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24\"/>
    </mc:Choice>
  </mc:AlternateContent>
  <bookViews>
    <workbookView xWindow="0" yWindow="0" windowWidth="28800" windowHeight="12300" tabRatio="874" activeTab="1"/>
  </bookViews>
  <sheets>
    <sheet name="TempInst" sheetId="4" r:id="rId1"/>
    <sheet name="TempMax" sheetId="5" r:id="rId2"/>
    <sheet name="TempMin" sheetId="6" r:id="rId3"/>
    <sheet name="UmidInst" sheetId="7" r:id="rId4"/>
    <sheet name="UmidMax" sheetId="8" r:id="rId5"/>
    <sheet name="UmidMin" sheetId="9" r:id="rId6"/>
    <sheet name="VelVentoMax" sheetId="12" r:id="rId7"/>
    <sheet name="RajadaVento" sheetId="15" r:id="rId8"/>
    <sheet name="Chuva" sheetId="14" r:id="rId9"/>
    <sheet name="ESTAÇÃO METEOROLÓGICA" sheetId="1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xlnm.Print_Area" localSheetId="8">Chuva!$A$1:$AH$32</definedName>
    <definedName name="_xlnm.Print_Area" localSheetId="7">RajadaVento!$A$1:$AF$4</definedName>
    <definedName name="_xlnm.Print_Area" localSheetId="0">TempInst!$A$1:$AF$4</definedName>
    <definedName name="_xlnm.Print_Area" localSheetId="1">TempMax!$A$1:$AG$4</definedName>
    <definedName name="_xlnm.Print_Area" localSheetId="2">TempMin!$A$1:$AG$4</definedName>
    <definedName name="_xlnm.Print_Area" localSheetId="3">UmidInst!$A$1:$AF$4</definedName>
    <definedName name="_xlnm.Print_Area" localSheetId="4">UmidMax!$A$1:$AG$4</definedName>
    <definedName name="_xlnm.Print_Area" localSheetId="5">UmidMin!$A$1:$AG$4</definedName>
    <definedName name="_xlnm.Print_Area" localSheetId="6">VelVentoMax!$A$1:$AF$4</definedName>
  </definedNames>
  <calcPr calcId="162913"/>
</workbook>
</file>

<file path=xl/calcChain.xml><?xml version="1.0" encoding="utf-8"?>
<calcChain xmlns="http://schemas.openxmlformats.org/spreadsheetml/2006/main">
  <c r="AE28" i="5" l="1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27" i="5"/>
  <c r="AE25" i="14" l="1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F24" i="12" s="1"/>
  <c r="F24" i="12"/>
  <c r="E24" i="12"/>
  <c r="D24" i="12"/>
  <c r="C24" i="12"/>
  <c r="B24" i="12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AF25" i="9" s="1"/>
  <c r="F25" i="9"/>
  <c r="E25" i="9"/>
  <c r="D25" i="9"/>
  <c r="C25" i="9"/>
  <c r="AG25" i="9" s="1"/>
  <c r="B25" i="9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G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E25" i="4" l="1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AF25" i="4" l="1"/>
  <c r="AE9" i="15"/>
  <c r="AF50" i="14" l="1"/>
  <c r="AF12" i="14"/>
  <c r="AF25" i="14"/>
  <c r="AF51" i="14"/>
  <c r="AF52" i="14"/>
  <c r="AF53" i="14"/>
  <c r="AF54" i="14"/>
  <c r="AF55" i="14"/>
  <c r="AF56" i="14"/>
  <c r="AF57" i="14"/>
  <c r="AF58" i="14"/>
  <c r="AF59" i="14"/>
  <c r="AF60" i="14"/>
  <c r="AF61" i="14"/>
  <c r="AF62" i="14"/>
  <c r="AF63" i="14"/>
  <c r="AF64" i="14"/>
  <c r="AF65" i="14"/>
  <c r="AF66" i="14"/>
  <c r="AF67" i="14"/>
  <c r="AF68" i="14"/>
  <c r="AF69" i="14"/>
  <c r="AF70" i="14"/>
  <c r="AF71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B49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B33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AE48" i="9"/>
  <c r="AD48" i="9"/>
  <c r="AC48" i="9"/>
  <c r="AB48" i="9"/>
  <c r="AA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E11" i="9"/>
  <c r="AD11" i="9"/>
  <c r="AC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G27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AF34" i="4" s="1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AF26" i="4" s="1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F31" i="4" l="1"/>
  <c r="AF8" i="14"/>
  <c r="AF13" i="14"/>
  <c r="AF17" i="14"/>
  <c r="AF21" i="14"/>
  <c r="AF26" i="14"/>
  <c r="AF30" i="14"/>
  <c r="AF34" i="14"/>
  <c r="AF24" i="4"/>
  <c r="AF28" i="4"/>
  <c r="AF36" i="4"/>
  <c r="AG26" i="5"/>
  <c r="AF33" i="4"/>
  <c r="AF30" i="4"/>
  <c r="AG29" i="5"/>
  <c r="AF27" i="4"/>
  <c r="AF35" i="4"/>
  <c r="AF6" i="14"/>
  <c r="AF10" i="14"/>
  <c r="AF15" i="14"/>
  <c r="AF19" i="14"/>
  <c r="AF23" i="14"/>
  <c r="AF28" i="14"/>
  <c r="AF32" i="14"/>
  <c r="AF36" i="14"/>
  <c r="AF32" i="4"/>
  <c r="AG28" i="5"/>
  <c r="AF29" i="4"/>
  <c r="AF37" i="4"/>
  <c r="AF38" i="14"/>
  <c r="AF40" i="14"/>
  <c r="AF42" i="14"/>
  <c r="AF44" i="14"/>
  <c r="AF46" i="14"/>
  <c r="AF48" i="14"/>
  <c r="AF39" i="14"/>
  <c r="AF41" i="14"/>
  <c r="AF43" i="14"/>
  <c r="AF45" i="14"/>
  <c r="AF47" i="14"/>
  <c r="AF49" i="14"/>
  <c r="AF5" i="14"/>
  <c r="AF7" i="14"/>
  <c r="AF14" i="14"/>
  <c r="AF16" i="14"/>
  <c r="AF18" i="14"/>
  <c r="AF20" i="14"/>
  <c r="AF22" i="14"/>
  <c r="AF24" i="14"/>
  <c r="AF27" i="14"/>
  <c r="AF29" i="14"/>
  <c r="AF31" i="14"/>
  <c r="AF33" i="14"/>
  <c r="AF35" i="14"/>
  <c r="AF37" i="14"/>
  <c r="AF11" i="14"/>
  <c r="B50" i="4"/>
  <c r="AF9" i="14"/>
  <c r="AH59" i="14"/>
  <c r="AH60" i="14"/>
  <c r="AH61" i="14"/>
  <c r="AH62" i="14"/>
  <c r="AH63" i="14"/>
  <c r="AH64" i="14"/>
  <c r="AH65" i="14"/>
  <c r="AH66" i="14"/>
  <c r="AH67" i="14"/>
  <c r="AH68" i="14"/>
  <c r="AH69" i="14"/>
  <c r="AH70" i="14"/>
  <c r="AH71" i="14"/>
  <c r="AG25" i="14" l="1"/>
  <c r="AG25" i="15"/>
  <c r="AF31" i="15" l="1"/>
  <c r="AF38" i="15"/>
  <c r="AG38" i="14"/>
  <c r="AG18" i="15"/>
  <c r="AG31" i="15"/>
  <c r="AG31" i="14"/>
  <c r="AG38" i="15"/>
  <c r="AF28" i="15"/>
  <c r="AG28" i="15"/>
  <c r="AG28" i="14"/>
  <c r="AF18" i="15"/>
  <c r="AF37" i="12" l="1"/>
  <c r="AF30" i="12"/>
  <c r="AG37" i="12"/>
  <c r="AG30" i="12"/>
  <c r="AG24" i="12"/>
  <c r="AG12" i="9"/>
  <c r="AF16" i="9"/>
  <c r="AG16" i="9"/>
  <c r="AF21" i="9" l="1"/>
  <c r="AF19" i="9"/>
  <c r="AF13" i="9"/>
  <c r="AG17" i="12"/>
  <c r="AG20" i="9"/>
  <c r="AF20" i="9"/>
  <c r="AG14" i="9"/>
  <c r="AF22" i="9"/>
  <c r="AG15" i="9"/>
  <c r="AF31" i="9"/>
  <c r="AF17" i="9"/>
  <c r="AF23" i="9"/>
  <c r="AG24" i="9"/>
  <c r="AF15" i="9"/>
  <c r="AF24" i="9"/>
  <c r="AF18" i="9"/>
  <c r="AG31" i="9"/>
  <c r="AG19" i="9"/>
  <c r="AF38" i="9"/>
  <c r="AG13" i="9"/>
  <c r="AG21" i="9"/>
  <c r="AG17" i="9"/>
  <c r="AG22" i="9"/>
  <c r="AG18" i="9"/>
  <c r="AF17" i="12"/>
  <c r="AG23" i="9"/>
  <c r="AG29" i="9"/>
  <c r="AG38" i="9"/>
  <c r="AF29" i="9"/>
  <c r="AG12" i="8"/>
  <c r="AG16" i="8"/>
  <c r="AG25" i="8"/>
  <c r="AF12" i="8"/>
  <c r="AF16" i="8"/>
  <c r="AF25" i="8"/>
  <c r="AF25" i="7"/>
  <c r="AF12" i="7"/>
  <c r="AG12" i="6"/>
  <c r="AF16" i="6"/>
  <c r="AG16" i="6"/>
  <c r="AF25" i="6"/>
  <c r="AG14" i="6" l="1"/>
  <c r="AF18" i="8"/>
  <c r="AF31" i="6"/>
  <c r="AF22" i="6"/>
  <c r="AG18" i="6"/>
  <c r="AF29" i="6"/>
  <c r="AG22" i="6"/>
  <c r="AF35" i="6"/>
  <c r="AG20" i="6"/>
  <c r="AF23" i="6"/>
  <c r="AG21" i="6"/>
  <c r="AF15" i="6"/>
  <c r="AF13" i="6"/>
  <c r="AG37" i="6"/>
  <c r="AG32" i="6"/>
  <c r="AF39" i="6"/>
  <c r="AF37" i="6"/>
  <c r="AF32" i="6"/>
  <c r="AF30" i="6"/>
  <c r="AG27" i="6"/>
  <c r="AG18" i="8"/>
  <c r="AG31" i="8"/>
  <c r="AF21" i="6"/>
  <c r="AG40" i="6"/>
  <c r="AF24" i="6"/>
  <c r="AF19" i="6"/>
  <c r="AG17" i="6"/>
  <c r="AG24" i="6"/>
  <c r="AF18" i="6"/>
  <c r="AF18" i="7"/>
  <c r="AF38" i="7"/>
  <c r="AF42" i="6"/>
  <c r="AF40" i="6"/>
  <c r="AG35" i="6"/>
  <c r="AG42" i="6"/>
  <c r="AF38" i="6"/>
  <c r="AG28" i="6"/>
  <c r="AF26" i="6"/>
  <c r="AG38" i="6"/>
  <c r="AF33" i="6"/>
  <c r="AF28" i="6"/>
  <c r="AF27" i="6"/>
  <c r="AF28" i="8"/>
  <c r="AF17" i="6"/>
  <c r="AG41" i="6"/>
  <c r="AF36" i="6"/>
  <c r="AF34" i="6"/>
  <c r="AF20" i="6"/>
  <c r="AG38" i="8"/>
  <c r="AF41" i="6"/>
  <c r="AG31" i="6"/>
  <c r="AF31" i="7"/>
  <c r="AG28" i="8"/>
  <c r="AF38" i="8"/>
  <c r="AG39" i="6"/>
  <c r="AG36" i="6"/>
  <c r="AG23" i="6"/>
  <c r="AG19" i="6"/>
  <c r="AG15" i="6"/>
  <c r="AF31" i="8"/>
  <c r="AG33" i="6"/>
  <c r="AG29" i="6"/>
  <c r="AG34" i="6"/>
  <c r="AG30" i="6"/>
  <c r="AG26" i="6"/>
  <c r="AG13" i="6"/>
  <c r="AF12" i="5"/>
  <c r="AF16" i="5"/>
  <c r="AG12" i="5"/>
  <c r="AG16" i="5"/>
  <c r="AG25" i="5"/>
  <c r="AF25" i="5"/>
  <c r="AG31" i="5" l="1"/>
  <c r="AF38" i="5"/>
  <c r="AF18" i="5"/>
  <c r="AG18" i="5"/>
  <c r="AF31" i="5"/>
  <c r="AF28" i="5"/>
  <c r="AG38" i="5"/>
  <c r="AH25" i="14"/>
  <c r="AH28" i="14"/>
  <c r="AH31" i="14"/>
  <c r="AH38" i="14"/>
  <c r="AG18" i="14" l="1"/>
  <c r="AG18" i="12"/>
  <c r="AF19" i="4"/>
  <c r="AG19" i="8"/>
  <c r="AF19" i="8"/>
  <c r="AF38" i="4"/>
  <c r="AF19" i="7"/>
  <c r="AF19" i="5"/>
  <c r="AG19" i="5"/>
  <c r="AH18" i="14"/>
  <c r="AF18" i="4"/>
  <c r="AF47" i="9" l="1"/>
  <c r="AF45" i="9"/>
  <c r="Y72" i="14"/>
  <c r="Q72" i="14"/>
  <c r="I72" i="14"/>
  <c r="B72" i="14" l="1"/>
  <c r="AA72" i="14"/>
  <c r="C72" i="14"/>
  <c r="D72" i="14"/>
  <c r="L72" i="14"/>
  <c r="T72" i="14"/>
  <c r="AB72" i="14"/>
  <c r="Z72" i="14"/>
  <c r="E72" i="14"/>
  <c r="M72" i="14"/>
  <c r="U72" i="14"/>
  <c r="AC72" i="14"/>
  <c r="F72" i="14"/>
  <c r="N72" i="14"/>
  <c r="V72" i="14"/>
  <c r="AD72" i="14"/>
  <c r="J72" i="14"/>
  <c r="K72" i="14"/>
  <c r="G72" i="14"/>
  <c r="O72" i="14"/>
  <c r="W72" i="14"/>
  <c r="AE72" i="14"/>
  <c r="R72" i="14"/>
  <c r="S72" i="14"/>
  <c r="H72" i="14"/>
  <c r="P72" i="14"/>
  <c r="X72" i="14"/>
  <c r="AG6" i="12"/>
  <c r="AF6" i="12"/>
  <c r="AF44" i="9"/>
  <c r="AF46" i="9"/>
  <c r="AG33" i="15"/>
  <c r="AF33" i="15"/>
  <c r="AF48" i="9"/>
  <c r="AG30" i="15"/>
  <c r="AG10" i="9"/>
  <c r="AG24" i="15"/>
  <c r="AF24" i="15"/>
  <c r="AG26" i="14"/>
  <c r="AG36" i="15"/>
  <c r="AF36" i="15"/>
  <c r="AG37" i="14"/>
  <c r="AG29" i="14"/>
  <c r="AF34" i="15"/>
  <c r="AG34" i="15"/>
  <c r="AG27" i="14"/>
  <c r="AF32" i="15"/>
  <c r="AG32" i="15"/>
  <c r="AG42" i="12"/>
  <c r="AG26" i="15"/>
  <c r="AG37" i="15"/>
  <c r="AF37" i="15"/>
  <c r="AG40" i="5"/>
  <c r="AG29" i="15"/>
  <c r="AF29" i="15"/>
  <c r="AG30" i="14"/>
  <c r="AG24" i="14"/>
  <c r="AF35" i="15"/>
  <c r="AG35" i="15"/>
  <c r="AG36" i="14"/>
  <c r="AF49" i="9"/>
  <c r="AG35" i="12"/>
  <c r="AF35" i="12"/>
  <c r="AG36" i="12"/>
  <c r="AF36" i="12"/>
  <c r="AF38" i="12"/>
  <c r="AG38" i="12"/>
  <c r="AF39" i="12"/>
  <c r="AG39" i="12"/>
  <c r="AG40" i="12"/>
  <c r="AG41" i="12"/>
  <c r="AF28" i="12"/>
  <c r="AG28" i="12"/>
  <c r="AF29" i="12"/>
  <c r="AG29" i="12"/>
  <c r="AF31" i="12"/>
  <c r="AG31" i="12"/>
  <c r="AG43" i="12"/>
  <c r="AG47" i="9"/>
  <c r="AG23" i="12"/>
  <c r="AF23" i="12"/>
  <c r="AF13" i="12"/>
  <c r="AG33" i="9"/>
  <c r="AF33" i="9"/>
  <c r="AG44" i="9"/>
  <c r="AF29" i="7"/>
  <c r="AG34" i="9"/>
  <c r="AF34" i="9"/>
  <c r="AF36" i="7"/>
  <c r="AG35" i="9"/>
  <c r="AF35" i="9"/>
  <c r="B50" i="9"/>
  <c r="AF11" i="12"/>
  <c r="AF36" i="9"/>
  <c r="AG36" i="9"/>
  <c r="AF37" i="9"/>
  <c r="AG37" i="9"/>
  <c r="AG43" i="9"/>
  <c r="AF43" i="9"/>
  <c r="AG46" i="9"/>
  <c r="AG9" i="9"/>
  <c r="AF9" i="9"/>
  <c r="AF10" i="12"/>
  <c r="AF16" i="12"/>
  <c r="AG23" i="5"/>
  <c r="AF39" i="9"/>
  <c r="AG39" i="9"/>
  <c r="AG45" i="5"/>
  <c r="AG9" i="12"/>
  <c r="AF9" i="12"/>
  <c r="AF40" i="9"/>
  <c r="AG40" i="9"/>
  <c r="AG48" i="9"/>
  <c r="AG32" i="9"/>
  <c r="AF32" i="9"/>
  <c r="AF41" i="9"/>
  <c r="AG41" i="9"/>
  <c r="AF14" i="12"/>
  <c r="AG8" i="5"/>
  <c r="AF10" i="7"/>
  <c r="AG11" i="9"/>
  <c r="AF42" i="9"/>
  <c r="AG42" i="9"/>
  <c r="AG45" i="9"/>
  <c r="AF9" i="5"/>
  <c r="AG9" i="5"/>
  <c r="AF11" i="7"/>
  <c r="AF14" i="5"/>
  <c r="AG14" i="5"/>
  <c r="AF17" i="5"/>
  <c r="AG17" i="5"/>
  <c r="AF26" i="7"/>
  <c r="AG32" i="8"/>
  <c r="AF32" i="8"/>
  <c r="AF39" i="8"/>
  <c r="AG39" i="8"/>
  <c r="AG33" i="8"/>
  <c r="AF33" i="8"/>
  <c r="AG6" i="5"/>
  <c r="AF30" i="7"/>
  <c r="AG34" i="5"/>
  <c r="AF37" i="7"/>
  <c r="AG41" i="5"/>
  <c r="AG43" i="8"/>
  <c r="AG48" i="5"/>
  <c r="B50" i="5"/>
  <c r="AF15" i="5"/>
  <c r="AG15" i="5"/>
  <c r="AF24" i="5"/>
  <c r="AG24" i="5"/>
  <c r="AF34" i="8"/>
  <c r="AG34" i="8"/>
  <c r="AF41" i="8"/>
  <c r="AG41" i="8"/>
  <c r="AG44" i="5"/>
  <c r="AF48" i="7"/>
  <c r="AF17" i="8"/>
  <c r="AG17" i="8"/>
  <c r="AF11" i="6"/>
  <c r="AF20" i="8"/>
  <c r="AG20" i="8"/>
  <c r="AF24" i="8"/>
  <c r="AG24" i="8"/>
  <c r="AF32" i="7"/>
  <c r="AG35" i="5"/>
  <c r="AF39" i="7"/>
  <c r="AG42" i="5"/>
  <c r="AG7" i="5"/>
  <c r="AF10" i="6"/>
  <c r="AF11" i="8"/>
  <c r="AG11" i="8"/>
  <c r="AF15" i="8"/>
  <c r="AG15" i="8"/>
  <c r="AF26" i="5"/>
  <c r="AF35" i="8"/>
  <c r="AG35" i="8"/>
  <c r="AG42" i="8"/>
  <c r="AG47" i="5"/>
  <c r="AF9" i="7"/>
  <c r="AF23" i="8"/>
  <c r="AG23" i="8"/>
  <c r="AF9" i="6"/>
  <c r="AG21" i="5"/>
  <c r="AF26" i="8"/>
  <c r="AG26" i="8"/>
  <c r="AF27" i="5"/>
  <c r="AF29" i="5"/>
  <c r="AF33" i="7"/>
  <c r="AG36" i="5"/>
  <c r="AF36" i="5"/>
  <c r="AF40" i="7"/>
  <c r="AG43" i="5"/>
  <c r="AF10" i="8"/>
  <c r="AG10" i="8"/>
  <c r="AF13" i="5"/>
  <c r="AG13" i="5"/>
  <c r="AG21" i="8"/>
  <c r="AF21" i="8"/>
  <c r="AF27" i="8"/>
  <c r="AG27" i="8"/>
  <c r="AF29" i="8"/>
  <c r="AG29" i="8"/>
  <c r="AH29" i="14"/>
  <c r="AF36" i="8"/>
  <c r="AG36" i="8"/>
  <c r="AF43" i="7"/>
  <c r="AG9" i="8"/>
  <c r="AF9" i="8"/>
  <c r="AG30" i="5"/>
  <c r="AF30" i="5"/>
  <c r="AF34" i="7"/>
  <c r="AG37" i="5"/>
  <c r="AF37" i="5"/>
  <c r="AF41" i="7"/>
  <c r="AF33" i="5"/>
  <c r="AG33" i="5"/>
  <c r="AF40" i="8"/>
  <c r="AG40" i="8"/>
  <c r="AG11" i="5"/>
  <c r="AF11" i="5"/>
  <c r="AF13" i="8"/>
  <c r="AG13" i="8"/>
  <c r="AG22" i="5"/>
  <c r="AF24" i="7"/>
  <c r="AG30" i="8"/>
  <c r="AF30" i="8"/>
  <c r="AF37" i="8"/>
  <c r="AG37" i="8"/>
  <c r="AG46" i="5"/>
  <c r="AF14" i="8"/>
  <c r="AG14" i="8"/>
  <c r="AG10" i="5"/>
  <c r="AF10" i="5"/>
  <c r="AF22" i="8"/>
  <c r="AG22" i="8"/>
  <c r="AG32" i="5"/>
  <c r="AF32" i="5"/>
  <c r="AF35" i="7"/>
  <c r="AG39" i="5"/>
  <c r="AF42" i="7"/>
  <c r="AG49" i="5"/>
  <c r="AG20" i="5"/>
  <c r="AH33" i="14"/>
  <c r="AF43" i="4"/>
  <c r="AH26" i="14"/>
  <c r="AH35" i="14"/>
  <c r="AF49" i="4"/>
  <c r="AF41" i="4"/>
  <c r="AH32" i="14"/>
  <c r="AF48" i="4"/>
  <c r="AF40" i="4"/>
  <c r="AH37" i="14"/>
  <c r="AF47" i="4"/>
  <c r="AF39" i="4"/>
  <c r="AF42" i="4"/>
  <c r="AH24" i="14"/>
  <c r="AH34" i="14"/>
  <c r="AF46" i="4"/>
  <c r="AF9" i="4"/>
  <c r="AG9" i="14"/>
  <c r="AH9" i="14"/>
  <c r="AH27" i="14"/>
  <c r="AH30" i="14"/>
  <c r="AF45" i="4"/>
  <c r="AH36" i="14"/>
  <c r="AF44" i="4"/>
  <c r="AG64" i="14"/>
  <c r="AG65" i="14"/>
  <c r="AG66" i="14"/>
  <c r="AG67" i="14"/>
  <c r="AG68" i="14"/>
  <c r="AH50" i="14"/>
  <c r="AH51" i="14"/>
  <c r="AH52" i="14"/>
  <c r="AH53" i="14"/>
  <c r="AH54" i="14"/>
  <c r="AH55" i="14"/>
  <c r="AH56" i="14"/>
  <c r="AH57" i="14"/>
  <c r="AH58" i="14"/>
  <c r="AG50" i="14"/>
  <c r="AG51" i="14"/>
  <c r="AG52" i="14"/>
  <c r="AG53" i="14"/>
  <c r="AG54" i="14"/>
  <c r="AG55" i="14"/>
  <c r="AG56" i="14"/>
  <c r="AG57" i="14"/>
  <c r="AG58" i="14"/>
  <c r="AG59" i="14"/>
  <c r="AG60" i="14"/>
  <c r="AG61" i="14"/>
  <c r="AG62" i="14"/>
  <c r="AG63" i="14"/>
  <c r="AF72" i="14" l="1"/>
  <c r="AG72" i="14"/>
  <c r="AH72" i="14"/>
  <c r="AG71" i="14"/>
  <c r="AG69" i="14" l="1"/>
  <c r="AG70" i="14"/>
  <c r="AG30" i="9" l="1"/>
  <c r="AF30" i="9"/>
  <c r="AF30" i="15"/>
  <c r="AG7" i="6"/>
  <c r="AF13" i="7"/>
  <c r="AF21" i="7"/>
  <c r="AG6" i="15"/>
  <c r="AF6" i="15"/>
  <c r="AF8" i="12"/>
  <c r="AG8" i="12"/>
  <c r="AG15" i="14"/>
  <c r="AH15" i="14"/>
  <c r="AG16" i="12"/>
  <c r="AF23" i="7"/>
  <c r="AG49" i="14"/>
  <c r="AH49" i="14"/>
  <c r="AF48" i="15"/>
  <c r="AG48" i="15"/>
  <c r="AG46" i="12"/>
  <c r="AF46" i="12"/>
  <c r="AF27" i="15"/>
  <c r="AG27" i="15"/>
  <c r="AF27" i="12"/>
  <c r="AG27" i="12"/>
  <c r="AG35" i="14"/>
  <c r="AG44" i="14"/>
  <c r="AH44" i="14"/>
  <c r="AG16" i="14"/>
  <c r="AH16" i="14"/>
  <c r="AG11" i="6"/>
  <c r="AF15" i="15"/>
  <c r="AG15" i="15"/>
  <c r="AF20" i="7"/>
  <c r="AF49" i="15"/>
  <c r="AG49" i="15"/>
  <c r="AF47" i="12"/>
  <c r="AG47" i="12"/>
  <c r="AG46" i="8"/>
  <c r="AF46" i="8"/>
  <c r="AG45" i="6"/>
  <c r="AH22" i="14"/>
  <c r="AG22" i="14"/>
  <c r="AF26" i="15"/>
  <c r="AF26" i="12"/>
  <c r="AG26" i="12"/>
  <c r="AG34" i="14"/>
  <c r="AG43" i="14"/>
  <c r="AH43" i="14"/>
  <c r="AF44" i="15"/>
  <c r="AG44" i="15"/>
  <c r="AG17" i="15"/>
  <c r="AF17" i="15"/>
  <c r="AF18" i="12"/>
  <c r="AG7" i="14"/>
  <c r="AH7" i="14"/>
  <c r="AF7" i="15"/>
  <c r="AG7" i="15"/>
  <c r="AF8" i="8"/>
  <c r="AG8" i="8"/>
  <c r="AG10" i="6"/>
  <c r="AG13" i="14"/>
  <c r="AH13" i="14"/>
  <c r="AG14" i="12"/>
  <c r="AF48" i="12"/>
  <c r="AG48" i="12"/>
  <c r="AF47" i="8"/>
  <c r="AG47" i="8"/>
  <c r="AF46" i="7"/>
  <c r="AG21" i="14"/>
  <c r="AH21" i="14"/>
  <c r="AG22" i="15"/>
  <c r="AF22" i="15"/>
  <c r="AF25" i="12"/>
  <c r="AG25" i="12"/>
  <c r="AG33" i="14"/>
  <c r="AF34" i="12"/>
  <c r="AG34" i="12"/>
  <c r="AG42" i="14"/>
  <c r="AH42" i="14"/>
  <c r="AG43" i="15"/>
  <c r="AF43" i="15"/>
  <c r="AF43" i="12"/>
  <c r="AF43" i="6"/>
  <c r="AG43" i="6"/>
  <c r="AF7" i="12"/>
  <c r="AG7" i="12"/>
  <c r="AF6" i="8"/>
  <c r="AG6" i="8"/>
  <c r="AF8" i="7"/>
  <c r="AG9" i="6"/>
  <c r="AH11" i="14"/>
  <c r="AG11" i="14"/>
  <c r="AG13" i="15"/>
  <c r="AF13" i="15"/>
  <c r="AF17" i="7"/>
  <c r="AG23" i="14"/>
  <c r="AH23" i="14"/>
  <c r="AF48" i="8"/>
  <c r="AG48" i="8"/>
  <c r="AF47" i="7"/>
  <c r="AG46" i="6"/>
  <c r="AF21" i="15"/>
  <c r="AG21" i="15"/>
  <c r="AF21" i="12"/>
  <c r="AG21" i="12"/>
  <c r="AF28" i="7"/>
  <c r="AG32" i="14"/>
  <c r="AF33" i="12"/>
  <c r="AG33" i="12"/>
  <c r="AG41" i="14"/>
  <c r="AH41" i="14"/>
  <c r="AG42" i="15"/>
  <c r="AF42" i="15"/>
  <c r="AF42" i="12"/>
  <c r="AG6" i="14"/>
  <c r="AH6" i="14"/>
  <c r="AF6" i="7"/>
  <c r="AG8" i="6"/>
  <c r="AG10" i="14"/>
  <c r="AH10" i="14"/>
  <c r="AG11" i="15"/>
  <c r="AF11" i="15"/>
  <c r="AG13" i="12"/>
  <c r="AF16" i="7"/>
  <c r="AG20" i="14"/>
  <c r="AH20" i="14"/>
  <c r="AF23" i="15"/>
  <c r="AG23" i="15"/>
  <c r="AF49" i="8"/>
  <c r="AG49" i="8"/>
  <c r="AG47" i="6"/>
  <c r="AH46" i="14"/>
  <c r="AG46" i="14"/>
  <c r="AF20" i="12"/>
  <c r="AG20" i="12"/>
  <c r="AF27" i="7"/>
  <c r="AG32" i="12"/>
  <c r="AF32" i="12"/>
  <c r="AG40" i="14"/>
  <c r="AH40" i="14"/>
  <c r="AG41" i="15"/>
  <c r="AF41" i="15"/>
  <c r="AF41" i="12"/>
  <c r="AF44" i="8"/>
  <c r="AG44" i="8"/>
  <c r="AF8" i="15"/>
  <c r="AG8" i="15"/>
  <c r="AG48" i="14"/>
  <c r="AH48" i="14"/>
  <c r="AG7" i="8"/>
  <c r="AF7" i="8"/>
  <c r="AG6" i="6"/>
  <c r="AF10" i="15"/>
  <c r="AG10" i="15"/>
  <c r="AG11" i="12"/>
  <c r="AF15" i="7"/>
  <c r="AG19" i="14"/>
  <c r="AH19" i="14"/>
  <c r="AG20" i="15"/>
  <c r="AF20" i="15"/>
  <c r="AF22" i="12"/>
  <c r="AG22" i="12"/>
  <c r="AF49" i="7"/>
  <c r="AF48" i="6"/>
  <c r="AG48" i="6"/>
  <c r="AG46" i="15"/>
  <c r="AF46" i="15"/>
  <c r="AG39" i="14"/>
  <c r="AH39" i="14"/>
  <c r="AF40" i="15"/>
  <c r="AG40" i="15"/>
  <c r="AF40" i="12"/>
  <c r="AF43" i="8"/>
  <c r="AF44" i="7"/>
  <c r="AF47" i="15"/>
  <c r="AG47" i="15"/>
  <c r="AF7" i="7"/>
  <c r="AG8" i="14"/>
  <c r="AH8" i="14"/>
  <c r="AG10" i="12"/>
  <c r="AG17" i="14"/>
  <c r="AH17" i="14"/>
  <c r="AF19" i="15"/>
  <c r="AG19" i="15"/>
  <c r="AF19" i="12"/>
  <c r="AG19" i="12"/>
  <c r="AG49" i="6"/>
  <c r="AG47" i="14"/>
  <c r="AH47" i="14"/>
  <c r="AF22" i="7"/>
  <c r="AF39" i="15"/>
  <c r="AG39" i="15"/>
  <c r="AF42" i="8"/>
  <c r="AG44" i="6"/>
  <c r="AF7" i="9"/>
  <c r="AG7" i="9"/>
  <c r="AF8" i="6"/>
  <c r="AF6" i="9"/>
  <c r="AG6" i="9"/>
  <c r="AF6" i="6"/>
  <c r="AF11" i="9"/>
  <c r="AF28" i="9"/>
  <c r="AG28" i="9"/>
  <c r="AF7" i="6"/>
  <c r="AF10" i="9"/>
  <c r="AF27" i="9"/>
  <c r="AG27" i="9"/>
  <c r="AG49" i="9"/>
  <c r="AF46" i="6"/>
  <c r="AF26" i="9"/>
  <c r="AG26" i="9"/>
  <c r="AF49" i="6"/>
  <c r="AF8" i="9"/>
  <c r="AG8" i="9"/>
  <c r="AF47" i="6"/>
  <c r="AF44" i="6"/>
  <c r="AF20" i="4"/>
  <c r="B50" i="15"/>
  <c r="AF7" i="4"/>
  <c r="AF13" i="4"/>
  <c r="AF20" i="5"/>
  <c r="AF23" i="4"/>
  <c r="AF47" i="5"/>
  <c r="AF11" i="4"/>
  <c r="AF49" i="5"/>
  <c r="AF34" i="5"/>
  <c r="AF42" i="5"/>
  <c r="AF10" i="4"/>
  <c r="AF22" i="5"/>
  <c r="AF41" i="5"/>
  <c r="AF8" i="5"/>
  <c r="AF17" i="4"/>
  <c r="AF21" i="5"/>
  <c r="AF22" i="4"/>
  <c r="AF40" i="5"/>
  <c r="AF6" i="5"/>
  <c r="AF8" i="4"/>
  <c r="AF16" i="4"/>
  <c r="AF21" i="4"/>
  <c r="AF39" i="5"/>
  <c r="AF48" i="5"/>
  <c r="AF6" i="4"/>
  <c r="AF15" i="4"/>
  <c r="AF35" i="5"/>
  <c r="AF7" i="5"/>
  <c r="AF23" i="5"/>
  <c r="AF46" i="5"/>
  <c r="AF44" i="5"/>
  <c r="AF43" i="5"/>
  <c r="AF5" i="7" l="1"/>
  <c r="AG5" i="8"/>
  <c r="AF5" i="9"/>
  <c r="AF5" i="12"/>
  <c r="AF49" i="12" s="1"/>
  <c r="AF5" i="15"/>
  <c r="AF50" i="15" s="1"/>
  <c r="AG5" i="5"/>
  <c r="AF5" i="6"/>
  <c r="AF50" i="6" s="1"/>
  <c r="AF5" i="8"/>
  <c r="AF50" i="8" s="1"/>
  <c r="AG5" i="9"/>
  <c r="AG5" i="12"/>
  <c r="AG5" i="15"/>
  <c r="AG5" i="6"/>
  <c r="AF5" i="5"/>
  <c r="AF50" i="5" s="1"/>
  <c r="AG5" i="14"/>
  <c r="AH5" i="14"/>
  <c r="AF5" i="4" l="1"/>
  <c r="AE50" i="6" l="1"/>
  <c r="AE50" i="5"/>
  <c r="AE50" i="9" l="1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D50" i="6"/>
  <c r="AC50" i="6"/>
  <c r="AB50" i="6"/>
  <c r="AA50" i="6"/>
  <c r="Z50" i="6"/>
  <c r="Y50" i="6"/>
  <c r="X50" i="6"/>
  <c r="W50" i="6"/>
  <c r="V50" i="6"/>
  <c r="U50" i="6"/>
  <c r="T50" i="6"/>
  <c r="R50" i="6"/>
  <c r="S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AE50" i="15"/>
  <c r="AE49" i="12"/>
  <c r="B49" i="12"/>
  <c r="M49" i="12"/>
  <c r="AC49" i="12"/>
  <c r="AA49" i="12"/>
  <c r="AE50" i="8"/>
  <c r="B50" i="8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AD49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L49" i="12"/>
  <c r="K49" i="12"/>
  <c r="J49" i="12"/>
  <c r="I49" i="12"/>
  <c r="H49" i="12"/>
  <c r="G49" i="12"/>
  <c r="F49" i="12"/>
  <c r="E49" i="12"/>
  <c r="D49" i="12"/>
  <c r="C49" i="12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E50" i="7"/>
  <c r="B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G50" i="6" l="1"/>
  <c r="AF50" i="7"/>
  <c r="AG50" i="8"/>
  <c r="AF50" i="9"/>
  <c r="AG50" i="15"/>
  <c r="AG49" i="12"/>
  <c r="AG50" i="9"/>
  <c r="AG50" i="5"/>
  <c r="AD50" i="4"/>
  <c r="AC50" i="4"/>
  <c r="AB50" i="4"/>
  <c r="Z50" i="4"/>
  <c r="Y50" i="4"/>
  <c r="X50" i="4"/>
  <c r="V50" i="4"/>
  <c r="U50" i="4"/>
  <c r="T50" i="4"/>
  <c r="R50" i="4"/>
  <c r="Q50" i="4"/>
  <c r="P50" i="4"/>
  <c r="N50" i="4"/>
  <c r="M50" i="4"/>
  <c r="L50" i="4"/>
  <c r="J50" i="4"/>
  <c r="I50" i="4"/>
  <c r="H50" i="4"/>
  <c r="F50" i="4"/>
  <c r="E50" i="4"/>
  <c r="D50" i="4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C50" i="4" l="1"/>
  <c r="K50" i="4"/>
  <c r="O50" i="4"/>
  <c r="S50" i="4"/>
  <c r="W50" i="4"/>
  <c r="AA50" i="4"/>
  <c r="AE50" i="4"/>
  <c r="G50" i="4"/>
  <c r="H47" i="16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F50" i="4" l="1"/>
  <c r="C3" i="14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AC3" i="15" s="1"/>
  <c r="AD3" i="15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C3" i="4"/>
  <c r="D3" i="4" s="1"/>
  <c r="E3" i="4" s="1"/>
  <c r="F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</calcChain>
</file>

<file path=xl/sharedStrings.xml><?xml version="1.0" encoding="utf-8"?>
<sst xmlns="http://schemas.openxmlformats.org/spreadsheetml/2006/main" count="1684" uniqueCount="239">
  <si>
    <t>Amambai</t>
  </si>
  <si>
    <t>Aquidauana</t>
  </si>
  <si>
    <t>Campo Grande</t>
  </si>
  <si>
    <t>Cassilândia</t>
  </si>
  <si>
    <t>Chapadão do Sul</t>
  </si>
  <si>
    <t>Corumbá</t>
  </si>
  <si>
    <t>Coxim</t>
  </si>
  <si>
    <t>Dourados</t>
  </si>
  <si>
    <t>Itaquirai</t>
  </si>
  <si>
    <t>Ivinhema</t>
  </si>
  <si>
    <t>Juti</t>
  </si>
  <si>
    <t>Maracaju</t>
  </si>
  <si>
    <t>Miranda</t>
  </si>
  <si>
    <t>Paranaíba</t>
  </si>
  <si>
    <t>Ponta Porã</t>
  </si>
  <si>
    <t>Porto Murtinho</t>
  </si>
  <si>
    <t>Rio Brilhante</t>
  </si>
  <si>
    <t>São Gabriel do Oeste</t>
  </si>
  <si>
    <t>Sete Quedas</t>
  </si>
  <si>
    <t>Três Lagoas</t>
  </si>
  <si>
    <t>Municípios</t>
  </si>
  <si>
    <t>Sidrolândia</t>
  </si>
  <si>
    <t>Máxima Registrada</t>
  </si>
  <si>
    <t>Mês</t>
  </si>
  <si>
    <t>Média</t>
  </si>
  <si>
    <t>Máxima</t>
  </si>
  <si>
    <t>Mínima</t>
  </si>
  <si>
    <t>Total</t>
  </si>
  <si>
    <t>Água Clara</t>
  </si>
  <si>
    <t>Bela Vista</t>
  </si>
  <si>
    <t>Jardim</t>
  </si>
  <si>
    <t>Costa Rica</t>
  </si>
  <si>
    <t>Sonora</t>
  </si>
  <si>
    <t xml:space="preserve"> </t>
  </si>
  <si>
    <t>PCDs</t>
  </si>
  <si>
    <t>Código da estação</t>
  </si>
  <si>
    <t>Latitude         ( ° )</t>
  </si>
  <si>
    <t>Longitude  ( ° )</t>
  </si>
  <si>
    <t>Altitude (m)</t>
  </si>
  <si>
    <t>Aberta em:</t>
  </si>
  <si>
    <t>Localização Física das PCDs Automáticas</t>
  </si>
  <si>
    <t>INMET</t>
  </si>
  <si>
    <t>A 756</t>
  </si>
  <si>
    <t>Rodovia BR 262, Km 134 (Prefeitura)</t>
  </si>
  <si>
    <t>A 750</t>
  </si>
  <si>
    <t>Rodovia Amambaí – Arial Moreira – km 17 (Escola Agrotécnica)</t>
  </si>
  <si>
    <t>A719</t>
  </si>
  <si>
    <t>Av. Duque de Caxias – Bairro Alto (Exército)</t>
  </si>
  <si>
    <t>A 757</t>
  </si>
  <si>
    <t>Rua Alcebíades Bobadilha da Cunha, 627 (Exército)</t>
  </si>
  <si>
    <t>Bataguassu</t>
  </si>
  <si>
    <t>A 759</t>
  </si>
  <si>
    <t>BR 262 – km 04 – Saída para Aquidauana (EMBRAPA)</t>
  </si>
  <si>
    <t>Rodovia BR 158 – Saída para Paranaíba (Conab)</t>
  </si>
  <si>
    <t>Rua Cárceres, 296 – Centro (Exército) Coronel Rocha- 32311890</t>
  </si>
  <si>
    <t>Aeroporto de Costa Rica</t>
  </si>
  <si>
    <t>47° BI – BR 163 – km 729 – Vila São Paulo (Exército)</t>
  </si>
  <si>
    <t>Av. Guaicurus, n° 9000 (Exército) 67-34169490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</si>
  <si>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</si>
  <si>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</si>
  <si>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</si>
  <si>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</si>
  <si>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</si>
  <si>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</si>
  <si>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</si>
  <si>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</si>
  <si>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Rodovia MS 460 – km 1,5 – Saída para Água Fria (Conab) Fone: 67-34541384 Elvis  Rodrigues Lima ms.ua-maracaju@conab.gov.br</t>
  </si>
  <si>
    <t>Rodovia MS 339 – km 20 – Zona Rural (Exército)</t>
  </si>
  <si>
    <t>Rua 21 de Setembro, 1880 – Fazenda Nhumirim (EMBRAPA)</t>
  </si>
  <si>
    <t>13/112006</t>
  </si>
  <si>
    <t>Av. Três Lagoas, s/n° - Jardim Jaraguá (Prefeitura)</t>
  </si>
  <si>
    <t>Av. Brasil esquina com Cardoso s/n° (Prefeitura)</t>
  </si>
  <si>
    <t>Cia de Fronteira – Rua Capitão Cantalice, 1077 (Exército)</t>
  </si>
  <si>
    <t>Rodovia BR 163 – km 252 (Conab)</t>
  </si>
  <si>
    <t>1°/10/2008</t>
  </si>
  <si>
    <t xml:space="preserve"> Rodovia MS, km 162 – Saída para Maracajú (Conab) 32721371</t>
  </si>
  <si>
    <t>(Prefeitura)</t>
  </si>
  <si>
    <t>30/11/2012</t>
  </si>
  <si>
    <t>Rua da Cana, 178 - Centro</t>
  </si>
  <si>
    <t>Rua 13 de Junho, 352 – Bairro Santos Dumont (Prefeitura)</t>
  </si>
  <si>
    <t>TOTAL</t>
  </si>
  <si>
    <t xml:space="preserve">Fontes: </t>
  </si>
  <si>
    <t>http://www.inmet.gov.br/sonabra/maps/automaticas.php</t>
  </si>
  <si>
    <t>Rodovia MS 306 – km 96 – Saída para Cassilândia (Conab)</t>
  </si>
  <si>
    <t>Rodovia BR 163 – km 541 – Zona Rural (Conab)</t>
  </si>
  <si>
    <t>PCDs DO INMET SEMAGRO</t>
  </si>
  <si>
    <t>Angélica</t>
  </si>
  <si>
    <t>SEMAGRO</t>
  </si>
  <si>
    <t>S 701</t>
  </si>
  <si>
    <t>Avenida São João S/N - Bairro Mutum</t>
  </si>
  <si>
    <t>S 702</t>
  </si>
  <si>
    <t xml:space="preserve">Rua General Dutra S/N - </t>
  </si>
  <si>
    <t>Rodovia BR 267, km 35 - Distrito Industrial Casulo</t>
  </si>
  <si>
    <t>Bandeirantes</t>
  </si>
  <si>
    <t>S 703</t>
  </si>
  <si>
    <t>BR 163 - KM 543 - Antigo IBC</t>
  </si>
  <si>
    <t>Bonito</t>
  </si>
  <si>
    <t>S 704</t>
  </si>
  <si>
    <t>06/082018</t>
  </si>
  <si>
    <t xml:space="preserve"> Rodovia MS,  178 - KM 33 - Aeroporto de Bonito</t>
  </si>
  <si>
    <t>Brasilândia</t>
  </si>
  <si>
    <t>S 705</t>
  </si>
  <si>
    <t>Escola Agrícola Rodovia MS 395</t>
  </si>
  <si>
    <t>Caarapó</t>
  </si>
  <si>
    <t>S 706</t>
  </si>
  <si>
    <t>Chácara Municipal - Antigo Balneário Airton Sena</t>
  </si>
  <si>
    <t>S 707</t>
  </si>
  <si>
    <t xml:space="preserve">Rodovia MS 060 - Escola Agricola Professor Marcio Elias Nery </t>
  </si>
  <si>
    <t>A 702</t>
  </si>
  <si>
    <t>A 742</t>
  </si>
  <si>
    <t>A  730</t>
  </si>
  <si>
    <t>A 724</t>
  </si>
  <si>
    <t>A 760</t>
  </si>
  <si>
    <t>A 720</t>
  </si>
  <si>
    <t>A 721</t>
  </si>
  <si>
    <t>S 708</t>
  </si>
  <si>
    <t>Estrada da Setima Linha - KM 1  de Culturama</t>
  </si>
  <si>
    <t>S 709</t>
  </si>
  <si>
    <t>Rodovia MS 295 - Sentido Tacuru - Casa do Mel  ao lado da casa do Tete/Sítio Igreja</t>
  </si>
  <si>
    <t>S 710</t>
  </si>
  <si>
    <t xml:space="preserve">Parque de Exposição </t>
  </si>
  <si>
    <t>S 711</t>
  </si>
  <si>
    <t>Rodovia MS 379, Km 1.2 (Próximo a Parque de Exposição)</t>
  </si>
  <si>
    <t>A 731</t>
  </si>
  <si>
    <t>S 712</t>
  </si>
  <si>
    <t>Avenida Jofre de Araújo - Antiga Escola Agrícola</t>
  </si>
  <si>
    <t>Nova Andradina</t>
  </si>
  <si>
    <t>S 713</t>
  </si>
  <si>
    <t>Rodovia MS 743 - sede do IFMS</t>
  </si>
  <si>
    <t>A 722</t>
  </si>
  <si>
    <t>A 717</t>
  </si>
  <si>
    <t>A 710</t>
  </si>
  <si>
    <t>S 714</t>
  </si>
  <si>
    <t xml:space="preserve">Chácara Municipal </t>
  </si>
  <si>
    <t>A 703</t>
  </si>
  <si>
    <t>A 723</t>
  </si>
  <si>
    <t>A 732</t>
  </si>
  <si>
    <t>S 715</t>
  </si>
  <si>
    <t>A 743</t>
  </si>
  <si>
    <t>Santa Rita do Pardo</t>
  </si>
  <si>
    <t>S 716</t>
  </si>
  <si>
    <t>Prolongamento da Rua Geraldo da Silva Souza S/N - Bairro Sta Luzia</t>
  </si>
  <si>
    <t>A 754</t>
  </si>
  <si>
    <t>A 751</t>
  </si>
  <si>
    <t>Selviría</t>
  </si>
  <si>
    <t>S 717</t>
  </si>
  <si>
    <t>Rua Jailda Candido Pereira Lote T - Qda11</t>
  </si>
  <si>
    <t>A 761</t>
  </si>
  <si>
    <t>A 704</t>
  </si>
  <si>
    <t>Aral Moreira</t>
  </si>
  <si>
    <t>Camapuã</t>
  </si>
  <si>
    <t>Fátima do Sul</t>
  </si>
  <si>
    <t>Iguatemi</t>
  </si>
  <si>
    <t>Itaporã</t>
  </si>
  <si>
    <t>Laguna Carapã</t>
  </si>
  <si>
    <t>Pedro Gomes</t>
  </si>
  <si>
    <t>Ribas do Rio Pardo</t>
  </si>
  <si>
    <t xml:space="preserve">1. Água Clara </t>
  </si>
  <si>
    <t>2. Amambai</t>
  </si>
  <si>
    <t>3.Aquidauana</t>
  </si>
  <si>
    <t>4.Angélica</t>
  </si>
  <si>
    <t>5.Aral Motreira</t>
  </si>
  <si>
    <t>6. Bela Vista</t>
  </si>
  <si>
    <t>7. Bataguassu</t>
  </si>
  <si>
    <t>8. Bandeirantes</t>
  </si>
  <si>
    <t>9. Bonito</t>
  </si>
  <si>
    <t>10. Brasilândia</t>
  </si>
  <si>
    <t>11. Caarapó</t>
  </si>
  <si>
    <t>12. Camapuã</t>
  </si>
  <si>
    <t>13. Campo Grande</t>
  </si>
  <si>
    <t>14. Cassilândia</t>
  </si>
  <si>
    <t>15. Chapadão do Sul</t>
  </si>
  <si>
    <t>16. Corumbá</t>
  </si>
  <si>
    <t>17. Costa Rica</t>
  </si>
  <si>
    <t>18. Coxim</t>
  </si>
  <si>
    <t>19. Dourados</t>
  </si>
  <si>
    <t>20. Fátima do Sul</t>
  </si>
  <si>
    <t>21. Iguatemi</t>
  </si>
  <si>
    <t>22. Itaporã</t>
  </si>
  <si>
    <t>23. Itaquiraí</t>
  </si>
  <si>
    <t>24. Ivinhema</t>
  </si>
  <si>
    <t>25. Jardim</t>
  </si>
  <si>
    <t>26. Juti</t>
  </si>
  <si>
    <t>27. Laguna Carapã</t>
  </si>
  <si>
    <t>28. Maracaju</t>
  </si>
  <si>
    <t>29. Nova Alvorada do Sul</t>
  </si>
  <si>
    <t>30. Nova Andradina</t>
  </si>
  <si>
    <t>31. Miranda</t>
  </si>
  <si>
    <t>32. Nhumirim (Embrapa Pantanal)</t>
  </si>
  <si>
    <t>33.Paranaíba</t>
  </si>
  <si>
    <t>34.  Pedro Gomes</t>
  </si>
  <si>
    <t>35.Ponta Porã</t>
  </si>
  <si>
    <t>36.Porto Murtinho</t>
  </si>
  <si>
    <t>37.São Gabriel do Oeste</t>
  </si>
  <si>
    <t>38. Ribas do Rio Pardo</t>
  </si>
  <si>
    <t xml:space="preserve">39. Rio Brilhante </t>
  </si>
  <si>
    <t>40. Santa Rita do Pardo</t>
  </si>
  <si>
    <t>41. Sidrolândia</t>
  </si>
  <si>
    <t>42. Sete Quedas</t>
  </si>
  <si>
    <t>43. Selviría</t>
  </si>
  <si>
    <t>44. Sonora</t>
  </si>
  <si>
    <t>45. Três Lagoas</t>
  </si>
  <si>
    <t>MUNICÍPIOS DO ESTADO DE MS</t>
  </si>
  <si>
    <t>*</t>
  </si>
  <si>
    <t>Média Registrada</t>
  </si>
  <si>
    <t>Mínima Registrada</t>
  </si>
  <si>
    <t xml:space="preserve">  </t>
  </si>
  <si>
    <t>Fonte: INMET/SEMADESC/CEMTEC</t>
  </si>
  <si>
    <t xml:space="preserve">(*) Nenhuma Infotmação Disponivel pelo INMET </t>
  </si>
  <si>
    <t>Fonte: CEMADEN</t>
  </si>
  <si>
    <t>Fonte: EMBRAPA (Agropecuária Oeste)</t>
  </si>
  <si>
    <t>Temperatura Máxima (°C)</t>
  </si>
  <si>
    <t>Temperatura Instantânea (°C)</t>
  </si>
  <si>
    <t>Temperatura Mínima (°C)</t>
  </si>
  <si>
    <t>Umidade Instantânea (%)</t>
  </si>
  <si>
    <t>Umidade Máxima (%)</t>
  </si>
  <si>
    <t>Umidade Mínima (%)</t>
  </si>
  <si>
    <t>Velocidade do Vento Máxima (km/h)</t>
  </si>
  <si>
    <t>Rajada do Vento (km/h)</t>
  </si>
  <si>
    <t>Chuva (mm)</t>
  </si>
  <si>
    <t>Dias sem chuva</t>
  </si>
  <si>
    <t>Dourados (EMBRAPA)</t>
  </si>
  <si>
    <t>Dourados (EMBRAPA/UFGD)</t>
  </si>
  <si>
    <t>Ivinhema (EMBRAPA/ADECOAGRO)</t>
  </si>
  <si>
    <t>Rio Brilhante (EMBRAPA/Prefeitura)</t>
  </si>
  <si>
    <t>Campo Grande (UPA GONÇALVES)</t>
  </si>
  <si>
    <t>Campo Grande (Vila Sta.Luzia)</t>
  </si>
  <si>
    <t>Corguinho</t>
  </si>
  <si>
    <t>Dois Irmãos do Burití</t>
  </si>
  <si>
    <t>Itaquiraí</t>
  </si>
  <si>
    <t>Mundo Novo</t>
  </si>
  <si>
    <t>Rio Verde de Mato Grosso</t>
  </si>
  <si>
    <t>Rochedo</t>
  </si>
  <si>
    <t>Tres Lagoas (São Carlos)</t>
  </si>
  <si>
    <t>Nova Alvorada do Sul</t>
  </si>
  <si>
    <t>Nhumirim - Nhecolândia</t>
  </si>
  <si>
    <t>Corumbá (Cravo Vermelho)</t>
  </si>
  <si>
    <t>Corumbá (Fortaleza)</t>
  </si>
  <si>
    <t>Junho/2024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</si>
</sst>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rgb="FFC00000"/>
      <name val="Arial"/>
      <family val="2"/>
    </font>
    <font>
      <sz val="10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sz val="9"/>
      <color indexed="8"/>
      <name val="Arial"/>
      <family val="2"/>
    </font>
    <font>
      <b/>
      <sz val="20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6"/>
      <color theme="3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7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9" fillId="6" borderId="1" xfId="0" applyNumberFormat="1" applyFont="1" applyFill="1" applyBorder="1" applyAlignment="1">
      <alignment horizontal="center" wrapText="1"/>
    </xf>
    <xf numFmtId="0" fontId="0" fillId="6" borderId="0" xfId="0" applyFill="1"/>
    <xf numFmtId="0" fontId="9" fillId="6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0" xfId="0" applyFill="1"/>
    <xf numFmtId="0" fontId="0" fillId="6" borderId="1" xfId="0" applyNumberFormat="1" applyFill="1" applyBorder="1" applyAlignment="1">
      <alignment horizont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164" fontId="0" fillId="6" borderId="0" xfId="1" applyNumberFormat="1" applyFont="1" applyFill="1"/>
    <xf numFmtId="164" fontId="0" fillId="0" borderId="0" xfId="1" applyNumberFormat="1" applyFont="1" applyFill="1"/>
    <xf numFmtId="0" fontId="0" fillId="6" borderId="1" xfId="0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12" fillId="6" borderId="0" xfId="2" applyFont="1" applyFill="1" applyAlignment="1" applyProtection="1"/>
    <xf numFmtId="0" fontId="0" fillId="6" borderId="0" xfId="0" applyFill="1" applyBorder="1" applyAlignment="1"/>
    <xf numFmtId="0" fontId="12" fillId="6" borderId="0" xfId="2" applyFill="1" applyAlignment="1" applyProtection="1"/>
    <xf numFmtId="0" fontId="0" fillId="6" borderId="0" xfId="0" applyFill="1" applyAlignment="1"/>
    <xf numFmtId="0" fontId="0" fillId="0" borderId="0" xfId="0" applyAlignment="1"/>
    <xf numFmtId="0" fontId="0" fillId="0" borderId="0" xfId="0" applyFill="1" applyAlignment="1"/>
    <xf numFmtId="0" fontId="8" fillId="6" borderId="4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/>
    <xf numFmtId="0" fontId="4" fillId="0" borderId="11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/>
    </xf>
    <xf numFmtId="49" fontId="0" fillId="6" borderId="7" xfId="0" applyNumberFormat="1" applyFill="1" applyBorder="1"/>
    <xf numFmtId="1" fontId="8" fillId="0" borderId="13" xfId="0" applyNumberFormat="1" applyFont="1" applyBorder="1" applyAlignment="1">
      <alignment horizontal="center"/>
    </xf>
    <xf numFmtId="2" fontId="9" fillId="6" borderId="1" xfId="0" applyNumberFormat="1" applyFont="1" applyFill="1" applyBorder="1" applyAlignment="1">
      <alignment horizontal="center" wrapText="1"/>
    </xf>
    <xf numFmtId="3" fontId="9" fillId="6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wrapText="1"/>
    </xf>
    <xf numFmtId="0" fontId="14" fillId="6" borderId="1" xfId="0" applyNumberFormat="1" applyFont="1" applyFill="1" applyBorder="1" applyAlignment="1">
      <alignment horizontal="center" wrapText="1"/>
    </xf>
    <xf numFmtId="14" fontId="14" fillId="6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/>
    </xf>
    <xf numFmtId="0" fontId="15" fillId="6" borderId="0" xfId="0" applyFont="1" applyFill="1"/>
    <xf numFmtId="0" fontId="15" fillId="0" borderId="0" xfId="0" applyFont="1" applyFill="1"/>
    <xf numFmtId="3" fontId="0" fillId="6" borderId="1" xfId="0" applyNumberForma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49" fontId="0" fillId="6" borderId="8" xfId="0" applyNumberFormat="1" applyFill="1" applyBorder="1"/>
    <xf numFmtId="0" fontId="10" fillId="6" borderId="5" xfId="0" applyFont="1" applyFill="1" applyBorder="1" applyAlignment="1">
      <alignment horizontal="center" vertical="center"/>
    </xf>
    <xf numFmtId="0" fontId="0" fillId="6" borderId="8" xfId="0" applyFill="1" applyBorder="1"/>
    <xf numFmtId="2" fontId="3" fillId="0" borderId="0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1" fillId="6" borderId="4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/>
    </xf>
    <xf numFmtId="2" fontId="22" fillId="5" borderId="13" xfId="0" applyNumberFormat="1" applyFont="1" applyFill="1" applyBorder="1" applyAlignment="1">
      <alignment horizontal="center" vertical="center"/>
    </xf>
    <xf numFmtId="2" fontId="22" fillId="5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5" borderId="13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center" vertical="center"/>
    </xf>
    <xf numFmtId="4" fontId="7" fillId="3" borderId="1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4" fontId="3" fillId="0" borderId="24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4" fontId="16" fillId="0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/>
    </xf>
    <xf numFmtId="49" fontId="19" fillId="3" borderId="13" xfId="0" applyNumberFormat="1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/>
    </xf>
    <xf numFmtId="1" fontId="20" fillId="3" borderId="13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14" fontId="22" fillId="3" borderId="18" xfId="0" applyNumberFormat="1" applyFont="1" applyFill="1" applyBorder="1" applyAlignment="1">
      <alignment horizontal="center" vertical="center" wrapText="1"/>
    </xf>
    <xf numFmtId="14" fontId="22" fillId="3" borderId="17" xfId="0" applyNumberFormat="1" applyFont="1" applyFill="1" applyBorder="1" applyAlignment="1">
      <alignment horizontal="center" vertical="center" wrapText="1"/>
    </xf>
    <xf numFmtId="49" fontId="24" fillId="3" borderId="2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49" fontId="24" fillId="3" borderId="12" xfId="0" applyNumberFormat="1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1" fontId="22" fillId="3" borderId="19" xfId="0" applyNumberFormat="1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306916</xdr:colOff>
      <xdr:row>50</xdr:row>
      <xdr:rowOff>95250</xdr:rowOff>
    </xdr:from>
    <xdr:to>
      <xdr:col>31</xdr:col>
      <xdr:colOff>228972</xdr:colOff>
      <xdr:row>56</xdr:row>
      <xdr:rowOff>71001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6333" y="8434917"/>
          <a:ext cx="8198222" cy="928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21166</xdr:colOff>
      <xdr:row>50</xdr:row>
      <xdr:rowOff>127000</xdr:rowOff>
    </xdr:from>
    <xdr:to>
      <xdr:col>31</xdr:col>
      <xdr:colOff>398305</xdr:colOff>
      <xdr:row>56</xdr:row>
      <xdr:rowOff>102752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66" y="8456083"/>
          <a:ext cx="8198222" cy="928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84666</xdr:colOff>
      <xdr:row>50</xdr:row>
      <xdr:rowOff>95250</xdr:rowOff>
    </xdr:from>
    <xdr:to>
      <xdr:col>28</xdr:col>
      <xdr:colOff>129753</xdr:colOff>
      <xdr:row>56</xdr:row>
      <xdr:rowOff>71001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3" y="8424333"/>
          <a:ext cx="8198222" cy="928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296333</xdr:colOff>
      <xdr:row>50</xdr:row>
      <xdr:rowOff>95250</xdr:rowOff>
    </xdr:from>
    <xdr:to>
      <xdr:col>26</xdr:col>
      <xdr:colOff>430055</xdr:colOff>
      <xdr:row>56</xdr:row>
      <xdr:rowOff>71001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0" y="8424333"/>
          <a:ext cx="8198222" cy="9282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10583</xdr:colOff>
      <xdr:row>50</xdr:row>
      <xdr:rowOff>127000</xdr:rowOff>
    </xdr:from>
    <xdr:to>
      <xdr:col>26</xdr:col>
      <xdr:colOff>303055</xdr:colOff>
      <xdr:row>56</xdr:row>
      <xdr:rowOff>102751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0" y="8456083"/>
          <a:ext cx="8198222" cy="9282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</xdr:colOff>
      <xdr:row>50</xdr:row>
      <xdr:rowOff>84667</xdr:rowOff>
    </xdr:from>
    <xdr:to>
      <xdr:col>30</xdr:col>
      <xdr:colOff>345389</xdr:colOff>
      <xdr:row>56</xdr:row>
      <xdr:rowOff>60418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413750"/>
          <a:ext cx="8198222" cy="9282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253999</xdr:colOff>
      <xdr:row>49</xdr:row>
      <xdr:rowOff>105833</xdr:rowOff>
    </xdr:from>
    <xdr:to>
      <xdr:col>30</xdr:col>
      <xdr:colOff>176054</xdr:colOff>
      <xdr:row>55</xdr:row>
      <xdr:rowOff>81584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7666" y="8434916"/>
          <a:ext cx="8198222" cy="9282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306917</xdr:colOff>
      <xdr:row>50</xdr:row>
      <xdr:rowOff>116417</xdr:rowOff>
    </xdr:from>
    <xdr:to>
      <xdr:col>30</xdr:col>
      <xdr:colOff>112555</xdr:colOff>
      <xdr:row>56</xdr:row>
      <xdr:rowOff>92168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67" y="8445500"/>
          <a:ext cx="8198222" cy="9282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179916</xdr:colOff>
      <xdr:row>72</xdr:row>
      <xdr:rowOff>84667</xdr:rowOff>
    </xdr:from>
    <xdr:to>
      <xdr:col>33</xdr:col>
      <xdr:colOff>218388</xdr:colOff>
      <xdr:row>78</xdr:row>
      <xdr:rowOff>60419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49" y="8413750"/>
          <a:ext cx="8198222" cy="928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&#193;guaClara%20_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Caarap&#243;_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Camapu&#227;_2024%20(GOES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CampoGrande_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Cassil&#226;ndia_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Chapad&#227;oDoSul_2024%20(GOES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Corumb&#225;_2024%20(GOES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CostaRica_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Coxim_2024%20(GOES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Dourados_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F&#225;timaDoSul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Amambai_202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Iguatemi_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Itapor&#227;_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Itaquira&#237;_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Ivinhema_202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Jardim_202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Juti_202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LagunaCarap&#227;_202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Maracaju_202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Miranda_2024%20(GOES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Nhumirim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Ang&#233;lica_202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NovaAlvorada%20do%20Sul_202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NovaAndradina_202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Parana&#237;ba_202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PedroGomes_202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PontaPor&#227;_202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PortoMurtinho_202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RibasdoRioPardo_202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RioBrilhante_202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SantaRitadoPardo_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S&#227;oGabriel_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Aquidauana_2024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Selv&#237;ria_2024%20(DEPREDADA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SeteQuedas_202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Sidrol&#226;ndia_202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Sonora_202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Tr&#234;sLagoas_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AralMoreira_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Bandeirantes_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Bataguassu_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Bonito_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4/BoletimBrasil&#226;ndia_2024%20(DEPRED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18.487500000000001</v>
          </cell>
          <cell r="C5">
            <v>31.5</v>
          </cell>
          <cell r="D5">
            <v>8.6</v>
          </cell>
          <cell r="E5">
            <v>72.416666666666671</v>
          </cell>
          <cell r="F5">
            <v>100</v>
          </cell>
          <cell r="G5">
            <v>26</v>
          </cell>
          <cell r="H5">
            <v>12.24</v>
          </cell>
          <cell r="J5">
            <v>27.720000000000002</v>
          </cell>
          <cell r="K5">
            <v>0</v>
          </cell>
        </row>
        <row r="6">
          <cell r="B6">
            <v>21.495833333333334</v>
          </cell>
          <cell r="C6">
            <v>33.299999999999997</v>
          </cell>
          <cell r="D6">
            <v>14.1</v>
          </cell>
          <cell r="E6">
            <v>68.125</v>
          </cell>
          <cell r="F6">
            <v>95</v>
          </cell>
          <cell r="G6">
            <v>24</v>
          </cell>
          <cell r="H6">
            <v>12.96</v>
          </cell>
          <cell r="J6">
            <v>31.319999999999997</v>
          </cell>
          <cell r="K6">
            <v>0</v>
          </cell>
        </row>
        <row r="7">
          <cell r="B7">
            <v>22.783333333333335</v>
          </cell>
          <cell r="C7">
            <v>33.299999999999997</v>
          </cell>
          <cell r="D7">
            <v>17.100000000000001</v>
          </cell>
          <cell r="E7">
            <v>66.583333333333329</v>
          </cell>
          <cell r="F7">
            <v>94</v>
          </cell>
          <cell r="G7">
            <v>23</v>
          </cell>
          <cell r="H7">
            <v>6.84</v>
          </cell>
          <cell r="J7">
            <v>18.36</v>
          </cell>
          <cell r="K7">
            <v>0</v>
          </cell>
        </row>
        <row r="8">
          <cell r="B8">
            <v>20.895833333333332</v>
          </cell>
          <cell r="C8">
            <v>32.9</v>
          </cell>
          <cell r="D8">
            <v>12.4</v>
          </cell>
          <cell r="E8">
            <v>70.875</v>
          </cell>
          <cell r="F8">
            <v>100</v>
          </cell>
          <cell r="G8">
            <v>26</v>
          </cell>
          <cell r="H8">
            <v>11.16</v>
          </cell>
          <cell r="J8">
            <v>29.16</v>
          </cell>
          <cell r="K8">
            <v>0</v>
          </cell>
        </row>
        <row r="9">
          <cell r="B9">
            <v>21.412500000000005</v>
          </cell>
          <cell r="C9">
            <v>31.7</v>
          </cell>
          <cell r="D9">
            <v>14.9</v>
          </cell>
          <cell r="E9">
            <v>72.583333333333329</v>
          </cell>
          <cell r="F9">
            <v>98</v>
          </cell>
          <cell r="G9">
            <v>33</v>
          </cell>
          <cell r="H9">
            <v>8.2799999999999994</v>
          </cell>
          <cell r="J9">
            <v>20.52</v>
          </cell>
          <cell r="K9">
            <v>0</v>
          </cell>
        </row>
        <row r="10">
          <cell r="B10">
            <v>22.104166666666668</v>
          </cell>
          <cell r="C10">
            <v>33.4</v>
          </cell>
          <cell r="D10">
            <v>14</v>
          </cell>
          <cell r="E10">
            <v>71.5</v>
          </cell>
          <cell r="F10">
            <v>100</v>
          </cell>
          <cell r="G10">
            <v>27</v>
          </cell>
          <cell r="H10">
            <v>7.5600000000000005</v>
          </cell>
          <cell r="J10">
            <v>23.400000000000002</v>
          </cell>
          <cell r="K10">
            <v>0</v>
          </cell>
        </row>
        <row r="11">
          <cell r="B11">
            <v>22.145833333333332</v>
          </cell>
          <cell r="C11">
            <v>33.700000000000003</v>
          </cell>
          <cell r="D11">
            <v>14</v>
          </cell>
          <cell r="E11">
            <v>69.041666666666671</v>
          </cell>
          <cell r="F11">
            <v>100</v>
          </cell>
          <cell r="G11">
            <v>27</v>
          </cell>
          <cell r="H11">
            <v>7.9200000000000008</v>
          </cell>
          <cell r="J11">
            <v>17.28</v>
          </cell>
          <cell r="K11">
            <v>0</v>
          </cell>
        </row>
        <row r="12">
          <cell r="B12">
            <v>22.070833333333336</v>
          </cell>
          <cell r="C12">
            <v>34</v>
          </cell>
          <cell r="D12">
            <v>13.5</v>
          </cell>
          <cell r="E12">
            <v>70.541666666666671</v>
          </cell>
          <cell r="F12">
            <v>100</v>
          </cell>
          <cell r="G12">
            <v>29</v>
          </cell>
          <cell r="H12">
            <v>11.520000000000001</v>
          </cell>
          <cell r="J12">
            <v>30.6</v>
          </cell>
          <cell r="K12">
            <v>0</v>
          </cell>
        </row>
        <row r="13">
          <cell r="B13">
            <v>23.220833333333331</v>
          </cell>
          <cell r="C13">
            <v>34.5</v>
          </cell>
          <cell r="D13">
            <v>13.6</v>
          </cell>
          <cell r="E13">
            <v>67.208333333333329</v>
          </cell>
          <cell r="F13">
            <v>100</v>
          </cell>
          <cell r="G13">
            <v>29</v>
          </cell>
          <cell r="H13">
            <v>15.48</v>
          </cell>
          <cell r="J13">
            <v>38.159999999999997</v>
          </cell>
          <cell r="K13">
            <v>0</v>
          </cell>
        </row>
        <row r="14">
          <cell r="B14">
            <v>23.204166666666662</v>
          </cell>
          <cell r="C14">
            <v>34.1</v>
          </cell>
          <cell r="D14">
            <v>14.4</v>
          </cell>
          <cell r="E14">
            <v>67.916666666666671</v>
          </cell>
          <cell r="F14">
            <v>100</v>
          </cell>
          <cell r="G14">
            <v>26</v>
          </cell>
          <cell r="H14">
            <v>11.879999999999999</v>
          </cell>
          <cell r="J14">
            <v>35.64</v>
          </cell>
          <cell r="K14">
            <v>0</v>
          </cell>
        </row>
        <row r="15">
          <cell r="B15">
            <v>22.758333333333329</v>
          </cell>
          <cell r="C15">
            <v>34.4</v>
          </cell>
          <cell r="D15">
            <v>14.3</v>
          </cell>
          <cell r="E15">
            <v>68.208333333333329</v>
          </cell>
          <cell r="F15">
            <v>100</v>
          </cell>
          <cell r="G15">
            <v>23</v>
          </cell>
          <cell r="H15">
            <v>6.84</v>
          </cell>
          <cell r="J15">
            <v>22.32</v>
          </cell>
          <cell r="K15">
            <v>0</v>
          </cell>
        </row>
        <row r="16">
          <cell r="B16">
            <v>21.962499999999995</v>
          </cell>
          <cell r="C16">
            <v>34.700000000000003</v>
          </cell>
          <cell r="D16">
            <v>12.6</v>
          </cell>
          <cell r="E16">
            <v>67.083333333333329</v>
          </cell>
          <cell r="F16">
            <v>99</v>
          </cell>
          <cell r="G16">
            <v>23</v>
          </cell>
          <cell r="H16">
            <v>8.2799999999999994</v>
          </cell>
          <cell r="J16">
            <v>25.56</v>
          </cell>
          <cell r="K16">
            <v>0</v>
          </cell>
        </row>
        <row r="17">
          <cell r="B17">
            <v>23.016666666666669</v>
          </cell>
          <cell r="C17">
            <v>34</v>
          </cell>
          <cell r="D17">
            <v>14</v>
          </cell>
          <cell r="E17">
            <v>60.916666666666664</v>
          </cell>
          <cell r="F17">
            <v>97</v>
          </cell>
          <cell r="G17">
            <v>23</v>
          </cell>
          <cell r="H17">
            <v>16.2</v>
          </cell>
          <cell r="J17">
            <v>36.72</v>
          </cell>
          <cell r="K17">
            <v>0</v>
          </cell>
        </row>
        <row r="18">
          <cell r="B18">
            <v>23.3125</v>
          </cell>
          <cell r="C18">
            <v>34.4</v>
          </cell>
          <cell r="D18">
            <v>13.7</v>
          </cell>
          <cell r="E18">
            <v>58</v>
          </cell>
          <cell r="F18">
            <v>95</v>
          </cell>
          <cell r="G18">
            <v>21</v>
          </cell>
          <cell r="H18">
            <v>16.559999999999999</v>
          </cell>
          <cell r="J18">
            <v>51.12</v>
          </cell>
          <cell r="K18">
            <v>0</v>
          </cell>
        </row>
        <row r="19">
          <cell r="B19">
            <v>22.637500000000003</v>
          </cell>
          <cell r="C19">
            <v>35.1</v>
          </cell>
          <cell r="D19">
            <v>13.2</v>
          </cell>
          <cell r="E19">
            <v>64.291666666666671</v>
          </cell>
          <cell r="F19">
            <v>97</v>
          </cell>
          <cell r="G19">
            <v>27</v>
          </cell>
          <cell r="H19">
            <v>7.5600000000000005</v>
          </cell>
          <cell r="J19">
            <v>28.8</v>
          </cell>
          <cell r="K19">
            <v>0</v>
          </cell>
        </row>
        <row r="20">
          <cell r="B20">
            <v>23.1875</v>
          </cell>
          <cell r="C20">
            <v>34.700000000000003</v>
          </cell>
          <cell r="D20">
            <v>14.4</v>
          </cell>
          <cell r="E20">
            <v>66.666666666666671</v>
          </cell>
          <cell r="F20">
            <v>100</v>
          </cell>
          <cell r="G20">
            <v>23</v>
          </cell>
          <cell r="H20">
            <v>10.8</v>
          </cell>
          <cell r="J20">
            <v>27</v>
          </cell>
          <cell r="K20">
            <v>0</v>
          </cell>
        </row>
        <row r="21">
          <cell r="B21">
            <v>22.487500000000001</v>
          </cell>
          <cell r="C21">
            <v>35.1</v>
          </cell>
          <cell r="D21">
            <v>13.5</v>
          </cell>
          <cell r="E21">
            <v>64.125</v>
          </cell>
          <cell r="F21">
            <v>100</v>
          </cell>
          <cell r="G21">
            <v>21</v>
          </cell>
          <cell r="H21">
            <v>9.7200000000000006</v>
          </cell>
          <cell r="J21">
            <v>27.36</v>
          </cell>
          <cell r="K21">
            <v>0</v>
          </cell>
        </row>
        <row r="22">
          <cell r="B22">
            <v>22.366666666666664</v>
          </cell>
          <cell r="C22">
            <v>33.799999999999997</v>
          </cell>
          <cell r="D22">
            <v>13.4</v>
          </cell>
          <cell r="E22">
            <v>61.375</v>
          </cell>
          <cell r="F22">
            <v>96</v>
          </cell>
          <cell r="G22">
            <v>24</v>
          </cell>
          <cell r="H22">
            <v>13.32</v>
          </cell>
          <cell r="J22">
            <v>29.880000000000003</v>
          </cell>
          <cell r="K22">
            <v>0</v>
          </cell>
        </row>
        <row r="23">
          <cell r="B23">
            <v>22.741666666666674</v>
          </cell>
          <cell r="C23">
            <v>34.4</v>
          </cell>
          <cell r="D23">
            <v>13.2</v>
          </cell>
          <cell r="E23">
            <v>60.875</v>
          </cell>
          <cell r="F23">
            <v>95</v>
          </cell>
          <cell r="G23">
            <v>23</v>
          </cell>
          <cell r="H23">
            <v>5.7600000000000007</v>
          </cell>
          <cell r="J23">
            <v>20.16</v>
          </cell>
          <cell r="K23">
            <v>0</v>
          </cell>
        </row>
        <row r="24">
          <cell r="B24">
            <v>22.091666666666665</v>
          </cell>
          <cell r="C24">
            <v>34.9</v>
          </cell>
          <cell r="D24">
            <v>12.7</v>
          </cell>
          <cell r="E24">
            <v>64.458333333333329</v>
          </cell>
          <cell r="F24">
            <v>100</v>
          </cell>
          <cell r="G24">
            <v>16</v>
          </cell>
          <cell r="H24">
            <v>11.520000000000001</v>
          </cell>
          <cell r="J24">
            <v>29.52</v>
          </cell>
          <cell r="K24">
            <v>0</v>
          </cell>
        </row>
        <row r="25">
          <cell r="B25">
            <v>21.095833333333335</v>
          </cell>
          <cell r="C25">
            <v>34.200000000000003</v>
          </cell>
          <cell r="D25">
            <v>11.3</v>
          </cell>
          <cell r="E25">
            <v>63.375</v>
          </cell>
          <cell r="F25">
            <v>97</v>
          </cell>
          <cell r="G25">
            <v>22</v>
          </cell>
          <cell r="H25">
            <v>13.32</v>
          </cell>
          <cell r="J25">
            <v>41.4</v>
          </cell>
          <cell r="K25">
            <v>0</v>
          </cell>
        </row>
        <row r="26">
          <cell r="B26">
            <v>23.637499999999999</v>
          </cell>
          <cell r="C26">
            <v>34.9</v>
          </cell>
          <cell r="D26">
            <v>14</v>
          </cell>
          <cell r="E26">
            <v>60.291666666666664</v>
          </cell>
          <cell r="F26">
            <v>96</v>
          </cell>
          <cell r="G26">
            <v>25</v>
          </cell>
          <cell r="H26">
            <v>16.2</v>
          </cell>
          <cell r="J26">
            <v>38.519999999999996</v>
          </cell>
          <cell r="K26">
            <v>0</v>
          </cell>
        </row>
        <row r="27">
          <cell r="B27">
            <v>23.870833333333326</v>
          </cell>
          <cell r="C27">
            <v>34.700000000000003</v>
          </cell>
          <cell r="D27">
            <v>14.6</v>
          </cell>
          <cell r="E27">
            <v>63.041666666666664</v>
          </cell>
          <cell r="F27">
            <v>97</v>
          </cell>
          <cell r="G27">
            <v>27</v>
          </cell>
          <cell r="H27">
            <v>11.879999999999999</v>
          </cell>
          <cell r="J27">
            <v>28.8</v>
          </cell>
          <cell r="K27">
            <v>0</v>
          </cell>
        </row>
        <row r="28">
          <cell r="B28">
            <v>24.716666666666669</v>
          </cell>
          <cell r="C28">
            <v>35.5</v>
          </cell>
          <cell r="D28">
            <v>16.600000000000001</v>
          </cell>
          <cell r="E28">
            <v>64.416666666666671</v>
          </cell>
          <cell r="F28">
            <v>96</v>
          </cell>
          <cell r="G28">
            <v>26</v>
          </cell>
          <cell r="H28">
            <v>11.520000000000001</v>
          </cell>
          <cell r="J28">
            <v>34.56</v>
          </cell>
          <cell r="K28">
            <v>0</v>
          </cell>
        </row>
        <row r="29">
          <cell r="B29">
            <v>24.400000000000006</v>
          </cell>
          <cell r="C29">
            <v>34.200000000000003</v>
          </cell>
          <cell r="D29">
            <v>16.5</v>
          </cell>
          <cell r="E29">
            <v>65.708333333333329</v>
          </cell>
          <cell r="F29">
            <v>95</v>
          </cell>
          <cell r="G29">
            <v>29</v>
          </cell>
          <cell r="H29">
            <v>6.12</v>
          </cell>
          <cell r="J29">
            <v>19.440000000000001</v>
          </cell>
          <cell r="K29">
            <v>0</v>
          </cell>
        </row>
        <row r="30">
          <cell r="B30">
            <v>23.329166666666669</v>
          </cell>
          <cell r="C30">
            <v>33</v>
          </cell>
          <cell r="D30">
            <v>16.899999999999999</v>
          </cell>
          <cell r="E30">
            <v>72</v>
          </cell>
          <cell r="F30">
            <v>98</v>
          </cell>
          <cell r="G30">
            <v>36</v>
          </cell>
          <cell r="H30">
            <v>11.520000000000001</v>
          </cell>
          <cell r="J30">
            <v>28.08</v>
          </cell>
          <cell r="K30">
            <v>0</v>
          </cell>
        </row>
        <row r="31">
          <cell r="B31">
            <v>19.387499999999999</v>
          </cell>
          <cell r="C31">
            <v>26.4</v>
          </cell>
          <cell r="D31">
            <v>14.8</v>
          </cell>
          <cell r="E31">
            <v>87.625</v>
          </cell>
          <cell r="F31">
            <v>100</v>
          </cell>
          <cell r="G31">
            <v>59</v>
          </cell>
          <cell r="H31">
            <v>4.6800000000000006</v>
          </cell>
          <cell r="J31">
            <v>16.920000000000002</v>
          </cell>
          <cell r="K31">
            <v>0</v>
          </cell>
        </row>
        <row r="32">
          <cell r="B32">
            <v>21.762499999999999</v>
          </cell>
          <cell r="C32">
            <v>32.299999999999997</v>
          </cell>
          <cell r="D32">
            <v>16</v>
          </cell>
          <cell r="E32">
            <v>76.083333333333329</v>
          </cell>
          <cell r="F32">
            <v>100</v>
          </cell>
          <cell r="G32">
            <v>28</v>
          </cell>
          <cell r="H32">
            <v>10.8</v>
          </cell>
          <cell r="J32">
            <v>32.4</v>
          </cell>
          <cell r="K32">
            <v>0</v>
          </cell>
        </row>
        <row r="33">
          <cell r="B33">
            <v>21.375000000000004</v>
          </cell>
          <cell r="C33">
            <v>29.6</v>
          </cell>
          <cell r="D33">
            <v>15.3</v>
          </cell>
          <cell r="E33">
            <v>70.458333333333329</v>
          </cell>
          <cell r="F33">
            <v>96</v>
          </cell>
          <cell r="G33">
            <v>34</v>
          </cell>
          <cell r="H33">
            <v>11.879999999999999</v>
          </cell>
          <cell r="J33">
            <v>30.6</v>
          </cell>
          <cell r="K33">
            <v>0</v>
          </cell>
        </row>
        <row r="34">
          <cell r="B34">
            <v>18.612500000000001</v>
          </cell>
          <cell r="C34">
            <v>24.5</v>
          </cell>
          <cell r="D34">
            <v>14.7</v>
          </cell>
          <cell r="E34">
            <v>59.541666666666664</v>
          </cell>
          <cell r="F34">
            <v>78</v>
          </cell>
          <cell r="G34">
            <v>36</v>
          </cell>
          <cell r="H34">
            <v>10.08</v>
          </cell>
          <cell r="J34">
            <v>25.2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18.699999999999996</v>
          </cell>
          <cell r="C5">
            <v>27.7</v>
          </cell>
          <cell r="D5">
            <v>12.2</v>
          </cell>
          <cell r="E5">
            <v>63.041666666666664</v>
          </cell>
          <cell r="F5">
            <v>85</v>
          </cell>
          <cell r="G5">
            <v>38</v>
          </cell>
          <cell r="H5">
            <v>15.120000000000001</v>
          </cell>
          <cell r="J5">
            <v>31.680000000000003</v>
          </cell>
          <cell r="K5">
            <v>0</v>
          </cell>
        </row>
        <row r="6">
          <cell r="B6">
            <v>21.745833333333334</v>
          </cell>
          <cell r="C6">
            <v>30</v>
          </cell>
          <cell r="D6">
            <v>15.7</v>
          </cell>
          <cell r="E6">
            <v>59.541666666666664</v>
          </cell>
          <cell r="F6">
            <v>79</v>
          </cell>
          <cell r="G6">
            <v>36</v>
          </cell>
          <cell r="H6">
            <v>14.4</v>
          </cell>
          <cell r="J6">
            <v>32.76</v>
          </cell>
          <cell r="K6">
            <v>0</v>
          </cell>
        </row>
        <row r="7">
          <cell r="B7">
            <v>24.287500000000005</v>
          </cell>
          <cell r="C7">
            <v>31.7</v>
          </cell>
          <cell r="D7">
            <v>16.399999999999999</v>
          </cell>
          <cell r="E7">
            <v>52.583333333333336</v>
          </cell>
          <cell r="F7">
            <v>85</v>
          </cell>
          <cell r="G7">
            <v>32</v>
          </cell>
          <cell r="H7">
            <v>15.48</v>
          </cell>
          <cell r="J7">
            <v>29.880000000000003</v>
          </cell>
          <cell r="K7">
            <v>0</v>
          </cell>
        </row>
        <row r="8">
          <cell r="B8">
            <v>22.324999999999999</v>
          </cell>
          <cell r="C8">
            <v>30.7</v>
          </cell>
          <cell r="D8">
            <v>15.6</v>
          </cell>
          <cell r="E8">
            <v>68.166666666666671</v>
          </cell>
          <cell r="F8">
            <v>100</v>
          </cell>
          <cell r="G8">
            <v>33</v>
          </cell>
          <cell r="H8">
            <v>14.4</v>
          </cell>
          <cell r="J8">
            <v>29.880000000000003</v>
          </cell>
          <cell r="K8">
            <v>0</v>
          </cell>
        </row>
        <row r="9">
          <cell r="B9">
            <v>21.945833333333329</v>
          </cell>
          <cell r="C9">
            <v>28.8</v>
          </cell>
          <cell r="D9">
            <v>16.2</v>
          </cell>
          <cell r="E9">
            <v>67.208333333333329</v>
          </cell>
          <cell r="F9">
            <v>95</v>
          </cell>
          <cell r="G9">
            <v>42</v>
          </cell>
          <cell r="H9">
            <v>16.2</v>
          </cell>
          <cell r="J9">
            <v>33.119999999999997</v>
          </cell>
          <cell r="K9">
            <v>0</v>
          </cell>
        </row>
        <row r="10">
          <cell r="B10">
            <v>21.833333333333332</v>
          </cell>
          <cell r="C10">
            <v>29.7</v>
          </cell>
          <cell r="D10">
            <v>14.7</v>
          </cell>
          <cell r="E10">
            <v>68.041666666666671</v>
          </cell>
          <cell r="F10">
            <v>98</v>
          </cell>
          <cell r="G10">
            <v>39</v>
          </cell>
          <cell r="H10">
            <v>16.559999999999999</v>
          </cell>
          <cell r="J10">
            <v>37.080000000000005</v>
          </cell>
          <cell r="K10">
            <v>0</v>
          </cell>
        </row>
        <row r="11">
          <cell r="B11">
            <v>23.066666666666666</v>
          </cell>
          <cell r="C11">
            <v>31.1</v>
          </cell>
          <cell r="D11">
            <v>14.4</v>
          </cell>
          <cell r="E11">
            <v>58.25</v>
          </cell>
          <cell r="F11">
            <v>93</v>
          </cell>
          <cell r="G11">
            <v>35</v>
          </cell>
          <cell r="H11">
            <v>12.6</v>
          </cell>
          <cell r="J11">
            <v>27</v>
          </cell>
          <cell r="K11">
            <v>0</v>
          </cell>
        </row>
        <row r="12">
          <cell r="B12">
            <v>23.833333333333339</v>
          </cell>
          <cell r="C12">
            <v>31.2</v>
          </cell>
          <cell r="D12">
            <v>18.100000000000001</v>
          </cell>
          <cell r="E12">
            <v>55.125</v>
          </cell>
          <cell r="F12">
            <v>74</v>
          </cell>
          <cell r="G12">
            <v>35</v>
          </cell>
          <cell r="H12">
            <v>16.559999999999999</v>
          </cell>
          <cell r="J12">
            <v>34.56</v>
          </cell>
          <cell r="K12">
            <v>0</v>
          </cell>
        </row>
        <row r="13">
          <cell r="B13">
            <v>23.720833333333331</v>
          </cell>
          <cell r="C13">
            <v>31.7</v>
          </cell>
          <cell r="D13">
            <v>16.2</v>
          </cell>
          <cell r="E13">
            <v>59.333333333333336</v>
          </cell>
          <cell r="F13">
            <v>88</v>
          </cell>
          <cell r="G13">
            <v>34</v>
          </cell>
          <cell r="H13">
            <v>22.68</v>
          </cell>
          <cell r="J13">
            <v>51.12</v>
          </cell>
          <cell r="K13">
            <v>0</v>
          </cell>
        </row>
        <row r="14">
          <cell r="B14">
            <v>24.954166666666666</v>
          </cell>
          <cell r="C14">
            <v>31.9</v>
          </cell>
          <cell r="D14">
            <v>17.5</v>
          </cell>
          <cell r="E14">
            <v>54.25</v>
          </cell>
          <cell r="F14">
            <v>82</v>
          </cell>
          <cell r="G14">
            <v>35</v>
          </cell>
          <cell r="H14">
            <v>16.920000000000002</v>
          </cell>
          <cell r="J14">
            <v>39.96</v>
          </cell>
          <cell r="K14">
            <v>0</v>
          </cell>
        </row>
        <row r="15">
          <cell r="B15">
            <v>24.125</v>
          </cell>
          <cell r="C15">
            <v>31.7</v>
          </cell>
          <cell r="D15">
            <v>17.8</v>
          </cell>
          <cell r="E15">
            <v>53.958333333333336</v>
          </cell>
          <cell r="F15">
            <v>76</v>
          </cell>
          <cell r="G15">
            <v>30</v>
          </cell>
          <cell r="H15">
            <v>13.68</v>
          </cell>
          <cell r="J15">
            <v>29.880000000000003</v>
          </cell>
          <cell r="K15">
            <v>0</v>
          </cell>
        </row>
        <row r="16">
          <cell r="B16">
            <v>23.879166666666666</v>
          </cell>
          <cell r="C16">
            <v>31.2</v>
          </cell>
          <cell r="D16">
            <v>17.8</v>
          </cell>
          <cell r="E16">
            <v>49.916666666666664</v>
          </cell>
          <cell r="F16">
            <v>69</v>
          </cell>
          <cell r="G16">
            <v>27</v>
          </cell>
          <cell r="H16">
            <v>16.2</v>
          </cell>
          <cell r="J16">
            <v>34.92</v>
          </cell>
          <cell r="K16">
            <v>0</v>
          </cell>
        </row>
        <row r="17">
          <cell r="B17">
            <v>24.058333333333326</v>
          </cell>
          <cell r="C17">
            <v>32</v>
          </cell>
          <cell r="D17">
            <v>17</v>
          </cell>
          <cell r="E17">
            <v>48.708333333333336</v>
          </cell>
          <cell r="F17">
            <v>73</v>
          </cell>
          <cell r="G17">
            <v>29</v>
          </cell>
          <cell r="H17">
            <v>21.240000000000002</v>
          </cell>
          <cell r="J17">
            <v>51.84</v>
          </cell>
          <cell r="K17">
            <v>0</v>
          </cell>
        </row>
        <row r="18">
          <cell r="B18">
            <v>24.029166666666669</v>
          </cell>
          <cell r="C18">
            <v>32.299999999999997</v>
          </cell>
          <cell r="D18">
            <v>17.600000000000001</v>
          </cell>
          <cell r="E18">
            <v>51.708333333333336</v>
          </cell>
          <cell r="F18">
            <v>71</v>
          </cell>
          <cell r="G18">
            <v>30</v>
          </cell>
          <cell r="H18">
            <v>24.12</v>
          </cell>
          <cell r="J18">
            <v>57.6</v>
          </cell>
          <cell r="K18">
            <v>0</v>
          </cell>
        </row>
        <row r="19">
          <cell r="B19">
            <v>24.899999999999995</v>
          </cell>
          <cell r="C19">
            <v>32</v>
          </cell>
          <cell r="D19">
            <v>20.5</v>
          </cell>
          <cell r="E19">
            <v>51.208333333333336</v>
          </cell>
          <cell r="F19">
            <v>60</v>
          </cell>
          <cell r="G19">
            <v>37</v>
          </cell>
          <cell r="H19">
            <v>20.88</v>
          </cell>
          <cell r="J19">
            <v>40.32</v>
          </cell>
          <cell r="K19">
            <v>0</v>
          </cell>
        </row>
        <row r="20">
          <cell r="B20">
            <v>25.425000000000001</v>
          </cell>
          <cell r="C20">
            <v>30.8</v>
          </cell>
          <cell r="D20">
            <v>21.1</v>
          </cell>
          <cell r="E20">
            <v>55.875</v>
          </cell>
          <cell r="F20">
            <v>75</v>
          </cell>
          <cell r="G20">
            <v>37</v>
          </cell>
          <cell r="H20">
            <v>13.32</v>
          </cell>
          <cell r="J20">
            <v>32.4</v>
          </cell>
          <cell r="K20">
            <v>0</v>
          </cell>
        </row>
        <row r="21">
          <cell r="B21">
            <v>25.024999999999995</v>
          </cell>
          <cell r="C21">
            <v>32.4</v>
          </cell>
          <cell r="D21">
            <v>19.2</v>
          </cell>
          <cell r="E21">
            <v>58.041666666666664</v>
          </cell>
          <cell r="F21">
            <v>86</v>
          </cell>
          <cell r="G21">
            <v>32</v>
          </cell>
          <cell r="H21">
            <v>19.440000000000001</v>
          </cell>
          <cell r="J21">
            <v>39.24</v>
          </cell>
          <cell r="K21">
            <v>0</v>
          </cell>
        </row>
        <row r="22">
          <cell r="B22">
            <v>25.354166666666668</v>
          </cell>
          <cell r="C22">
            <v>32.4</v>
          </cell>
          <cell r="D22">
            <v>18.7</v>
          </cell>
          <cell r="E22">
            <v>50.083333333333336</v>
          </cell>
          <cell r="F22">
            <v>72</v>
          </cell>
          <cell r="G22">
            <v>32</v>
          </cell>
          <cell r="H22">
            <v>21.240000000000002</v>
          </cell>
          <cell r="J22">
            <v>42.84</v>
          </cell>
          <cell r="K22">
            <v>0</v>
          </cell>
        </row>
        <row r="23">
          <cell r="B23">
            <v>24.595833333333331</v>
          </cell>
          <cell r="C23">
            <v>32.299999999999997</v>
          </cell>
          <cell r="D23">
            <v>19</v>
          </cell>
          <cell r="E23">
            <v>51.333333333333336</v>
          </cell>
          <cell r="F23">
            <v>68</v>
          </cell>
          <cell r="G23">
            <v>33</v>
          </cell>
          <cell r="H23">
            <v>18</v>
          </cell>
          <cell r="J23">
            <v>41.4</v>
          </cell>
          <cell r="K23">
            <v>0</v>
          </cell>
        </row>
        <row r="24">
          <cell r="B24">
            <v>25.112500000000001</v>
          </cell>
          <cell r="C24">
            <v>32.700000000000003</v>
          </cell>
          <cell r="D24">
            <v>18.899999999999999</v>
          </cell>
          <cell r="E24">
            <v>49.375</v>
          </cell>
          <cell r="F24">
            <v>73</v>
          </cell>
          <cell r="G24">
            <v>26</v>
          </cell>
          <cell r="H24">
            <v>16.559999999999999</v>
          </cell>
          <cell r="J24">
            <v>35.64</v>
          </cell>
          <cell r="K24">
            <v>0</v>
          </cell>
        </row>
        <row r="25">
          <cell r="B25">
            <v>23.995833333333337</v>
          </cell>
          <cell r="C25">
            <v>31.8</v>
          </cell>
          <cell r="D25">
            <v>17.600000000000001</v>
          </cell>
          <cell r="E25">
            <v>43.5</v>
          </cell>
          <cell r="F25">
            <v>61</v>
          </cell>
          <cell r="G25">
            <v>25</v>
          </cell>
          <cell r="H25">
            <v>20.16</v>
          </cell>
          <cell r="J25">
            <v>44.64</v>
          </cell>
          <cell r="K25">
            <v>0</v>
          </cell>
        </row>
        <row r="26">
          <cell r="B26">
            <v>24.195833333333326</v>
          </cell>
          <cell r="C26">
            <v>32.4</v>
          </cell>
          <cell r="D26">
            <v>16.7</v>
          </cell>
          <cell r="E26">
            <v>49.208333333333336</v>
          </cell>
          <cell r="F26">
            <v>72</v>
          </cell>
          <cell r="G26">
            <v>32</v>
          </cell>
          <cell r="H26">
            <v>27</v>
          </cell>
          <cell r="J26">
            <v>54.36</v>
          </cell>
          <cell r="K26">
            <v>0</v>
          </cell>
        </row>
        <row r="27">
          <cell r="B27">
            <v>26.033333333333331</v>
          </cell>
          <cell r="C27">
            <v>33.1</v>
          </cell>
          <cell r="D27">
            <v>21</v>
          </cell>
          <cell r="E27">
            <v>50.25</v>
          </cell>
          <cell r="F27">
            <v>65</v>
          </cell>
          <cell r="G27">
            <v>34</v>
          </cell>
          <cell r="H27">
            <v>18.36</v>
          </cell>
          <cell r="J27">
            <v>40.32</v>
          </cell>
          <cell r="K27">
            <v>0</v>
          </cell>
        </row>
        <row r="28">
          <cell r="B28">
            <v>26.645833333333339</v>
          </cell>
          <cell r="C28">
            <v>33.5</v>
          </cell>
          <cell r="D28">
            <v>21.9</v>
          </cell>
          <cell r="E28">
            <v>53.583333333333336</v>
          </cell>
          <cell r="F28">
            <v>72</v>
          </cell>
          <cell r="G28">
            <v>37</v>
          </cell>
          <cell r="H28">
            <v>23.400000000000002</v>
          </cell>
          <cell r="J28">
            <v>53.28</v>
          </cell>
          <cell r="K28">
            <v>0</v>
          </cell>
        </row>
        <row r="29">
          <cell r="B29">
            <v>22.274999999999995</v>
          </cell>
          <cell r="C29">
            <v>29.6</v>
          </cell>
          <cell r="D29">
            <v>18.100000000000001</v>
          </cell>
          <cell r="E29">
            <v>81.583333333333329</v>
          </cell>
          <cell r="F29">
            <v>100</v>
          </cell>
          <cell r="G29">
            <v>51</v>
          </cell>
          <cell r="H29">
            <v>11.879999999999999</v>
          </cell>
          <cell r="J29">
            <v>27.36</v>
          </cell>
          <cell r="K29">
            <v>0</v>
          </cell>
        </row>
        <row r="30">
          <cell r="B30">
            <v>18.425000000000001</v>
          </cell>
          <cell r="C30">
            <v>24.1</v>
          </cell>
          <cell r="D30">
            <v>14.6</v>
          </cell>
          <cell r="E30">
            <v>87.166666666666671</v>
          </cell>
          <cell r="F30">
            <v>100</v>
          </cell>
          <cell r="G30">
            <v>57</v>
          </cell>
          <cell r="H30">
            <v>15.840000000000002</v>
          </cell>
          <cell r="J30">
            <v>29.880000000000003</v>
          </cell>
          <cell r="K30">
            <v>0</v>
          </cell>
        </row>
        <row r="31">
          <cell r="B31">
            <v>15.095833333333331</v>
          </cell>
          <cell r="C31">
            <v>21.9</v>
          </cell>
          <cell r="D31">
            <v>11.8</v>
          </cell>
          <cell r="E31">
            <v>84.375</v>
          </cell>
          <cell r="F31">
            <v>96</v>
          </cell>
          <cell r="G31">
            <v>61</v>
          </cell>
          <cell r="H31">
            <v>15.120000000000001</v>
          </cell>
          <cell r="J31">
            <v>28.08</v>
          </cell>
          <cell r="K31">
            <v>0</v>
          </cell>
        </row>
        <row r="32">
          <cell r="B32">
            <v>21.458333333333332</v>
          </cell>
          <cell r="C32">
            <v>31.1</v>
          </cell>
          <cell r="D32">
            <v>15.3</v>
          </cell>
          <cell r="E32">
            <v>65.625</v>
          </cell>
          <cell r="F32">
            <v>95</v>
          </cell>
          <cell r="G32">
            <v>26</v>
          </cell>
          <cell r="H32">
            <v>20.88</v>
          </cell>
          <cell r="J32">
            <v>38.159999999999997</v>
          </cell>
          <cell r="K32">
            <v>0</v>
          </cell>
        </row>
        <row r="33">
          <cell r="B33">
            <v>18.520833333333332</v>
          </cell>
          <cell r="C33">
            <v>25.6</v>
          </cell>
          <cell r="D33">
            <v>13.5</v>
          </cell>
          <cell r="E33">
            <v>63.875</v>
          </cell>
          <cell r="F33">
            <v>87</v>
          </cell>
          <cell r="G33">
            <v>39</v>
          </cell>
          <cell r="H33">
            <v>25.2</v>
          </cell>
          <cell r="J33">
            <v>42.12</v>
          </cell>
          <cell r="K33">
            <v>0</v>
          </cell>
        </row>
        <row r="34">
          <cell r="B34">
            <v>13.204166666666666</v>
          </cell>
          <cell r="C34">
            <v>20.5</v>
          </cell>
          <cell r="D34">
            <v>7.3</v>
          </cell>
          <cell r="E34">
            <v>49.208333333333336</v>
          </cell>
          <cell r="F34">
            <v>76</v>
          </cell>
          <cell r="G34">
            <v>19</v>
          </cell>
          <cell r="H34">
            <v>25.56</v>
          </cell>
          <cell r="J34">
            <v>37.800000000000004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22.008333333333336</v>
          </cell>
          <cell r="C5">
            <v>31.1</v>
          </cell>
          <cell r="D5">
            <v>15.6</v>
          </cell>
          <cell r="E5">
            <v>50.458333333333336</v>
          </cell>
          <cell r="F5">
            <v>74</v>
          </cell>
          <cell r="G5">
            <v>28</v>
          </cell>
          <cell r="H5" t="str">
            <v>*</v>
          </cell>
          <cell r="J5" t="str">
            <v>*</v>
          </cell>
          <cell r="K5">
            <v>0</v>
          </cell>
        </row>
        <row r="6">
          <cell r="B6">
            <v>22.900000000000002</v>
          </cell>
          <cell r="C6">
            <v>31.8</v>
          </cell>
          <cell r="D6">
            <v>15.5</v>
          </cell>
          <cell r="E6">
            <v>56.041666666666664</v>
          </cell>
          <cell r="F6">
            <v>92</v>
          </cell>
          <cell r="G6">
            <v>25</v>
          </cell>
          <cell r="H6" t="str">
            <v>*</v>
          </cell>
          <cell r="J6" t="str">
            <v>*</v>
          </cell>
          <cell r="K6">
            <v>0</v>
          </cell>
        </row>
        <row r="7">
          <cell r="B7">
            <v>22.066666666666663</v>
          </cell>
          <cell r="C7">
            <v>32.1</v>
          </cell>
          <cell r="D7">
            <v>15.5</v>
          </cell>
          <cell r="E7">
            <v>64.125</v>
          </cell>
          <cell r="F7">
            <v>98</v>
          </cell>
          <cell r="G7">
            <v>32</v>
          </cell>
          <cell r="H7" t="str">
            <v>*</v>
          </cell>
          <cell r="J7" t="str">
            <v>*</v>
          </cell>
          <cell r="K7">
            <v>0</v>
          </cell>
        </row>
        <row r="8">
          <cell r="B8">
            <v>22.137500000000003</v>
          </cell>
          <cell r="C8">
            <v>31</v>
          </cell>
          <cell r="D8">
            <v>12.6</v>
          </cell>
          <cell r="E8">
            <v>57.25</v>
          </cell>
          <cell r="F8">
            <v>100</v>
          </cell>
          <cell r="G8">
            <v>27</v>
          </cell>
          <cell r="H8" t="str">
            <v>*</v>
          </cell>
          <cell r="J8" t="str">
            <v>*</v>
          </cell>
          <cell r="K8">
            <v>0</v>
          </cell>
        </row>
        <row r="9">
          <cell r="B9">
            <v>24.000000000000011</v>
          </cell>
          <cell r="C9">
            <v>31.2</v>
          </cell>
          <cell r="D9">
            <v>18.8</v>
          </cell>
          <cell r="E9">
            <v>54.333333333333336</v>
          </cell>
          <cell r="F9">
            <v>79</v>
          </cell>
          <cell r="G9">
            <v>31</v>
          </cell>
          <cell r="H9" t="str">
            <v>*</v>
          </cell>
          <cell r="J9" t="str">
            <v>*</v>
          </cell>
          <cell r="K9">
            <v>0</v>
          </cell>
        </row>
        <row r="10">
          <cell r="B10">
            <v>22.474999999999998</v>
          </cell>
          <cell r="C10">
            <v>31.6</v>
          </cell>
          <cell r="D10">
            <v>14.1</v>
          </cell>
          <cell r="E10">
            <v>61.916666666666664</v>
          </cell>
          <cell r="F10">
            <v>100</v>
          </cell>
          <cell r="G10">
            <v>29</v>
          </cell>
          <cell r="H10" t="str">
            <v>*</v>
          </cell>
          <cell r="J10" t="str">
            <v>*</v>
          </cell>
          <cell r="K10">
            <v>0</v>
          </cell>
        </row>
        <row r="11">
          <cell r="B11">
            <v>21.950000000000003</v>
          </cell>
          <cell r="C11">
            <v>32.1</v>
          </cell>
          <cell r="D11">
            <v>14</v>
          </cell>
          <cell r="E11">
            <v>65.666666666666671</v>
          </cell>
          <cell r="F11">
            <v>100</v>
          </cell>
          <cell r="G11">
            <v>31</v>
          </cell>
          <cell r="H11" t="str">
            <v>*</v>
          </cell>
          <cell r="J11" t="str">
            <v>*</v>
          </cell>
          <cell r="K11">
            <v>0</v>
          </cell>
        </row>
        <row r="12">
          <cell r="B12">
            <v>24.470833333333335</v>
          </cell>
          <cell r="C12">
            <v>32.299999999999997</v>
          </cell>
          <cell r="D12">
            <v>17.100000000000001</v>
          </cell>
          <cell r="E12">
            <v>53.875</v>
          </cell>
          <cell r="F12">
            <v>81</v>
          </cell>
          <cell r="G12">
            <v>32</v>
          </cell>
          <cell r="H12" t="str">
            <v>*</v>
          </cell>
          <cell r="J12" t="str">
            <v>*</v>
          </cell>
          <cell r="K12">
            <v>0</v>
          </cell>
        </row>
        <row r="13">
          <cell r="B13">
            <v>22.429166666666671</v>
          </cell>
          <cell r="C13">
            <v>32</v>
          </cell>
          <cell r="D13">
            <v>13.7</v>
          </cell>
          <cell r="E13">
            <v>63.727272727272727</v>
          </cell>
          <cell r="F13">
            <v>100</v>
          </cell>
          <cell r="G13">
            <v>33</v>
          </cell>
          <cell r="H13" t="str">
            <v>*</v>
          </cell>
          <cell r="J13" t="str">
            <v>*</v>
          </cell>
          <cell r="K13">
            <v>0</v>
          </cell>
        </row>
        <row r="14">
          <cell r="B14">
            <v>22.070833333333336</v>
          </cell>
          <cell r="C14">
            <v>31.1</v>
          </cell>
          <cell r="D14">
            <v>12.9</v>
          </cell>
          <cell r="E14">
            <v>64.545454545454547</v>
          </cell>
          <cell r="F14">
            <v>100</v>
          </cell>
          <cell r="G14">
            <v>33</v>
          </cell>
          <cell r="H14" t="str">
            <v>*</v>
          </cell>
          <cell r="J14" t="str">
            <v>*</v>
          </cell>
          <cell r="K14">
            <v>0</v>
          </cell>
        </row>
        <row r="15">
          <cell r="B15">
            <v>21.870833333333334</v>
          </cell>
          <cell r="C15">
            <v>32</v>
          </cell>
          <cell r="D15">
            <v>13.4</v>
          </cell>
          <cell r="E15">
            <v>67.125</v>
          </cell>
          <cell r="F15">
            <v>100</v>
          </cell>
          <cell r="G15">
            <v>30</v>
          </cell>
          <cell r="H15" t="str">
            <v>*</v>
          </cell>
          <cell r="J15" t="str">
            <v>*</v>
          </cell>
          <cell r="K15">
            <v>0</v>
          </cell>
        </row>
        <row r="16">
          <cell r="B16">
            <v>21.841666666666669</v>
          </cell>
          <cell r="C16">
            <v>32.700000000000003</v>
          </cell>
          <cell r="D16">
            <v>12.1</v>
          </cell>
          <cell r="E16">
            <v>65.173913043478265</v>
          </cell>
          <cell r="F16">
            <v>100</v>
          </cell>
          <cell r="G16">
            <v>27</v>
          </cell>
          <cell r="H16" t="str">
            <v>*</v>
          </cell>
          <cell r="J16" t="str">
            <v>*</v>
          </cell>
          <cell r="K16">
            <v>0</v>
          </cell>
        </row>
        <row r="17">
          <cell r="B17">
            <v>24.916666666666668</v>
          </cell>
          <cell r="C17">
            <v>32</v>
          </cell>
          <cell r="D17">
            <v>18.3</v>
          </cell>
          <cell r="E17">
            <v>48.458333333333336</v>
          </cell>
          <cell r="F17">
            <v>75</v>
          </cell>
          <cell r="G17">
            <v>26</v>
          </cell>
          <cell r="H17" t="str">
            <v>*</v>
          </cell>
          <cell r="J17" t="str">
            <v>*</v>
          </cell>
          <cell r="K17">
            <v>0</v>
          </cell>
        </row>
        <row r="18">
          <cell r="B18">
            <v>24.270833333333332</v>
          </cell>
          <cell r="C18">
            <v>31.8</v>
          </cell>
          <cell r="D18">
            <v>13.9</v>
          </cell>
          <cell r="E18">
            <v>48.541666666666664</v>
          </cell>
          <cell r="F18">
            <v>95</v>
          </cell>
          <cell r="G18">
            <v>28</v>
          </cell>
          <cell r="H18" t="str">
            <v>*</v>
          </cell>
          <cell r="J18" t="str">
            <v>*</v>
          </cell>
          <cell r="K18">
            <v>0</v>
          </cell>
        </row>
        <row r="19">
          <cell r="B19">
            <v>23.212500000000002</v>
          </cell>
          <cell r="C19">
            <v>31.9</v>
          </cell>
          <cell r="D19">
            <v>14</v>
          </cell>
          <cell r="E19">
            <v>58.5</v>
          </cell>
          <cell r="F19">
            <v>100</v>
          </cell>
          <cell r="G19">
            <v>37</v>
          </cell>
          <cell r="H19" t="str">
            <v>*</v>
          </cell>
          <cell r="J19" t="str">
            <v>*</v>
          </cell>
          <cell r="K19">
            <v>0</v>
          </cell>
        </row>
        <row r="20">
          <cell r="B20">
            <v>23.13333333333334</v>
          </cell>
          <cell r="C20">
            <v>32.1</v>
          </cell>
          <cell r="D20">
            <v>14.6</v>
          </cell>
          <cell r="E20">
            <v>60.791666666666664</v>
          </cell>
          <cell r="F20">
            <v>100</v>
          </cell>
          <cell r="G20">
            <v>27</v>
          </cell>
          <cell r="H20" t="str">
            <v>*</v>
          </cell>
          <cell r="J20" t="str">
            <v>*</v>
          </cell>
          <cell r="K20">
            <v>0</v>
          </cell>
        </row>
        <row r="21">
          <cell r="B21">
            <v>21.558333333333334</v>
          </cell>
          <cell r="C21">
            <v>31.6</v>
          </cell>
          <cell r="D21">
            <v>13.2</v>
          </cell>
          <cell r="E21">
            <v>64.083333333333329</v>
          </cell>
          <cell r="F21">
            <v>100</v>
          </cell>
          <cell r="G21">
            <v>30</v>
          </cell>
          <cell r="H21" t="str">
            <v>*</v>
          </cell>
          <cell r="J21" t="str">
            <v>*</v>
          </cell>
          <cell r="K21">
            <v>0</v>
          </cell>
        </row>
        <row r="22">
          <cell r="B22">
            <v>22.108333333333334</v>
          </cell>
          <cell r="C22">
            <v>31.5</v>
          </cell>
          <cell r="D22">
            <v>13.5</v>
          </cell>
          <cell r="E22">
            <v>59.375</v>
          </cell>
          <cell r="F22">
            <v>100</v>
          </cell>
          <cell r="G22">
            <v>31</v>
          </cell>
          <cell r="H22" t="str">
            <v>*</v>
          </cell>
          <cell r="J22" t="str">
            <v>*</v>
          </cell>
          <cell r="K22">
            <v>0</v>
          </cell>
        </row>
        <row r="23">
          <cell r="B23">
            <v>22.158333333333335</v>
          </cell>
          <cell r="C23">
            <v>31.5</v>
          </cell>
          <cell r="D23">
            <v>12.8</v>
          </cell>
          <cell r="E23">
            <v>59.708333333333336</v>
          </cell>
          <cell r="F23">
            <v>100</v>
          </cell>
          <cell r="G23">
            <v>30</v>
          </cell>
          <cell r="H23" t="str">
            <v>*</v>
          </cell>
          <cell r="J23" t="str">
            <v>*</v>
          </cell>
          <cell r="K23">
            <v>0</v>
          </cell>
        </row>
        <row r="24">
          <cell r="B24">
            <v>21.766666666666666</v>
          </cell>
          <cell r="C24">
            <v>33.5</v>
          </cell>
          <cell r="D24">
            <v>12.5</v>
          </cell>
          <cell r="E24">
            <v>61.416666666666664</v>
          </cell>
          <cell r="F24">
            <v>100</v>
          </cell>
          <cell r="G24">
            <v>20</v>
          </cell>
          <cell r="H24" t="str">
            <v>*</v>
          </cell>
          <cell r="J24" t="str">
            <v>*</v>
          </cell>
          <cell r="K24">
            <v>0</v>
          </cell>
        </row>
        <row r="25">
          <cell r="B25">
            <v>23.3125</v>
          </cell>
          <cell r="C25">
            <v>32.1</v>
          </cell>
          <cell r="D25">
            <v>14.5</v>
          </cell>
          <cell r="E25">
            <v>46.125</v>
          </cell>
          <cell r="F25">
            <v>80</v>
          </cell>
          <cell r="G25">
            <v>27</v>
          </cell>
          <cell r="H25" t="str">
            <v>*</v>
          </cell>
          <cell r="J25" t="str">
            <v>*</v>
          </cell>
          <cell r="K25">
            <v>0</v>
          </cell>
        </row>
        <row r="26">
          <cell r="B26">
            <v>22.508333333333329</v>
          </cell>
          <cell r="C26">
            <v>32.5</v>
          </cell>
          <cell r="D26">
            <v>13.3</v>
          </cell>
          <cell r="E26">
            <v>62.125</v>
          </cell>
          <cell r="F26">
            <v>100</v>
          </cell>
          <cell r="G26">
            <v>31</v>
          </cell>
          <cell r="H26" t="str">
            <v>*</v>
          </cell>
          <cell r="J26" t="str">
            <v>*</v>
          </cell>
          <cell r="K26">
            <v>0</v>
          </cell>
        </row>
        <row r="27">
          <cell r="B27">
            <v>24.125</v>
          </cell>
          <cell r="C27">
            <v>32.200000000000003</v>
          </cell>
          <cell r="D27">
            <v>14.6</v>
          </cell>
          <cell r="E27">
            <v>54.958333333333336</v>
          </cell>
          <cell r="F27">
            <v>100</v>
          </cell>
          <cell r="G27">
            <v>36</v>
          </cell>
          <cell r="H27" t="str">
            <v>*</v>
          </cell>
          <cell r="J27" t="str">
            <v>*</v>
          </cell>
          <cell r="K27">
            <v>0</v>
          </cell>
        </row>
        <row r="28">
          <cell r="B28">
            <v>22.833333333333332</v>
          </cell>
          <cell r="C28">
            <v>32.5</v>
          </cell>
          <cell r="D28">
            <v>14.8</v>
          </cell>
          <cell r="E28">
            <v>67.608695652173907</v>
          </cell>
          <cell r="F28">
            <v>100</v>
          </cell>
          <cell r="G28">
            <v>34</v>
          </cell>
          <cell r="H28" t="str">
            <v>*</v>
          </cell>
          <cell r="J28" t="str">
            <v>*</v>
          </cell>
          <cell r="K28">
            <v>0</v>
          </cell>
        </row>
        <row r="29">
          <cell r="B29">
            <v>22.641666666666666</v>
          </cell>
          <cell r="C29">
            <v>31.7</v>
          </cell>
          <cell r="D29">
            <v>14.7</v>
          </cell>
          <cell r="E29">
            <v>69.666666666666671</v>
          </cell>
          <cell r="F29">
            <v>100</v>
          </cell>
          <cell r="G29">
            <v>33</v>
          </cell>
          <cell r="H29" t="str">
            <v>*</v>
          </cell>
          <cell r="J29" t="str">
            <v>*</v>
          </cell>
          <cell r="K29">
            <v>0</v>
          </cell>
        </row>
        <row r="30">
          <cell r="B30">
            <v>22.979166666666668</v>
          </cell>
          <cell r="C30">
            <v>32.4</v>
          </cell>
          <cell r="D30">
            <v>16.899999999999999</v>
          </cell>
          <cell r="E30">
            <v>70.434782608695656</v>
          </cell>
          <cell r="F30">
            <v>100</v>
          </cell>
          <cell r="G30">
            <v>33</v>
          </cell>
          <cell r="H30" t="str">
            <v>*</v>
          </cell>
          <cell r="J30" t="str">
            <v>*</v>
          </cell>
          <cell r="K30">
            <v>0</v>
          </cell>
        </row>
        <row r="31">
          <cell r="B31">
            <v>20.866666666666664</v>
          </cell>
          <cell r="C31">
            <v>28.7</v>
          </cell>
          <cell r="D31">
            <v>16.7</v>
          </cell>
          <cell r="E31">
            <v>66.5</v>
          </cell>
          <cell r="F31">
            <v>100</v>
          </cell>
          <cell r="G31">
            <v>36</v>
          </cell>
          <cell r="H31" t="str">
            <v>*</v>
          </cell>
          <cell r="J31" t="str">
            <v>*</v>
          </cell>
          <cell r="K31">
            <v>0</v>
          </cell>
        </row>
        <row r="32">
          <cell r="B32">
            <v>22.354166666666671</v>
          </cell>
          <cell r="C32">
            <v>31.3</v>
          </cell>
          <cell r="D32">
            <v>14.9</v>
          </cell>
          <cell r="E32">
            <v>68.045454545454547</v>
          </cell>
          <cell r="F32">
            <v>100</v>
          </cell>
          <cell r="G32">
            <v>31</v>
          </cell>
          <cell r="H32" t="str">
            <v>*</v>
          </cell>
          <cell r="J32" t="str">
            <v>*</v>
          </cell>
          <cell r="K32">
            <v>0</v>
          </cell>
        </row>
        <row r="33">
          <cell r="B33">
            <v>21.612500000000001</v>
          </cell>
          <cell r="C33">
            <v>31.1</v>
          </cell>
          <cell r="D33">
            <v>13.3</v>
          </cell>
          <cell r="E33">
            <v>63.833333333333336</v>
          </cell>
          <cell r="F33">
            <v>100</v>
          </cell>
          <cell r="G33">
            <v>34</v>
          </cell>
          <cell r="H33" t="str">
            <v>*</v>
          </cell>
          <cell r="J33" t="str">
            <v>*</v>
          </cell>
          <cell r="K33">
            <v>0</v>
          </cell>
        </row>
        <row r="34">
          <cell r="B34">
            <v>18.616666666666664</v>
          </cell>
          <cell r="C34">
            <v>25.6</v>
          </cell>
          <cell r="D34">
            <v>13.2</v>
          </cell>
          <cell r="E34">
            <v>60.041666666666664</v>
          </cell>
          <cell r="F34">
            <v>81</v>
          </cell>
          <cell r="G34">
            <v>37</v>
          </cell>
          <cell r="H34" t="str">
            <v>*</v>
          </cell>
          <cell r="J34" t="str">
            <v>*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22.483333333333334</v>
          </cell>
          <cell r="C5">
            <v>29.6</v>
          </cell>
          <cell r="D5">
            <v>17.7</v>
          </cell>
          <cell r="E5">
            <v>42.708333333333336</v>
          </cell>
          <cell r="F5">
            <v>61</v>
          </cell>
          <cell r="G5">
            <v>26</v>
          </cell>
          <cell r="H5">
            <v>21.6</v>
          </cell>
          <cell r="J5">
            <v>39.24</v>
          </cell>
          <cell r="K5">
            <v>0</v>
          </cell>
        </row>
        <row r="6">
          <cell r="B6">
            <v>24.233333333333334</v>
          </cell>
          <cell r="C6">
            <v>30.9</v>
          </cell>
          <cell r="D6">
            <v>19.100000000000001</v>
          </cell>
          <cell r="E6">
            <v>44.166666666666664</v>
          </cell>
          <cell r="F6">
            <v>58</v>
          </cell>
          <cell r="G6">
            <v>24</v>
          </cell>
          <cell r="H6">
            <v>17.64</v>
          </cell>
          <cell r="J6">
            <v>34.56</v>
          </cell>
          <cell r="K6">
            <v>0</v>
          </cell>
        </row>
        <row r="7">
          <cell r="B7">
            <v>24.866666666666664</v>
          </cell>
          <cell r="C7">
            <v>31.8</v>
          </cell>
          <cell r="D7">
            <v>19.899999999999999</v>
          </cell>
          <cell r="E7">
            <v>45.083333333333336</v>
          </cell>
          <cell r="F7">
            <v>63</v>
          </cell>
          <cell r="G7">
            <v>26</v>
          </cell>
          <cell r="H7">
            <v>15.120000000000001</v>
          </cell>
          <cell r="J7">
            <v>25.2</v>
          </cell>
          <cell r="K7">
            <v>0</v>
          </cell>
        </row>
        <row r="8">
          <cell r="B8">
            <v>23.683333333333337</v>
          </cell>
          <cell r="C8">
            <v>30.5</v>
          </cell>
          <cell r="D8">
            <v>17.100000000000001</v>
          </cell>
          <cell r="E8">
            <v>46.291666666666664</v>
          </cell>
          <cell r="F8">
            <v>71</v>
          </cell>
          <cell r="G8">
            <v>25</v>
          </cell>
          <cell r="H8">
            <v>18.720000000000002</v>
          </cell>
          <cell r="J8">
            <v>36.36</v>
          </cell>
          <cell r="K8">
            <v>0</v>
          </cell>
        </row>
        <row r="9">
          <cell r="B9">
            <v>23.400000000000002</v>
          </cell>
          <cell r="C9">
            <v>30</v>
          </cell>
          <cell r="D9">
            <v>19.2</v>
          </cell>
          <cell r="E9">
            <v>50.791666666666664</v>
          </cell>
          <cell r="F9">
            <v>69</v>
          </cell>
          <cell r="G9">
            <v>26</v>
          </cell>
          <cell r="H9">
            <v>22.68</v>
          </cell>
          <cell r="J9">
            <v>46.800000000000004</v>
          </cell>
          <cell r="K9">
            <v>0</v>
          </cell>
        </row>
        <row r="10">
          <cell r="B10">
            <v>23.900000000000002</v>
          </cell>
          <cell r="C10">
            <v>30.8</v>
          </cell>
          <cell r="D10">
            <v>19.399999999999999</v>
          </cell>
          <cell r="E10">
            <v>49.708333333333336</v>
          </cell>
          <cell r="F10">
            <v>68</v>
          </cell>
          <cell r="G10">
            <v>27</v>
          </cell>
          <cell r="H10">
            <v>17.64</v>
          </cell>
          <cell r="J10">
            <v>36</v>
          </cell>
          <cell r="K10">
            <v>0</v>
          </cell>
        </row>
        <row r="11">
          <cell r="B11">
            <v>24.762500000000003</v>
          </cell>
          <cell r="C11">
            <v>31.7</v>
          </cell>
          <cell r="D11">
            <v>19.8</v>
          </cell>
          <cell r="E11">
            <v>46.25</v>
          </cell>
          <cell r="F11">
            <v>61</v>
          </cell>
          <cell r="G11">
            <v>28</v>
          </cell>
          <cell r="H11">
            <v>17.28</v>
          </cell>
          <cell r="J11">
            <v>33.840000000000003</v>
          </cell>
          <cell r="K11">
            <v>0</v>
          </cell>
        </row>
        <row r="12">
          <cell r="B12">
            <v>24.879166666666674</v>
          </cell>
          <cell r="C12">
            <v>31.3</v>
          </cell>
          <cell r="D12">
            <v>20.3</v>
          </cell>
          <cell r="E12">
            <v>47.291666666666664</v>
          </cell>
          <cell r="F12">
            <v>62</v>
          </cell>
          <cell r="G12">
            <v>29</v>
          </cell>
          <cell r="H12">
            <v>18</v>
          </cell>
          <cell r="J12">
            <v>36</v>
          </cell>
          <cell r="K12">
            <v>0</v>
          </cell>
        </row>
        <row r="13">
          <cell r="B13">
            <v>25.012500000000006</v>
          </cell>
          <cell r="C13">
            <v>31.7</v>
          </cell>
          <cell r="D13">
            <v>19.7</v>
          </cell>
          <cell r="E13">
            <v>48.541666666666664</v>
          </cell>
          <cell r="F13">
            <v>66</v>
          </cell>
          <cell r="G13">
            <v>29</v>
          </cell>
          <cell r="H13">
            <v>21.6</v>
          </cell>
          <cell r="J13">
            <v>43.56</v>
          </cell>
          <cell r="K13">
            <v>0</v>
          </cell>
        </row>
        <row r="14">
          <cell r="B14">
            <v>24.420833333333334</v>
          </cell>
          <cell r="C14">
            <v>31.4</v>
          </cell>
          <cell r="D14">
            <v>19.100000000000001</v>
          </cell>
          <cell r="E14">
            <v>50.666666666666664</v>
          </cell>
          <cell r="F14">
            <v>70</v>
          </cell>
          <cell r="G14">
            <v>26</v>
          </cell>
          <cell r="H14">
            <v>18.36</v>
          </cell>
          <cell r="J14">
            <v>37.440000000000005</v>
          </cell>
          <cell r="K14">
            <v>0</v>
          </cell>
        </row>
        <row r="15">
          <cell r="B15">
            <v>24.916666666666668</v>
          </cell>
          <cell r="C15">
            <v>31.6</v>
          </cell>
          <cell r="D15">
            <v>17.7</v>
          </cell>
          <cell r="E15">
            <v>45.791666666666664</v>
          </cell>
          <cell r="F15">
            <v>69</v>
          </cell>
          <cell r="G15">
            <v>25</v>
          </cell>
          <cell r="H15">
            <v>13.68</v>
          </cell>
          <cell r="J15">
            <v>29.880000000000003</v>
          </cell>
          <cell r="K15">
            <v>0</v>
          </cell>
        </row>
        <row r="16">
          <cell r="B16">
            <v>24.537499999999994</v>
          </cell>
          <cell r="C16">
            <v>31.9</v>
          </cell>
          <cell r="D16">
            <v>18.600000000000001</v>
          </cell>
          <cell r="E16">
            <v>44.25</v>
          </cell>
          <cell r="F16">
            <v>63</v>
          </cell>
          <cell r="G16">
            <v>24</v>
          </cell>
          <cell r="H16">
            <v>16.920000000000002</v>
          </cell>
          <cell r="J16">
            <v>41.4</v>
          </cell>
          <cell r="K16">
            <v>0</v>
          </cell>
        </row>
        <row r="17">
          <cell r="B17">
            <v>25.7</v>
          </cell>
          <cell r="C17">
            <v>31.3</v>
          </cell>
          <cell r="D17">
            <v>21.5</v>
          </cell>
          <cell r="E17">
            <v>41.583333333333336</v>
          </cell>
          <cell r="F17">
            <v>54</v>
          </cell>
          <cell r="G17">
            <v>27</v>
          </cell>
          <cell r="H17">
            <v>27.720000000000002</v>
          </cell>
          <cell r="J17">
            <v>49.32</v>
          </cell>
          <cell r="K17">
            <v>0</v>
          </cell>
        </row>
        <row r="18">
          <cell r="B18">
            <v>25.265217391304351</v>
          </cell>
          <cell r="C18">
            <v>31</v>
          </cell>
          <cell r="D18">
            <v>21.7</v>
          </cell>
          <cell r="E18">
            <v>41.652173913043477</v>
          </cell>
          <cell r="F18">
            <v>51</v>
          </cell>
          <cell r="G18">
            <v>27</v>
          </cell>
          <cell r="H18">
            <v>24.48</v>
          </cell>
          <cell r="J18">
            <v>52.2</v>
          </cell>
          <cell r="K18">
            <v>0</v>
          </cell>
        </row>
        <row r="19">
          <cell r="B19">
            <v>25.224999999999998</v>
          </cell>
          <cell r="C19">
            <v>31.6</v>
          </cell>
          <cell r="D19">
            <v>20.3</v>
          </cell>
          <cell r="E19">
            <v>46.625</v>
          </cell>
          <cell r="F19">
            <v>59</v>
          </cell>
          <cell r="G19">
            <v>34</v>
          </cell>
          <cell r="H19">
            <v>20.16</v>
          </cell>
          <cell r="J19">
            <v>42.480000000000004</v>
          </cell>
          <cell r="K19">
            <v>0</v>
          </cell>
        </row>
        <row r="20">
          <cell r="B20">
            <v>25.895833333333332</v>
          </cell>
          <cell r="C20">
            <v>32.5</v>
          </cell>
          <cell r="D20">
            <v>21.3</v>
          </cell>
          <cell r="E20">
            <v>44.291666666666664</v>
          </cell>
          <cell r="F20">
            <v>65</v>
          </cell>
          <cell r="G20">
            <v>26</v>
          </cell>
          <cell r="H20">
            <v>16.920000000000002</v>
          </cell>
          <cell r="J20">
            <v>36</v>
          </cell>
          <cell r="K20">
            <v>0</v>
          </cell>
        </row>
        <row r="21">
          <cell r="B21">
            <v>25.304166666666671</v>
          </cell>
          <cell r="C21">
            <v>32</v>
          </cell>
          <cell r="D21">
            <v>20</v>
          </cell>
          <cell r="E21">
            <v>41.541666666666664</v>
          </cell>
          <cell r="F21">
            <v>56</v>
          </cell>
          <cell r="G21">
            <v>25</v>
          </cell>
          <cell r="H21">
            <v>17.64</v>
          </cell>
          <cell r="J21">
            <v>31.319999999999997</v>
          </cell>
          <cell r="K21">
            <v>0</v>
          </cell>
        </row>
        <row r="22">
          <cell r="B22">
            <v>24.799999999999997</v>
          </cell>
          <cell r="C22">
            <v>31.1</v>
          </cell>
          <cell r="D22">
            <v>20.2</v>
          </cell>
          <cell r="E22">
            <v>47</v>
          </cell>
          <cell r="F22">
            <v>66</v>
          </cell>
          <cell r="G22">
            <v>27</v>
          </cell>
          <cell r="H22">
            <v>20.16</v>
          </cell>
          <cell r="J22">
            <v>37.440000000000005</v>
          </cell>
          <cell r="K22">
            <v>0</v>
          </cell>
        </row>
        <row r="23">
          <cell r="B23">
            <v>24.6875</v>
          </cell>
          <cell r="C23">
            <v>31.1</v>
          </cell>
          <cell r="D23">
            <v>19.100000000000001</v>
          </cell>
          <cell r="E23">
            <v>45.625</v>
          </cell>
          <cell r="F23">
            <v>61</v>
          </cell>
          <cell r="G23">
            <v>28</v>
          </cell>
          <cell r="H23">
            <v>20.16</v>
          </cell>
          <cell r="J23">
            <v>40.680000000000007</v>
          </cell>
          <cell r="K23">
            <v>0</v>
          </cell>
        </row>
        <row r="24">
          <cell r="B24">
            <v>25.241666666666671</v>
          </cell>
          <cell r="C24">
            <v>32.5</v>
          </cell>
          <cell r="D24">
            <v>19</v>
          </cell>
          <cell r="E24">
            <v>38.833333333333336</v>
          </cell>
          <cell r="F24">
            <v>60</v>
          </cell>
          <cell r="G24">
            <v>19</v>
          </cell>
          <cell r="H24">
            <v>16.920000000000002</v>
          </cell>
          <cell r="J24">
            <v>30.96</v>
          </cell>
          <cell r="K24">
            <v>0</v>
          </cell>
        </row>
        <row r="25">
          <cell r="B25">
            <v>25.612500000000008</v>
          </cell>
          <cell r="C25">
            <v>31.6</v>
          </cell>
          <cell r="D25">
            <v>20.9</v>
          </cell>
          <cell r="E25">
            <v>31.583333333333332</v>
          </cell>
          <cell r="F25">
            <v>43</v>
          </cell>
          <cell r="G25">
            <v>23</v>
          </cell>
          <cell r="H25">
            <v>20.52</v>
          </cell>
          <cell r="J25">
            <v>37.800000000000004</v>
          </cell>
          <cell r="K25">
            <v>0</v>
          </cell>
        </row>
        <row r="26">
          <cell r="B26">
            <v>25.200000000000003</v>
          </cell>
          <cell r="C26">
            <v>31.5</v>
          </cell>
          <cell r="D26">
            <v>20.8</v>
          </cell>
          <cell r="E26">
            <v>42.916666666666664</v>
          </cell>
          <cell r="F26">
            <v>57</v>
          </cell>
          <cell r="G26">
            <v>29</v>
          </cell>
          <cell r="H26">
            <v>25.2</v>
          </cell>
          <cell r="J26">
            <v>47.88</v>
          </cell>
          <cell r="K26">
            <v>0</v>
          </cell>
        </row>
        <row r="27">
          <cell r="B27">
            <v>25.233333333333331</v>
          </cell>
          <cell r="C27">
            <v>31.7</v>
          </cell>
          <cell r="D27">
            <v>20.2</v>
          </cell>
          <cell r="E27">
            <v>48.458333333333336</v>
          </cell>
          <cell r="F27">
            <v>66</v>
          </cell>
          <cell r="G27">
            <v>32</v>
          </cell>
          <cell r="H27">
            <v>20.16</v>
          </cell>
          <cell r="J27">
            <v>42.12</v>
          </cell>
          <cell r="K27">
            <v>0</v>
          </cell>
        </row>
        <row r="28">
          <cell r="B28">
            <v>25.608333333333334</v>
          </cell>
          <cell r="C28">
            <v>32.1</v>
          </cell>
          <cell r="D28">
            <v>21</v>
          </cell>
          <cell r="E28">
            <v>50.583333333333336</v>
          </cell>
          <cell r="F28">
            <v>66</v>
          </cell>
          <cell r="G28">
            <v>30</v>
          </cell>
          <cell r="H28">
            <v>16.920000000000002</v>
          </cell>
          <cell r="J28">
            <v>39.24</v>
          </cell>
          <cell r="K28">
            <v>0</v>
          </cell>
        </row>
        <row r="29">
          <cell r="B29">
            <v>24.741666666666671</v>
          </cell>
          <cell r="C29">
            <v>31.6</v>
          </cell>
          <cell r="D29">
            <v>19.399999999999999</v>
          </cell>
          <cell r="E29">
            <v>58.333333333333336</v>
          </cell>
          <cell r="F29">
            <v>81</v>
          </cell>
          <cell r="G29">
            <v>35</v>
          </cell>
          <cell r="H29">
            <v>12.6</v>
          </cell>
          <cell r="J29">
            <v>28.44</v>
          </cell>
          <cell r="K29">
            <v>0</v>
          </cell>
        </row>
        <row r="30">
          <cell r="B30">
            <v>21.387499999999999</v>
          </cell>
          <cell r="C30">
            <v>27.4</v>
          </cell>
          <cell r="D30">
            <v>17.5</v>
          </cell>
          <cell r="E30">
            <v>74.75</v>
          </cell>
          <cell r="F30">
            <v>89</v>
          </cell>
          <cell r="G30">
            <v>53</v>
          </cell>
          <cell r="H30">
            <v>12.96</v>
          </cell>
          <cell r="J30">
            <v>25.2</v>
          </cell>
          <cell r="K30">
            <v>0</v>
          </cell>
        </row>
        <row r="31">
          <cell r="B31">
            <v>19.987500000000001</v>
          </cell>
          <cell r="C31">
            <v>27</v>
          </cell>
          <cell r="D31">
            <v>15.2</v>
          </cell>
          <cell r="E31">
            <v>74.041666666666671</v>
          </cell>
          <cell r="F31">
            <v>93</v>
          </cell>
          <cell r="G31">
            <v>43</v>
          </cell>
          <cell r="H31">
            <v>14.76</v>
          </cell>
          <cell r="J31">
            <v>24.48</v>
          </cell>
          <cell r="K31">
            <v>0</v>
          </cell>
        </row>
        <row r="32">
          <cell r="B32">
            <v>23.291666666666671</v>
          </cell>
          <cell r="C32">
            <v>30.6</v>
          </cell>
          <cell r="D32">
            <v>18.399999999999999</v>
          </cell>
          <cell r="E32">
            <v>53.75</v>
          </cell>
          <cell r="F32">
            <v>76</v>
          </cell>
          <cell r="G32">
            <v>25</v>
          </cell>
          <cell r="H32">
            <v>16.920000000000002</v>
          </cell>
          <cell r="J32">
            <v>36</v>
          </cell>
          <cell r="K32">
            <v>0</v>
          </cell>
        </row>
        <row r="33">
          <cell r="B33">
            <v>22.029166666666669</v>
          </cell>
          <cell r="C33">
            <v>27.3</v>
          </cell>
          <cell r="D33">
            <v>17.600000000000001</v>
          </cell>
          <cell r="E33">
            <v>55.083333333333336</v>
          </cell>
          <cell r="F33">
            <v>72</v>
          </cell>
          <cell r="G33">
            <v>41</v>
          </cell>
          <cell r="H33">
            <v>21.240000000000002</v>
          </cell>
          <cell r="J33">
            <v>41.04</v>
          </cell>
          <cell r="K33">
            <v>0</v>
          </cell>
        </row>
        <row r="34">
          <cell r="B34">
            <v>16.600000000000001</v>
          </cell>
          <cell r="C34">
            <v>22</v>
          </cell>
          <cell r="D34">
            <v>12.5</v>
          </cell>
          <cell r="E34">
            <v>43.708333333333336</v>
          </cell>
          <cell r="F34">
            <v>64</v>
          </cell>
          <cell r="G34">
            <v>25</v>
          </cell>
          <cell r="H34">
            <v>25.2</v>
          </cell>
          <cell r="J34">
            <v>39.96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20.05833333333333</v>
          </cell>
          <cell r="C5">
            <v>30.2</v>
          </cell>
          <cell r="D5">
            <v>10.199999999999999</v>
          </cell>
          <cell r="E5">
            <v>55.958333333333336</v>
          </cell>
          <cell r="F5">
            <v>87</v>
          </cell>
          <cell r="G5">
            <v>29</v>
          </cell>
          <cell r="J5">
            <v>31.319999999999997</v>
          </cell>
          <cell r="K5">
            <v>0</v>
          </cell>
        </row>
        <row r="6">
          <cell r="B6">
            <v>21.887500000000003</v>
          </cell>
          <cell r="C6">
            <v>31.3</v>
          </cell>
          <cell r="D6">
            <v>14.2</v>
          </cell>
          <cell r="E6">
            <v>58.791666666666664</v>
          </cell>
          <cell r="F6">
            <v>94</v>
          </cell>
          <cell r="G6">
            <v>28</v>
          </cell>
          <cell r="J6">
            <v>29.16</v>
          </cell>
        </row>
        <row r="7">
          <cell r="B7">
            <v>22.233333333333331</v>
          </cell>
          <cell r="C7">
            <v>31</v>
          </cell>
          <cell r="D7">
            <v>14.8</v>
          </cell>
          <cell r="E7">
            <v>59.25</v>
          </cell>
          <cell r="F7">
            <v>91</v>
          </cell>
          <cell r="G7">
            <v>25</v>
          </cell>
          <cell r="J7">
            <v>25.2</v>
          </cell>
        </row>
        <row r="8">
          <cell r="B8">
            <v>20.783333333333335</v>
          </cell>
          <cell r="C8">
            <v>30.7</v>
          </cell>
          <cell r="D8">
            <v>12.9</v>
          </cell>
          <cell r="E8">
            <v>64.041666666666671</v>
          </cell>
          <cell r="F8">
            <v>100</v>
          </cell>
          <cell r="G8">
            <v>29</v>
          </cell>
          <cell r="J8">
            <v>30.96</v>
          </cell>
        </row>
        <row r="9">
          <cell r="B9">
            <v>21.658333333333335</v>
          </cell>
          <cell r="C9">
            <v>30.7</v>
          </cell>
          <cell r="D9">
            <v>15.2</v>
          </cell>
          <cell r="E9">
            <v>60.791666666666664</v>
          </cell>
          <cell r="F9">
            <v>87</v>
          </cell>
          <cell r="G9">
            <v>28</v>
          </cell>
          <cell r="J9">
            <v>24.840000000000003</v>
          </cell>
        </row>
        <row r="10">
          <cell r="B10">
            <v>21.904166666666669</v>
          </cell>
          <cell r="C10">
            <v>31.8</v>
          </cell>
          <cell r="D10">
            <v>13.3</v>
          </cell>
          <cell r="E10">
            <v>60.166666666666664</v>
          </cell>
          <cell r="F10">
            <v>98</v>
          </cell>
          <cell r="G10">
            <v>27</v>
          </cell>
          <cell r="J10">
            <v>24.12</v>
          </cell>
        </row>
        <row r="11">
          <cell r="B11">
            <v>22.070833333333336</v>
          </cell>
          <cell r="C11">
            <v>31</v>
          </cell>
          <cell r="D11">
            <v>13.7</v>
          </cell>
          <cell r="E11">
            <v>61.958333333333336</v>
          </cell>
          <cell r="F11">
            <v>100</v>
          </cell>
          <cell r="G11">
            <v>30</v>
          </cell>
          <cell r="J11">
            <v>22.32</v>
          </cell>
        </row>
        <row r="12">
          <cell r="B12">
            <v>22.008333333333336</v>
          </cell>
          <cell r="C12">
            <v>31.5</v>
          </cell>
          <cell r="D12">
            <v>13.7</v>
          </cell>
          <cell r="E12">
            <v>63.5</v>
          </cell>
          <cell r="F12">
            <v>100</v>
          </cell>
          <cell r="G12">
            <v>31</v>
          </cell>
          <cell r="J12">
            <v>27</v>
          </cell>
        </row>
        <row r="13">
          <cell r="B13">
            <v>22.645833333333332</v>
          </cell>
          <cell r="C13">
            <v>32.200000000000003</v>
          </cell>
          <cell r="D13">
            <v>14</v>
          </cell>
          <cell r="E13">
            <v>62.956521739130437</v>
          </cell>
          <cell r="F13">
            <v>100</v>
          </cell>
          <cell r="G13">
            <v>31</v>
          </cell>
          <cell r="J13">
            <v>28.8</v>
          </cell>
        </row>
        <row r="14">
          <cell r="B14">
            <v>22.629166666666663</v>
          </cell>
          <cell r="C14">
            <v>32</v>
          </cell>
          <cell r="D14">
            <v>14.1</v>
          </cell>
          <cell r="E14">
            <v>61.565217391304351</v>
          </cell>
          <cell r="F14">
            <v>100</v>
          </cell>
          <cell r="G14">
            <v>28</v>
          </cell>
          <cell r="J14">
            <v>29.52</v>
          </cell>
        </row>
        <row r="15">
          <cell r="B15">
            <v>22.566666666666674</v>
          </cell>
          <cell r="C15">
            <v>32.1</v>
          </cell>
          <cell r="D15">
            <v>14.1</v>
          </cell>
          <cell r="E15">
            <v>58.875</v>
          </cell>
          <cell r="F15">
            <v>95</v>
          </cell>
          <cell r="G15">
            <v>25</v>
          </cell>
          <cell r="J15">
            <v>25.56</v>
          </cell>
        </row>
        <row r="16">
          <cell r="B16">
            <v>21.704166666666666</v>
          </cell>
          <cell r="C16">
            <v>32.1</v>
          </cell>
          <cell r="D16">
            <v>12.9</v>
          </cell>
          <cell r="E16">
            <v>60.875</v>
          </cell>
          <cell r="F16">
            <v>98</v>
          </cell>
          <cell r="G16">
            <v>25</v>
          </cell>
          <cell r="J16">
            <v>23.759999999999998</v>
          </cell>
        </row>
        <row r="17">
          <cell r="B17">
            <v>22.654166666666669</v>
          </cell>
          <cell r="C17">
            <v>31.9</v>
          </cell>
          <cell r="D17">
            <v>14.4</v>
          </cell>
          <cell r="E17">
            <v>54.583333333333336</v>
          </cell>
          <cell r="F17">
            <v>86</v>
          </cell>
          <cell r="G17">
            <v>25</v>
          </cell>
          <cell r="J17">
            <v>33.480000000000004</v>
          </cell>
        </row>
        <row r="18">
          <cell r="B18">
            <v>22.599999999999998</v>
          </cell>
          <cell r="C18">
            <v>32.1</v>
          </cell>
          <cell r="D18">
            <v>13.8</v>
          </cell>
          <cell r="E18">
            <v>58.875</v>
          </cell>
          <cell r="F18">
            <v>98</v>
          </cell>
          <cell r="G18">
            <v>28</v>
          </cell>
          <cell r="J18">
            <v>36.72</v>
          </cell>
        </row>
        <row r="19">
          <cell r="B19">
            <v>22.312499999999996</v>
          </cell>
          <cell r="C19">
            <v>32.4</v>
          </cell>
          <cell r="D19">
            <v>13.4</v>
          </cell>
          <cell r="E19">
            <v>57.625</v>
          </cell>
          <cell r="F19">
            <v>99</v>
          </cell>
          <cell r="G19">
            <v>24</v>
          </cell>
          <cell r="J19">
            <v>24.48</v>
          </cell>
        </row>
        <row r="20">
          <cell r="B20">
            <v>22.512499999999999</v>
          </cell>
          <cell r="C20">
            <v>32.1</v>
          </cell>
          <cell r="D20">
            <v>13.6</v>
          </cell>
          <cell r="E20">
            <v>55.166666666666664</v>
          </cell>
          <cell r="F20">
            <v>89</v>
          </cell>
          <cell r="G20">
            <v>24</v>
          </cell>
          <cell r="J20">
            <v>30.96</v>
          </cell>
        </row>
        <row r="21">
          <cell r="B21">
            <v>21.695833333333336</v>
          </cell>
          <cell r="C21">
            <v>32</v>
          </cell>
          <cell r="D21">
            <v>12.9</v>
          </cell>
          <cell r="E21">
            <v>58.75</v>
          </cell>
          <cell r="F21">
            <v>95</v>
          </cell>
          <cell r="G21">
            <v>21</v>
          </cell>
          <cell r="J21">
            <v>24.48</v>
          </cell>
        </row>
        <row r="22">
          <cell r="B22">
            <v>22.233333333333334</v>
          </cell>
          <cell r="C22">
            <v>31.5</v>
          </cell>
          <cell r="D22">
            <v>12.8</v>
          </cell>
          <cell r="E22">
            <v>52.333333333333336</v>
          </cell>
          <cell r="F22">
            <v>91</v>
          </cell>
          <cell r="G22">
            <v>24</v>
          </cell>
          <cell r="J22">
            <v>32.4</v>
          </cell>
        </row>
        <row r="23">
          <cell r="B23">
            <v>21.320833333333333</v>
          </cell>
          <cell r="C23">
            <v>32.4</v>
          </cell>
          <cell r="D23">
            <v>11.9</v>
          </cell>
          <cell r="E23">
            <v>57</v>
          </cell>
          <cell r="F23">
            <v>96</v>
          </cell>
          <cell r="G23">
            <v>20</v>
          </cell>
          <cell r="J23">
            <v>29.16</v>
          </cell>
        </row>
        <row r="24">
          <cell r="B24">
            <v>21.454166666666669</v>
          </cell>
          <cell r="C24">
            <v>31.8</v>
          </cell>
          <cell r="D24">
            <v>11.7</v>
          </cell>
          <cell r="E24">
            <v>54.166666666666664</v>
          </cell>
          <cell r="F24">
            <v>94</v>
          </cell>
          <cell r="G24">
            <v>19</v>
          </cell>
          <cell r="J24">
            <v>27.720000000000002</v>
          </cell>
        </row>
        <row r="25">
          <cell r="B25">
            <v>21.558333333333334</v>
          </cell>
          <cell r="C25">
            <v>32</v>
          </cell>
          <cell r="D25">
            <v>12.5</v>
          </cell>
          <cell r="E25">
            <v>53.833333333333336</v>
          </cell>
          <cell r="F25">
            <v>85</v>
          </cell>
          <cell r="G25">
            <v>26</v>
          </cell>
          <cell r="J25">
            <v>35.64</v>
          </cell>
        </row>
        <row r="26">
          <cell r="B26">
            <v>23.162499999999998</v>
          </cell>
          <cell r="C26">
            <v>32.200000000000003</v>
          </cell>
          <cell r="D26">
            <v>14.4</v>
          </cell>
          <cell r="E26">
            <v>55.666666666666664</v>
          </cell>
          <cell r="F26">
            <v>90</v>
          </cell>
          <cell r="G26">
            <v>25</v>
          </cell>
          <cell r="J26">
            <v>29.16</v>
          </cell>
        </row>
        <row r="27">
          <cell r="B27">
            <v>22.654166666666665</v>
          </cell>
          <cell r="C27">
            <v>33.200000000000003</v>
          </cell>
          <cell r="D27">
            <v>14.4</v>
          </cell>
          <cell r="E27">
            <v>60</v>
          </cell>
          <cell r="F27">
            <v>97</v>
          </cell>
          <cell r="G27">
            <v>26</v>
          </cell>
          <cell r="J27">
            <v>25.2</v>
          </cell>
        </row>
        <row r="28">
          <cell r="B28">
            <v>22.883333333333336</v>
          </cell>
          <cell r="C28">
            <v>33.1</v>
          </cell>
          <cell r="D28">
            <v>15.3</v>
          </cell>
          <cell r="E28">
            <v>60.833333333333336</v>
          </cell>
          <cell r="F28">
            <v>90</v>
          </cell>
          <cell r="G28">
            <v>26</v>
          </cell>
          <cell r="J28">
            <v>26.28</v>
          </cell>
        </row>
        <row r="29">
          <cell r="B29">
            <v>24.604166666666668</v>
          </cell>
          <cell r="C29">
            <v>33.700000000000003</v>
          </cell>
          <cell r="D29">
            <v>16.2</v>
          </cell>
          <cell r="E29">
            <v>58.333333333333336</v>
          </cell>
          <cell r="F29">
            <v>94</v>
          </cell>
          <cell r="G29">
            <v>26</v>
          </cell>
          <cell r="J29">
            <v>26.28</v>
          </cell>
        </row>
        <row r="30">
          <cell r="B30">
            <v>23.287500000000005</v>
          </cell>
          <cell r="C30">
            <v>33.4</v>
          </cell>
          <cell r="D30">
            <v>14.5</v>
          </cell>
          <cell r="E30">
            <v>58.541666666666664</v>
          </cell>
          <cell r="F30">
            <v>99</v>
          </cell>
          <cell r="G30">
            <v>23</v>
          </cell>
          <cell r="J30">
            <v>25.2</v>
          </cell>
        </row>
        <row r="31">
          <cell r="B31">
            <v>23.024999999999995</v>
          </cell>
          <cell r="C31">
            <v>29.6</v>
          </cell>
          <cell r="D31">
            <v>18.3</v>
          </cell>
          <cell r="E31">
            <v>67.208333333333329</v>
          </cell>
          <cell r="F31">
            <v>99</v>
          </cell>
          <cell r="G31">
            <v>41</v>
          </cell>
          <cell r="J31">
            <v>17.64</v>
          </cell>
        </row>
        <row r="32">
          <cell r="B32">
            <v>23.416666666666668</v>
          </cell>
          <cell r="C32">
            <v>31.8</v>
          </cell>
          <cell r="D32">
            <v>16.3</v>
          </cell>
          <cell r="E32">
            <v>60.227272727272727</v>
          </cell>
          <cell r="F32">
            <v>100</v>
          </cell>
          <cell r="G32">
            <v>25</v>
          </cell>
          <cell r="J32">
            <v>32.04</v>
          </cell>
        </row>
        <row r="33">
          <cell r="B33">
            <v>22.145833333333332</v>
          </cell>
          <cell r="C33">
            <v>32.4</v>
          </cell>
          <cell r="D33">
            <v>13.2</v>
          </cell>
          <cell r="E33">
            <v>56.583333333333336</v>
          </cell>
          <cell r="F33">
            <v>93</v>
          </cell>
          <cell r="G33">
            <v>23</v>
          </cell>
          <cell r="J33">
            <v>25.2</v>
          </cell>
        </row>
        <row r="34">
          <cell r="B34">
            <v>21.783333333333335</v>
          </cell>
          <cell r="C34">
            <v>29.2</v>
          </cell>
          <cell r="D34">
            <v>14.6</v>
          </cell>
          <cell r="E34">
            <v>61.875</v>
          </cell>
          <cell r="F34">
            <v>99</v>
          </cell>
          <cell r="G34">
            <v>36</v>
          </cell>
          <cell r="J34">
            <v>24.48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ChapadãoDoSul_2024 (GOES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20.454166666666662</v>
          </cell>
          <cell r="C5">
            <v>28.6</v>
          </cell>
          <cell r="D5">
            <v>13.6</v>
          </cell>
          <cell r="E5">
            <v>49.583333333333336</v>
          </cell>
          <cell r="F5">
            <v>69</v>
          </cell>
          <cell r="G5">
            <v>29</v>
          </cell>
          <cell r="H5">
            <v>15.48</v>
          </cell>
          <cell r="J5">
            <v>37.080000000000005</v>
          </cell>
          <cell r="K5">
            <v>0</v>
          </cell>
        </row>
        <row r="6">
          <cell r="B6">
            <v>22.141666666666669</v>
          </cell>
          <cell r="C6">
            <v>28.6</v>
          </cell>
          <cell r="D6">
            <v>16</v>
          </cell>
          <cell r="E6">
            <v>52.833333333333336</v>
          </cell>
          <cell r="F6">
            <v>75</v>
          </cell>
          <cell r="G6">
            <v>28</v>
          </cell>
          <cell r="H6">
            <v>15.48</v>
          </cell>
          <cell r="J6">
            <v>35.28</v>
          </cell>
          <cell r="K6">
            <v>0</v>
          </cell>
        </row>
        <row r="7">
          <cell r="B7">
            <v>22.920833333333331</v>
          </cell>
          <cell r="C7">
            <v>29.9</v>
          </cell>
          <cell r="D7">
            <v>18.100000000000001</v>
          </cell>
          <cell r="E7">
            <v>46.833333333333336</v>
          </cell>
          <cell r="F7">
            <v>64</v>
          </cell>
          <cell r="G7">
            <v>24</v>
          </cell>
          <cell r="H7">
            <v>13.32</v>
          </cell>
          <cell r="J7">
            <v>28.08</v>
          </cell>
          <cell r="K7">
            <v>0</v>
          </cell>
        </row>
        <row r="8">
          <cell r="B8">
            <v>22.395833333333332</v>
          </cell>
          <cell r="C8">
            <v>28.1</v>
          </cell>
          <cell r="D8">
            <v>16.8</v>
          </cell>
          <cell r="E8">
            <v>46.041666666666664</v>
          </cell>
          <cell r="F8">
            <v>61</v>
          </cell>
          <cell r="G8">
            <v>31</v>
          </cell>
          <cell r="H8">
            <v>18.36</v>
          </cell>
          <cell r="J8">
            <v>34.200000000000003</v>
          </cell>
          <cell r="K8">
            <v>0</v>
          </cell>
        </row>
        <row r="9">
          <cell r="B9">
            <v>22.399999999999995</v>
          </cell>
          <cell r="C9">
            <v>28.8</v>
          </cell>
          <cell r="D9">
            <v>15.9</v>
          </cell>
          <cell r="E9">
            <v>49.708333333333336</v>
          </cell>
          <cell r="F9">
            <v>73</v>
          </cell>
          <cell r="G9">
            <v>31</v>
          </cell>
          <cell r="H9">
            <v>14.04</v>
          </cell>
          <cell r="J9">
            <v>32.4</v>
          </cell>
          <cell r="K9">
            <v>0</v>
          </cell>
        </row>
        <row r="10">
          <cell r="B10">
            <v>22.779166666666665</v>
          </cell>
          <cell r="C10">
            <v>29.3</v>
          </cell>
          <cell r="D10">
            <v>16.8</v>
          </cell>
          <cell r="E10">
            <v>49.541666666666664</v>
          </cell>
          <cell r="F10">
            <v>70</v>
          </cell>
          <cell r="G10">
            <v>29</v>
          </cell>
          <cell r="H10">
            <v>12.96</v>
          </cell>
          <cell r="J10">
            <v>33.480000000000004</v>
          </cell>
          <cell r="K10">
            <v>0</v>
          </cell>
        </row>
        <row r="11">
          <cell r="B11">
            <v>22.970833333333328</v>
          </cell>
          <cell r="C11">
            <v>29.3</v>
          </cell>
          <cell r="D11">
            <v>17.3</v>
          </cell>
          <cell r="E11">
            <v>51.25</v>
          </cell>
          <cell r="F11">
            <v>69</v>
          </cell>
          <cell r="G11">
            <v>31</v>
          </cell>
          <cell r="H11">
            <v>12.6</v>
          </cell>
          <cell r="J11">
            <v>28.8</v>
          </cell>
          <cell r="K11">
            <v>0</v>
          </cell>
        </row>
        <row r="12">
          <cell r="B12">
            <v>23.425000000000001</v>
          </cell>
          <cell r="C12">
            <v>29.7</v>
          </cell>
          <cell r="D12">
            <v>16.899999999999999</v>
          </cell>
          <cell r="E12">
            <v>51.833333333333336</v>
          </cell>
          <cell r="F12">
            <v>76</v>
          </cell>
          <cell r="G12">
            <v>32</v>
          </cell>
          <cell r="H12">
            <v>18</v>
          </cell>
          <cell r="J12">
            <v>36.36</v>
          </cell>
          <cell r="K12">
            <v>0</v>
          </cell>
        </row>
        <row r="13">
          <cell r="B13">
            <v>23.320833333333326</v>
          </cell>
          <cell r="C13">
            <v>30.2</v>
          </cell>
          <cell r="D13">
            <v>16.8</v>
          </cell>
          <cell r="E13">
            <v>52.541666666666664</v>
          </cell>
          <cell r="F13">
            <v>75</v>
          </cell>
          <cell r="G13">
            <v>30</v>
          </cell>
          <cell r="H13">
            <v>16.2</v>
          </cell>
          <cell r="J13">
            <v>33.840000000000003</v>
          </cell>
          <cell r="K13">
            <v>0</v>
          </cell>
        </row>
        <row r="14">
          <cell r="B14">
            <v>23.204166666666666</v>
          </cell>
          <cell r="C14">
            <v>29.8</v>
          </cell>
          <cell r="D14">
            <v>17.3</v>
          </cell>
          <cell r="E14">
            <v>51.25</v>
          </cell>
          <cell r="F14">
            <v>72</v>
          </cell>
          <cell r="G14">
            <v>30</v>
          </cell>
          <cell r="H14">
            <v>16.559999999999999</v>
          </cell>
          <cell r="J14">
            <v>38.880000000000003</v>
          </cell>
          <cell r="K14">
            <v>0</v>
          </cell>
        </row>
        <row r="15">
          <cell r="B15">
            <v>23.545833333333334</v>
          </cell>
          <cell r="C15">
            <v>30.8</v>
          </cell>
          <cell r="D15">
            <v>16.8</v>
          </cell>
          <cell r="E15">
            <v>47.083333333333336</v>
          </cell>
          <cell r="F15">
            <v>74</v>
          </cell>
          <cell r="G15">
            <v>22</v>
          </cell>
          <cell r="H15">
            <v>14.4</v>
          </cell>
          <cell r="J15">
            <v>32.4</v>
          </cell>
          <cell r="K15">
            <v>0</v>
          </cell>
        </row>
        <row r="16">
          <cell r="B16">
            <v>23.816666666666663</v>
          </cell>
          <cell r="C16">
            <v>30</v>
          </cell>
          <cell r="D16">
            <v>17</v>
          </cell>
          <cell r="E16">
            <v>44.291666666666664</v>
          </cell>
          <cell r="F16">
            <v>64</v>
          </cell>
          <cell r="G16">
            <v>29</v>
          </cell>
          <cell r="H16">
            <v>12.6</v>
          </cell>
          <cell r="J16">
            <v>30.6</v>
          </cell>
          <cell r="K16">
            <v>0</v>
          </cell>
        </row>
        <row r="17">
          <cell r="B17">
            <v>22.595833333333335</v>
          </cell>
          <cell r="C17">
            <v>29.3</v>
          </cell>
          <cell r="D17">
            <v>16.3</v>
          </cell>
          <cell r="E17">
            <v>48.25</v>
          </cell>
          <cell r="F17">
            <v>68</v>
          </cell>
          <cell r="G17">
            <v>27</v>
          </cell>
          <cell r="H17">
            <v>21.6</v>
          </cell>
          <cell r="J17">
            <v>42.480000000000004</v>
          </cell>
          <cell r="K17">
            <v>0</v>
          </cell>
        </row>
        <row r="18">
          <cell r="B18">
            <v>22.500000000000004</v>
          </cell>
          <cell r="C18">
            <v>29.9</v>
          </cell>
          <cell r="D18">
            <v>16.100000000000001</v>
          </cell>
          <cell r="E18">
            <v>49.958333333333336</v>
          </cell>
          <cell r="F18">
            <v>72</v>
          </cell>
          <cell r="G18">
            <v>28</v>
          </cell>
          <cell r="H18">
            <v>21.240000000000002</v>
          </cell>
          <cell r="J18">
            <v>49.680000000000007</v>
          </cell>
          <cell r="K18">
            <v>0</v>
          </cell>
        </row>
        <row r="19">
          <cell r="B19">
            <v>23.649999999999995</v>
          </cell>
          <cell r="C19">
            <v>31.4</v>
          </cell>
          <cell r="D19">
            <v>18</v>
          </cell>
          <cell r="E19">
            <v>46.041666666666664</v>
          </cell>
          <cell r="F19">
            <v>63</v>
          </cell>
          <cell r="G19">
            <v>27</v>
          </cell>
          <cell r="H19">
            <v>14.4</v>
          </cell>
          <cell r="J19">
            <v>27.36</v>
          </cell>
          <cell r="K19">
            <v>0</v>
          </cell>
        </row>
        <row r="20">
          <cell r="B20">
            <v>23.212499999999995</v>
          </cell>
          <cell r="C20">
            <v>29.9</v>
          </cell>
          <cell r="D20">
            <v>17.2</v>
          </cell>
          <cell r="E20">
            <v>43.166666666666664</v>
          </cell>
          <cell r="F20">
            <v>59</v>
          </cell>
          <cell r="G20">
            <v>26</v>
          </cell>
          <cell r="H20">
            <v>18.720000000000002</v>
          </cell>
          <cell r="J20">
            <v>39.24</v>
          </cell>
          <cell r="K20">
            <v>0</v>
          </cell>
        </row>
        <row r="21">
          <cell r="B21">
            <v>22.88333333333334</v>
          </cell>
          <cell r="C21">
            <v>29.9</v>
          </cell>
          <cell r="D21">
            <v>17.3</v>
          </cell>
          <cell r="E21">
            <v>42.708333333333336</v>
          </cell>
          <cell r="F21">
            <v>62</v>
          </cell>
          <cell r="G21">
            <v>21</v>
          </cell>
          <cell r="H21">
            <v>14.76</v>
          </cell>
          <cell r="J21">
            <v>29.880000000000003</v>
          </cell>
          <cell r="K21">
            <v>0</v>
          </cell>
        </row>
        <row r="22">
          <cell r="B22">
            <v>22.495833333333334</v>
          </cell>
          <cell r="C22">
            <v>29.7</v>
          </cell>
          <cell r="D22">
            <v>16.8</v>
          </cell>
          <cell r="E22">
            <v>42.333333333333336</v>
          </cell>
          <cell r="F22">
            <v>61</v>
          </cell>
          <cell r="G22">
            <v>25</v>
          </cell>
          <cell r="H22">
            <v>16.2</v>
          </cell>
          <cell r="J22">
            <v>34.56</v>
          </cell>
          <cell r="K22">
            <v>0</v>
          </cell>
        </row>
        <row r="23">
          <cell r="B23">
            <v>23.033333333333331</v>
          </cell>
          <cell r="C23">
            <v>30.8</v>
          </cell>
          <cell r="D23">
            <v>16.2</v>
          </cell>
          <cell r="E23">
            <v>40.375</v>
          </cell>
          <cell r="F23">
            <v>65</v>
          </cell>
          <cell r="G23">
            <v>16</v>
          </cell>
          <cell r="H23">
            <v>13.68</v>
          </cell>
          <cell r="J23">
            <v>25.92</v>
          </cell>
          <cell r="K23">
            <v>0</v>
          </cell>
        </row>
        <row r="24">
          <cell r="B24">
            <v>22.887499999999992</v>
          </cell>
          <cell r="C24">
            <v>29.5</v>
          </cell>
          <cell r="D24">
            <v>16.600000000000001</v>
          </cell>
          <cell r="E24">
            <v>38.166666666666664</v>
          </cell>
          <cell r="F24">
            <v>56</v>
          </cell>
          <cell r="G24">
            <v>23</v>
          </cell>
          <cell r="H24">
            <v>15.120000000000001</v>
          </cell>
          <cell r="J24">
            <v>32.04</v>
          </cell>
          <cell r="K24">
            <v>0</v>
          </cell>
        </row>
        <row r="25">
          <cell r="B25">
            <v>23.162500000000005</v>
          </cell>
          <cell r="C25">
            <v>30.1</v>
          </cell>
          <cell r="D25">
            <v>17.3</v>
          </cell>
          <cell r="E25">
            <v>41.666666666666664</v>
          </cell>
          <cell r="F25">
            <v>59</v>
          </cell>
          <cell r="G25">
            <v>26</v>
          </cell>
          <cell r="H25">
            <v>18.36</v>
          </cell>
          <cell r="J25">
            <v>35.64</v>
          </cell>
          <cell r="K25">
            <v>0</v>
          </cell>
        </row>
        <row r="26">
          <cell r="B26">
            <v>23.500000000000004</v>
          </cell>
          <cell r="C26">
            <v>29.9</v>
          </cell>
          <cell r="D26">
            <v>18.3</v>
          </cell>
          <cell r="E26">
            <v>49.166666666666664</v>
          </cell>
          <cell r="F26">
            <v>70</v>
          </cell>
          <cell r="G26">
            <v>28</v>
          </cell>
          <cell r="H26">
            <v>16.920000000000002</v>
          </cell>
          <cell r="J26">
            <v>37.440000000000005</v>
          </cell>
          <cell r="K26">
            <v>0</v>
          </cell>
        </row>
        <row r="27">
          <cell r="B27">
            <v>23.887499999999999</v>
          </cell>
          <cell r="C27">
            <v>31.2</v>
          </cell>
          <cell r="D27">
            <v>18.5</v>
          </cell>
          <cell r="E27">
            <v>47.083333333333336</v>
          </cell>
          <cell r="F27">
            <v>61</v>
          </cell>
          <cell r="G27">
            <v>28</v>
          </cell>
          <cell r="H27">
            <v>17.28</v>
          </cell>
          <cell r="J27">
            <v>34.56</v>
          </cell>
          <cell r="K27">
            <v>0</v>
          </cell>
        </row>
        <row r="28">
          <cell r="B28">
            <v>24.24166666666666</v>
          </cell>
          <cell r="C28">
            <v>31.1</v>
          </cell>
          <cell r="D28">
            <v>19.5</v>
          </cell>
          <cell r="E28">
            <v>48.416666666666664</v>
          </cell>
          <cell r="F28">
            <v>63</v>
          </cell>
          <cell r="G28">
            <v>29</v>
          </cell>
          <cell r="H28">
            <v>13.68</v>
          </cell>
          <cell r="J28">
            <v>32.4</v>
          </cell>
          <cell r="K28">
            <v>0</v>
          </cell>
        </row>
        <row r="29">
          <cell r="B29">
            <v>24.095833333333335</v>
          </cell>
          <cell r="C29">
            <v>31</v>
          </cell>
          <cell r="D29">
            <v>16.899999999999999</v>
          </cell>
          <cell r="E29">
            <v>49.666666666666664</v>
          </cell>
          <cell r="F29">
            <v>74</v>
          </cell>
          <cell r="G29">
            <v>27</v>
          </cell>
          <cell r="H29">
            <v>9.7200000000000006</v>
          </cell>
          <cell r="J29">
            <v>22.32</v>
          </cell>
          <cell r="K29">
            <v>0</v>
          </cell>
        </row>
        <row r="30">
          <cell r="B30">
            <v>24.125000000000004</v>
          </cell>
          <cell r="C30">
            <v>29.9</v>
          </cell>
          <cell r="D30">
            <v>19.7</v>
          </cell>
          <cell r="E30">
            <v>46.375</v>
          </cell>
          <cell r="F30">
            <v>61</v>
          </cell>
          <cell r="G30">
            <v>25</v>
          </cell>
          <cell r="H30">
            <v>10.44</v>
          </cell>
          <cell r="J30">
            <v>22.68</v>
          </cell>
          <cell r="K30">
            <v>0</v>
          </cell>
        </row>
        <row r="31">
          <cell r="B31">
            <v>21.433333333333337</v>
          </cell>
          <cell r="C31">
            <v>30.4</v>
          </cell>
          <cell r="D31">
            <v>16.5</v>
          </cell>
          <cell r="E31">
            <v>68.625</v>
          </cell>
          <cell r="F31">
            <v>97</v>
          </cell>
          <cell r="G31">
            <v>26</v>
          </cell>
          <cell r="H31">
            <v>12.6</v>
          </cell>
          <cell r="J31">
            <v>27.36</v>
          </cell>
          <cell r="K31">
            <v>0</v>
          </cell>
        </row>
        <row r="32">
          <cell r="B32">
            <v>22.583333333333332</v>
          </cell>
          <cell r="C32">
            <v>30.2</v>
          </cell>
          <cell r="D32">
            <v>16.8</v>
          </cell>
          <cell r="E32">
            <v>58.333333333333336</v>
          </cell>
          <cell r="F32">
            <v>87</v>
          </cell>
          <cell r="G32">
            <v>25</v>
          </cell>
          <cell r="H32">
            <v>14.04</v>
          </cell>
          <cell r="J32">
            <v>31.680000000000003</v>
          </cell>
          <cell r="K32">
            <v>0</v>
          </cell>
        </row>
        <row r="33">
          <cell r="B33">
            <v>23.208333333333339</v>
          </cell>
          <cell r="C33">
            <v>30.9</v>
          </cell>
          <cell r="D33">
            <v>17.3</v>
          </cell>
          <cell r="E33">
            <v>43.208333333333336</v>
          </cell>
          <cell r="F33">
            <v>62</v>
          </cell>
          <cell r="G33">
            <v>24</v>
          </cell>
          <cell r="H33">
            <v>9.7200000000000006</v>
          </cell>
          <cell r="J33">
            <v>23.400000000000002</v>
          </cell>
          <cell r="K33">
            <v>0</v>
          </cell>
        </row>
        <row r="34">
          <cell r="B34">
            <v>19.133333333333329</v>
          </cell>
          <cell r="C34">
            <v>27.4</v>
          </cell>
          <cell r="D34">
            <v>12.7</v>
          </cell>
          <cell r="E34">
            <v>68.25</v>
          </cell>
          <cell r="F34">
            <v>93</v>
          </cell>
          <cell r="G34">
            <v>40</v>
          </cell>
          <cell r="H34">
            <v>14.76</v>
          </cell>
          <cell r="J34">
            <v>26.64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>
            <v>25.849999999999998</v>
          </cell>
          <cell r="C32">
            <v>33.9</v>
          </cell>
          <cell r="D32">
            <v>20.6</v>
          </cell>
          <cell r="E32">
            <v>50.958333333333336</v>
          </cell>
          <cell r="F32">
            <v>73</v>
          </cell>
          <cell r="G32">
            <v>27</v>
          </cell>
          <cell r="H32">
            <v>12.24</v>
          </cell>
          <cell r="J32">
            <v>31.680000000000003</v>
          </cell>
          <cell r="K32">
            <v>0</v>
          </cell>
        </row>
        <row r="33">
          <cell r="B33">
            <v>22.716666666666665</v>
          </cell>
          <cell r="C33">
            <v>28.6</v>
          </cell>
          <cell r="D33">
            <v>17.899999999999999</v>
          </cell>
          <cell r="E33">
            <v>55.75</v>
          </cell>
          <cell r="F33">
            <v>67</v>
          </cell>
          <cell r="G33">
            <v>38</v>
          </cell>
          <cell r="H33">
            <v>19.8</v>
          </cell>
          <cell r="J33">
            <v>46.800000000000004</v>
          </cell>
          <cell r="K33">
            <v>0</v>
          </cell>
        </row>
        <row r="34">
          <cell r="B34">
            <v>16.474999999999998</v>
          </cell>
          <cell r="C34">
            <v>19.7</v>
          </cell>
          <cell r="D34">
            <v>14.5</v>
          </cell>
          <cell r="E34">
            <v>42.291666666666664</v>
          </cell>
          <cell r="F34">
            <v>57</v>
          </cell>
          <cell r="G34">
            <v>35</v>
          </cell>
          <cell r="H34">
            <v>16.920000000000002</v>
          </cell>
          <cell r="J34">
            <v>39.6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20.262499999999999</v>
          </cell>
          <cell r="C5">
            <v>30.3</v>
          </cell>
          <cell r="D5">
            <v>12.1</v>
          </cell>
          <cell r="E5">
            <v>54.833333333333336</v>
          </cell>
          <cell r="F5">
            <v>82</v>
          </cell>
          <cell r="G5">
            <v>27</v>
          </cell>
          <cell r="H5">
            <v>15.840000000000002</v>
          </cell>
          <cell r="J5">
            <v>32.76</v>
          </cell>
          <cell r="K5">
            <v>0</v>
          </cell>
        </row>
        <row r="6">
          <cell r="B6">
            <v>21.629166666666666</v>
          </cell>
          <cell r="C6">
            <v>30.1</v>
          </cell>
          <cell r="D6">
            <v>15.2</v>
          </cell>
          <cell r="E6">
            <v>60.458333333333336</v>
          </cell>
          <cell r="F6">
            <v>84</v>
          </cell>
          <cell r="G6">
            <v>29</v>
          </cell>
          <cell r="H6">
            <v>18.720000000000002</v>
          </cell>
          <cell r="J6">
            <v>31.319999999999997</v>
          </cell>
          <cell r="K6">
            <v>0</v>
          </cell>
        </row>
        <row r="7">
          <cell r="B7">
            <v>22.2</v>
          </cell>
          <cell r="C7">
            <v>30.8</v>
          </cell>
          <cell r="D7">
            <v>16.8</v>
          </cell>
          <cell r="E7">
            <v>54.458333333333336</v>
          </cell>
          <cell r="F7">
            <v>77</v>
          </cell>
          <cell r="G7">
            <v>25</v>
          </cell>
          <cell r="H7">
            <v>17.28</v>
          </cell>
          <cell r="J7">
            <v>24.840000000000003</v>
          </cell>
          <cell r="K7">
            <v>0</v>
          </cell>
        </row>
        <row r="8">
          <cell r="B8">
            <v>21.570833333333336</v>
          </cell>
          <cell r="C8">
            <v>29.5</v>
          </cell>
          <cell r="D8">
            <v>15</v>
          </cell>
          <cell r="E8">
            <v>53</v>
          </cell>
          <cell r="F8">
            <v>76</v>
          </cell>
          <cell r="G8">
            <v>29</v>
          </cell>
          <cell r="H8">
            <v>17.64</v>
          </cell>
          <cell r="J8">
            <v>32.4</v>
          </cell>
          <cell r="K8">
            <v>0</v>
          </cell>
        </row>
        <row r="9">
          <cell r="B9">
            <v>21.862500000000001</v>
          </cell>
          <cell r="C9">
            <v>30.6</v>
          </cell>
          <cell r="D9">
            <v>14.4</v>
          </cell>
          <cell r="E9">
            <v>56.958333333333336</v>
          </cell>
          <cell r="F9">
            <v>82</v>
          </cell>
          <cell r="G9">
            <v>30</v>
          </cell>
          <cell r="H9">
            <v>17.28</v>
          </cell>
          <cell r="J9">
            <v>36</v>
          </cell>
          <cell r="K9">
            <v>0</v>
          </cell>
        </row>
        <row r="10">
          <cell r="B10">
            <v>22.354166666666668</v>
          </cell>
          <cell r="C10">
            <v>30.4</v>
          </cell>
          <cell r="D10">
            <v>14.8</v>
          </cell>
          <cell r="E10">
            <v>54.75</v>
          </cell>
          <cell r="F10">
            <v>82</v>
          </cell>
          <cell r="G10">
            <v>27</v>
          </cell>
          <cell r="H10">
            <v>15.48</v>
          </cell>
          <cell r="J10">
            <v>24.840000000000003</v>
          </cell>
          <cell r="K10">
            <v>0</v>
          </cell>
        </row>
        <row r="11">
          <cell r="B11">
            <v>22.204166666666666</v>
          </cell>
          <cell r="C11">
            <v>30.5</v>
          </cell>
          <cell r="D11">
            <v>15.5</v>
          </cell>
          <cell r="E11">
            <v>56.75</v>
          </cell>
          <cell r="F11">
            <v>81</v>
          </cell>
          <cell r="G11">
            <v>30</v>
          </cell>
          <cell r="H11">
            <v>15.840000000000002</v>
          </cell>
          <cell r="J11">
            <v>36</v>
          </cell>
          <cell r="K11">
            <v>0</v>
          </cell>
        </row>
        <row r="12">
          <cell r="B12">
            <v>22.683333333333334</v>
          </cell>
          <cell r="C12">
            <v>31</v>
          </cell>
          <cell r="D12">
            <v>15.4</v>
          </cell>
          <cell r="E12">
            <v>58.125</v>
          </cell>
          <cell r="F12">
            <v>85</v>
          </cell>
          <cell r="G12">
            <v>30</v>
          </cell>
          <cell r="H12">
            <v>19.440000000000001</v>
          </cell>
          <cell r="J12">
            <v>34.56</v>
          </cell>
          <cell r="K12">
            <v>0</v>
          </cell>
        </row>
        <row r="13">
          <cell r="B13">
            <v>22.704166666666666</v>
          </cell>
          <cell r="C13">
            <v>31.4</v>
          </cell>
          <cell r="D13">
            <v>15.8</v>
          </cell>
          <cell r="E13">
            <v>58.75</v>
          </cell>
          <cell r="F13">
            <v>83</v>
          </cell>
          <cell r="G13">
            <v>31</v>
          </cell>
          <cell r="H13">
            <v>19.8</v>
          </cell>
          <cell r="J13">
            <v>36</v>
          </cell>
          <cell r="K13">
            <v>0</v>
          </cell>
        </row>
        <row r="14">
          <cell r="B14">
            <v>22.729166666666668</v>
          </cell>
          <cell r="C14">
            <v>31</v>
          </cell>
          <cell r="D14">
            <v>15.9</v>
          </cell>
          <cell r="E14">
            <v>57.083333333333336</v>
          </cell>
          <cell r="F14">
            <v>80</v>
          </cell>
          <cell r="G14">
            <v>29</v>
          </cell>
          <cell r="H14">
            <v>19.440000000000001</v>
          </cell>
          <cell r="J14">
            <v>48.6</v>
          </cell>
          <cell r="K14">
            <v>0</v>
          </cell>
        </row>
        <row r="15">
          <cell r="B15">
            <v>22.691666666666666</v>
          </cell>
          <cell r="C15">
            <v>32.299999999999997</v>
          </cell>
          <cell r="D15">
            <v>15.8</v>
          </cell>
          <cell r="E15">
            <v>53.958333333333336</v>
          </cell>
          <cell r="F15">
            <v>83</v>
          </cell>
          <cell r="G15">
            <v>19</v>
          </cell>
          <cell r="H15">
            <v>19.440000000000001</v>
          </cell>
          <cell r="J15">
            <v>30.6</v>
          </cell>
          <cell r="K15">
            <v>0</v>
          </cell>
        </row>
        <row r="16">
          <cell r="B16">
            <v>22.895833333333332</v>
          </cell>
          <cell r="C16">
            <v>31.3</v>
          </cell>
          <cell r="D16">
            <v>15.5</v>
          </cell>
          <cell r="E16">
            <v>49.833333333333336</v>
          </cell>
          <cell r="F16">
            <v>72</v>
          </cell>
          <cell r="G16">
            <v>30</v>
          </cell>
          <cell r="H16">
            <v>17.28</v>
          </cell>
          <cell r="J16">
            <v>31.680000000000003</v>
          </cell>
          <cell r="K16">
            <v>0</v>
          </cell>
        </row>
        <row r="17">
          <cell r="B17">
            <v>22.258333333333336</v>
          </cell>
          <cell r="C17">
            <v>30.3</v>
          </cell>
          <cell r="D17">
            <v>15.5</v>
          </cell>
          <cell r="E17">
            <v>54.875</v>
          </cell>
          <cell r="F17">
            <v>80</v>
          </cell>
          <cell r="G17">
            <v>27</v>
          </cell>
          <cell r="H17">
            <v>25.2</v>
          </cell>
          <cell r="J17">
            <v>47.16</v>
          </cell>
          <cell r="K17">
            <v>0</v>
          </cell>
        </row>
        <row r="18">
          <cell r="B18">
            <v>21.925000000000001</v>
          </cell>
          <cell r="C18">
            <v>30.7</v>
          </cell>
          <cell r="D18">
            <v>14.3</v>
          </cell>
          <cell r="E18">
            <v>54.833333333333336</v>
          </cell>
          <cell r="F18">
            <v>82</v>
          </cell>
          <cell r="G18">
            <v>25</v>
          </cell>
          <cell r="H18">
            <v>27.36</v>
          </cell>
          <cell r="J18">
            <v>48.24</v>
          </cell>
          <cell r="K18">
            <v>0</v>
          </cell>
        </row>
        <row r="19">
          <cell r="B19">
            <v>23.387500000000003</v>
          </cell>
          <cell r="C19">
            <v>31.7</v>
          </cell>
          <cell r="D19">
            <v>17.7</v>
          </cell>
          <cell r="E19">
            <v>49.916666666666664</v>
          </cell>
          <cell r="F19">
            <v>66</v>
          </cell>
          <cell r="G19">
            <v>29</v>
          </cell>
          <cell r="H19">
            <v>18.720000000000002</v>
          </cell>
          <cell r="J19">
            <v>33.840000000000003</v>
          </cell>
          <cell r="K19">
            <v>0</v>
          </cell>
        </row>
        <row r="20">
          <cell r="B20">
            <v>23.283333333333331</v>
          </cell>
          <cell r="C20">
            <v>31.2</v>
          </cell>
          <cell r="D20">
            <v>15.6</v>
          </cell>
          <cell r="E20">
            <v>49.083333333333336</v>
          </cell>
          <cell r="F20">
            <v>79</v>
          </cell>
          <cell r="G20">
            <v>23</v>
          </cell>
          <cell r="H20">
            <v>23.400000000000002</v>
          </cell>
          <cell r="J20">
            <v>37.440000000000005</v>
          </cell>
          <cell r="K20">
            <v>0</v>
          </cell>
        </row>
        <row r="21">
          <cell r="B21">
            <v>22.362500000000001</v>
          </cell>
          <cell r="C21">
            <v>30.5</v>
          </cell>
          <cell r="D21">
            <v>14.7</v>
          </cell>
          <cell r="E21">
            <v>49.541666666666664</v>
          </cell>
          <cell r="F21">
            <v>81</v>
          </cell>
          <cell r="G21">
            <v>17</v>
          </cell>
          <cell r="H21">
            <v>16.920000000000002</v>
          </cell>
          <cell r="J21">
            <v>32.4</v>
          </cell>
          <cell r="K21">
            <v>0</v>
          </cell>
        </row>
        <row r="22">
          <cell r="B22">
            <v>22.191666666666663</v>
          </cell>
          <cell r="C22">
            <v>30.6</v>
          </cell>
          <cell r="D22">
            <v>16.100000000000001</v>
          </cell>
          <cell r="E22">
            <v>46.875</v>
          </cell>
          <cell r="F22">
            <v>65</v>
          </cell>
          <cell r="G22">
            <v>25</v>
          </cell>
          <cell r="H22">
            <v>21.96</v>
          </cell>
          <cell r="J22">
            <v>34.56</v>
          </cell>
          <cell r="K22">
            <v>0</v>
          </cell>
        </row>
        <row r="23">
          <cell r="B23">
            <v>22.737499999999997</v>
          </cell>
          <cell r="C23">
            <v>31.2</v>
          </cell>
          <cell r="D23">
            <v>16.7</v>
          </cell>
          <cell r="E23">
            <v>44.208333333333336</v>
          </cell>
          <cell r="F23">
            <v>66</v>
          </cell>
          <cell r="G23">
            <v>16</v>
          </cell>
          <cell r="H23">
            <v>19.079999999999998</v>
          </cell>
          <cell r="J23">
            <v>30.96</v>
          </cell>
          <cell r="K23">
            <v>0</v>
          </cell>
        </row>
        <row r="24">
          <cell r="B24">
            <v>22.058333333333334</v>
          </cell>
          <cell r="C24">
            <v>30.7</v>
          </cell>
          <cell r="D24">
            <v>14.6</v>
          </cell>
          <cell r="E24">
            <v>43.041666666666664</v>
          </cell>
          <cell r="F24">
            <v>66</v>
          </cell>
          <cell r="G24">
            <v>20</v>
          </cell>
          <cell r="H24">
            <v>16.920000000000002</v>
          </cell>
          <cell r="J24">
            <v>30.96</v>
          </cell>
          <cell r="K24">
            <v>0</v>
          </cell>
        </row>
        <row r="25">
          <cell r="B25">
            <v>22.483333333333334</v>
          </cell>
          <cell r="C25">
            <v>31</v>
          </cell>
          <cell r="D25">
            <v>15.3</v>
          </cell>
          <cell r="E25">
            <v>47.791666666666664</v>
          </cell>
          <cell r="F25">
            <v>72</v>
          </cell>
          <cell r="G25">
            <v>27</v>
          </cell>
          <cell r="H25">
            <v>18.720000000000002</v>
          </cell>
          <cell r="J25">
            <v>31.680000000000003</v>
          </cell>
          <cell r="K25">
            <v>0</v>
          </cell>
        </row>
        <row r="26">
          <cell r="B26">
            <v>23.079166666666666</v>
          </cell>
          <cell r="C26">
            <v>31.1</v>
          </cell>
          <cell r="D26">
            <v>17.7</v>
          </cell>
          <cell r="E26">
            <v>53.375</v>
          </cell>
          <cell r="F26">
            <v>75</v>
          </cell>
          <cell r="G26">
            <v>28</v>
          </cell>
          <cell r="H26">
            <v>22.32</v>
          </cell>
          <cell r="J26">
            <v>38.519999999999996</v>
          </cell>
          <cell r="K26">
            <v>0</v>
          </cell>
        </row>
        <row r="27">
          <cell r="B27">
            <v>23.883333333333336</v>
          </cell>
          <cell r="C27">
            <v>31.6</v>
          </cell>
          <cell r="D27">
            <v>18</v>
          </cell>
          <cell r="E27">
            <v>50.333333333333336</v>
          </cell>
          <cell r="F27">
            <v>70</v>
          </cell>
          <cell r="G27">
            <v>29</v>
          </cell>
          <cell r="H27">
            <v>20.16</v>
          </cell>
          <cell r="J27">
            <v>37.440000000000005</v>
          </cell>
          <cell r="K27">
            <v>0</v>
          </cell>
        </row>
        <row r="28">
          <cell r="B28">
            <v>23.970833333333331</v>
          </cell>
          <cell r="C28">
            <v>31.8</v>
          </cell>
          <cell r="D28">
            <v>18.600000000000001</v>
          </cell>
          <cell r="E28">
            <v>52.625</v>
          </cell>
          <cell r="F28">
            <v>71</v>
          </cell>
          <cell r="G28">
            <v>30</v>
          </cell>
          <cell r="H28">
            <v>20.88</v>
          </cell>
          <cell r="J28">
            <v>31.319999999999997</v>
          </cell>
          <cell r="K28">
            <v>0</v>
          </cell>
        </row>
        <row r="29">
          <cell r="B29">
            <v>23.258333333333329</v>
          </cell>
          <cell r="C29">
            <v>32.200000000000003</v>
          </cell>
          <cell r="D29">
            <v>16.899999999999999</v>
          </cell>
          <cell r="E29">
            <v>56.625</v>
          </cell>
          <cell r="F29">
            <v>80</v>
          </cell>
          <cell r="G29">
            <v>27</v>
          </cell>
          <cell r="H29">
            <v>16.920000000000002</v>
          </cell>
          <cell r="J29">
            <v>20.52</v>
          </cell>
          <cell r="K29">
            <v>0</v>
          </cell>
        </row>
        <row r="30">
          <cell r="B30">
            <v>22.912499999999998</v>
          </cell>
          <cell r="C30">
            <v>30.4</v>
          </cell>
          <cell r="D30">
            <v>16.600000000000001</v>
          </cell>
          <cell r="E30">
            <v>58.708333333333336</v>
          </cell>
          <cell r="F30">
            <v>81</v>
          </cell>
          <cell r="G30">
            <v>33</v>
          </cell>
          <cell r="H30">
            <v>16.559999999999999</v>
          </cell>
          <cell r="J30">
            <v>25.2</v>
          </cell>
          <cell r="K30">
            <v>0</v>
          </cell>
        </row>
        <row r="31">
          <cell r="B31">
            <v>21.687500000000004</v>
          </cell>
          <cell r="C31">
            <v>30.1</v>
          </cell>
          <cell r="D31">
            <v>16.399999999999999</v>
          </cell>
          <cell r="E31">
            <v>66</v>
          </cell>
          <cell r="F31">
            <v>94</v>
          </cell>
          <cell r="G31">
            <v>30</v>
          </cell>
          <cell r="H31">
            <v>15.120000000000001</v>
          </cell>
          <cell r="J31">
            <v>30.240000000000002</v>
          </cell>
          <cell r="K31">
            <v>0</v>
          </cell>
        </row>
        <row r="32">
          <cell r="B32">
            <v>22.366666666666671</v>
          </cell>
          <cell r="C32">
            <v>30.2</v>
          </cell>
          <cell r="D32">
            <v>16.2</v>
          </cell>
          <cell r="E32">
            <v>58.875</v>
          </cell>
          <cell r="F32">
            <v>90</v>
          </cell>
          <cell r="G32">
            <v>26</v>
          </cell>
          <cell r="H32">
            <v>21.96</v>
          </cell>
          <cell r="J32">
            <v>35.64</v>
          </cell>
          <cell r="K32">
            <v>0</v>
          </cell>
        </row>
        <row r="33">
          <cell r="B33">
            <v>22.366666666666664</v>
          </cell>
          <cell r="C33">
            <v>31.7</v>
          </cell>
          <cell r="D33">
            <v>14.7</v>
          </cell>
          <cell r="E33">
            <v>50.333333333333336</v>
          </cell>
          <cell r="F33">
            <v>76</v>
          </cell>
          <cell r="G33">
            <v>23</v>
          </cell>
          <cell r="H33">
            <v>18</v>
          </cell>
          <cell r="J33">
            <v>29.52</v>
          </cell>
          <cell r="K33">
            <v>0</v>
          </cell>
        </row>
        <row r="34">
          <cell r="B34">
            <v>20.537499999999998</v>
          </cell>
          <cell r="C34">
            <v>29.7</v>
          </cell>
          <cell r="D34">
            <v>13.9</v>
          </cell>
          <cell r="E34">
            <v>66.666666666666671</v>
          </cell>
          <cell r="F34">
            <v>93</v>
          </cell>
          <cell r="G34">
            <v>33</v>
          </cell>
          <cell r="H34">
            <v>12.6</v>
          </cell>
          <cell r="J34">
            <v>24.12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21.495833333333334</v>
          </cell>
          <cell r="C5">
            <v>33.4</v>
          </cell>
          <cell r="D5">
            <v>13.6</v>
          </cell>
          <cell r="E5">
            <v>59.666666666666664</v>
          </cell>
          <cell r="F5">
            <v>89</v>
          </cell>
          <cell r="G5">
            <v>22</v>
          </cell>
          <cell r="H5">
            <v>8.2799999999999994</v>
          </cell>
          <cell r="J5">
            <v>20.88</v>
          </cell>
          <cell r="K5">
            <v>0</v>
          </cell>
        </row>
        <row r="6">
          <cell r="B6">
            <v>23</v>
          </cell>
          <cell r="C6">
            <v>34.5</v>
          </cell>
          <cell r="D6">
            <v>13.9</v>
          </cell>
          <cell r="E6">
            <v>61.590909090909093</v>
          </cell>
          <cell r="F6">
            <v>93</v>
          </cell>
          <cell r="G6">
            <v>23</v>
          </cell>
          <cell r="H6">
            <v>9.7200000000000006</v>
          </cell>
          <cell r="J6">
            <v>31.319999999999997</v>
          </cell>
          <cell r="K6">
            <v>0</v>
          </cell>
        </row>
        <row r="7">
          <cell r="B7">
            <v>22.950000000000003</v>
          </cell>
          <cell r="C7">
            <v>34.1</v>
          </cell>
          <cell r="D7">
            <v>15.1</v>
          </cell>
          <cell r="E7">
            <v>65.416666666666671</v>
          </cell>
          <cell r="F7">
            <v>95</v>
          </cell>
          <cell r="G7">
            <v>22</v>
          </cell>
          <cell r="H7">
            <v>6.84</v>
          </cell>
          <cell r="J7">
            <v>18.720000000000002</v>
          </cell>
          <cell r="K7">
            <v>0</v>
          </cell>
        </row>
        <row r="8">
          <cell r="B8">
            <v>22.320833333333329</v>
          </cell>
          <cell r="C8">
            <v>33.6</v>
          </cell>
          <cell r="D8">
            <v>13.7</v>
          </cell>
          <cell r="E8">
            <v>63.291666666666664</v>
          </cell>
          <cell r="F8">
            <v>96</v>
          </cell>
          <cell r="G8">
            <v>22</v>
          </cell>
          <cell r="H8">
            <v>9.7200000000000006</v>
          </cell>
          <cell r="J8">
            <v>29.16</v>
          </cell>
          <cell r="K8">
            <v>0</v>
          </cell>
        </row>
        <row r="9">
          <cell r="B9">
            <v>22.317391304347826</v>
          </cell>
          <cell r="C9">
            <v>33.299999999999997</v>
          </cell>
          <cell r="D9">
            <v>13.7</v>
          </cell>
          <cell r="E9">
            <v>61.869565217391305</v>
          </cell>
          <cell r="F9">
            <v>94</v>
          </cell>
          <cell r="G9">
            <v>24</v>
          </cell>
          <cell r="H9">
            <v>9.3600000000000012</v>
          </cell>
          <cell r="J9">
            <v>22.68</v>
          </cell>
          <cell r="K9">
            <v>0</v>
          </cell>
        </row>
        <row r="10">
          <cell r="B10">
            <v>22.556521739130439</v>
          </cell>
          <cell r="C10">
            <v>33.700000000000003</v>
          </cell>
          <cell r="D10">
            <v>13.6</v>
          </cell>
          <cell r="E10">
            <v>61.217391304347828</v>
          </cell>
          <cell r="F10">
            <v>94</v>
          </cell>
          <cell r="G10">
            <v>21</v>
          </cell>
          <cell r="H10">
            <v>9</v>
          </cell>
          <cell r="J10">
            <v>35.64</v>
          </cell>
          <cell r="K10">
            <v>0</v>
          </cell>
        </row>
        <row r="11">
          <cell r="B11">
            <v>22.150000000000002</v>
          </cell>
          <cell r="C11">
            <v>34.299999999999997</v>
          </cell>
          <cell r="D11">
            <v>13.3</v>
          </cell>
          <cell r="E11">
            <v>62.625</v>
          </cell>
          <cell r="F11">
            <v>94</v>
          </cell>
          <cell r="G11">
            <v>24</v>
          </cell>
          <cell r="H11">
            <v>8.2799999999999994</v>
          </cell>
          <cell r="J11">
            <v>19.079999999999998</v>
          </cell>
          <cell r="K11">
            <v>0</v>
          </cell>
        </row>
        <row r="12">
          <cell r="B12">
            <v>23.066666666666666</v>
          </cell>
          <cell r="C12">
            <v>35</v>
          </cell>
          <cell r="D12">
            <v>14.6</v>
          </cell>
          <cell r="E12">
            <v>64.625</v>
          </cell>
          <cell r="F12">
            <v>95</v>
          </cell>
          <cell r="G12">
            <v>25</v>
          </cell>
          <cell r="H12">
            <v>9.3600000000000012</v>
          </cell>
          <cell r="J12">
            <v>28.44</v>
          </cell>
          <cell r="K12">
            <v>0</v>
          </cell>
        </row>
        <row r="13">
          <cell r="B13">
            <v>23.6875</v>
          </cell>
          <cell r="C13">
            <v>35.200000000000003</v>
          </cell>
          <cell r="D13">
            <v>14.9</v>
          </cell>
          <cell r="E13">
            <v>64.083333333333329</v>
          </cell>
          <cell r="F13">
            <v>96</v>
          </cell>
          <cell r="G13">
            <v>24</v>
          </cell>
          <cell r="H13">
            <v>14.04</v>
          </cell>
          <cell r="J13">
            <v>32.76</v>
          </cell>
          <cell r="K13">
            <v>0</v>
          </cell>
        </row>
        <row r="14">
          <cell r="B14">
            <v>23.645833333333339</v>
          </cell>
          <cell r="C14">
            <v>35</v>
          </cell>
          <cell r="D14">
            <v>15.1</v>
          </cell>
          <cell r="E14">
            <v>62.458333333333336</v>
          </cell>
          <cell r="F14">
            <v>95</v>
          </cell>
          <cell r="G14">
            <v>24</v>
          </cell>
          <cell r="H14">
            <v>12.6</v>
          </cell>
          <cell r="J14">
            <v>28.44</v>
          </cell>
          <cell r="K14">
            <v>0</v>
          </cell>
        </row>
        <row r="15">
          <cell r="B15">
            <v>23.166666666666671</v>
          </cell>
          <cell r="C15">
            <v>34.700000000000003</v>
          </cell>
          <cell r="D15">
            <v>14.3</v>
          </cell>
          <cell r="E15">
            <v>61.875</v>
          </cell>
          <cell r="F15">
            <v>95</v>
          </cell>
          <cell r="G15">
            <v>20</v>
          </cell>
          <cell r="H15">
            <v>8.64</v>
          </cell>
          <cell r="J15">
            <v>22.32</v>
          </cell>
          <cell r="K15">
            <v>0</v>
          </cell>
        </row>
        <row r="16">
          <cell r="B16">
            <v>22.783333333333335</v>
          </cell>
          <cell r="C16">
            <v>35.200000000000003</v>
          </cell>
          <cell r="D16">
            <v>13.4</v>
          </cell>
          <cell r="E16">
            <v>60.625</v>
          </cell>
          <cell r="F16">
            <v>93</v>
          </cell>
          <cell r="G16">
            <v>23</v>
          </cell>
          <cell r="H16">
            <v>10.08</v>
          </cell>
          <cell r="J16">
            <v>29.52</v>
          </cell>
          <cell r="K16">
            <v>0</v>
          </cell>
        </row>
        <row r="17">
          <cell r="B17">
            <v>23.054545454545451</v>
          </cell>
          <cell r="C17">
            <v>35</v>
          </cell>
          <cell r="D17">
            <v>14.8</v>
          </cell>
          <cell r="E17">
            <v>64.13636363636364</v>
          </cell>
          <cell r="F17">
            <v>95</v>
          </cell>
          <cell r="G17">
            <v>22</v>
          </cell>
          <cell r="H17">
            <v>12.6</v>
          </cell>
          <cell r="J17">
            <v>37.800000000000004</v>
          </cell>
          <cell r="K17">
            <v>0</v>
          </cell>
        </row>
        <row r="18">
          <cell r="B18">
            <v>22.959090909090911</v>
          </cell>
          <cell r="C18">
            <v>35.200000000000003</v>
          </cell>
          <cell r="D18">
            <v>14.2</v>
          </cell>
          <cell r="E18">
            <v>61.590909090909093</v>
          </cell>
          <cell r="F18">
            <v>93</v>
          </cell>
          <cell r="G18">
            <v>23</v>
          </cell>
          <cell r="H18">
            <v>12.24</v>
          </cell>
          <cell r="J18">
            <v>39.24</v>
          </cell>
          <cell r="K18">
            <v>0</v>
          </cell>
        </row>
        <row r="19">
          <cell r="B19">
            <v>24.162499999999998</v>
          </cell>
          <cell r="C19">
            <v>34.9</v>
          </cell>
          <cell r="D19">
            <v>15.5</v>
          </cell>
          <cell r="E19">
            <v>61.333333333333336</v>
          </cell>
          <cell r="F19">
            <v>91</v>
          </cell>
          <cell r="G19">
            <v>28</v>
          </cell>
          <cell r="H19">
            <v>14.04</v>
          </cell>
          <cell r="J19">
            <v>29.52</v>
          </cell>
          <cell r="K19">
            <v>0</v>
          </cell>
        </row>
        <row r="20">
          <cell r="B20">
            <v>24.191666666666663</v>
          </cell>
          <cell r="C20">
            <v>35.700000000000003</v>
          </cell>
          <cell r="D20">
            <v>15.9</v>
          </cell>
          <cell r="E20">
            <v>61.5</v>
          </cell>
          <cell r="F20">
            <v>95</v>
          </cell>
          <cell r="G20">
            <v>18</v>
          </cell>
          <cell r="H20">
            <v>10.44</v>
          </cell>
          <cell r="J20">
            <v>27.36</v>
          </cell>
          <cell r="K20">
            <v>0</v>
          </cell>
        </row>
        <row r="21">
          <cell r="B21">
            <v>23.325000000000003</v>
          </cell>
          <cell r="C21">
            <v>35</v>
          </cell>
          <cell r="D21">
            <v>13.9</v>
          </cell>
          <cell r="E21">
            <v>59.333333333333336</v>
          </cell>
          <cell r="F21">
            <v>93</v>
          </cell>
          <cell r="G21">
            <v>23</v>
          </cell>
          <cell r="H21">
            <v>10.44</v>
          </cell>
          <cell r="J21">
            <v>33.840000000000003</v>
          </cell>
          <cell r="K21">
            <v>0</v>
          </cell>
        </row>
        <row r="22">
          <cell r="B22">
            <v>24.041666666666668</v>
          </cell>
          <cell r="C22">
            <v>34.9</v>
          </cell>
          <cell r="D22">
            <v>14.8</v>
          </cell>
          <cell r="E22">
            <v>59.625</v>
          </cell>
          <cell r="F22">
            <v>95</v>
          </cell>
          <cell r="G22">
            <v>24</v>
          </cell>
          <cell r="H22">
            <v>12.6</v>
          </cell>
          <cell r="J22">
            <v>36</v>
          </cell>
          <cell r="K22">
            <v>0</v>
          </cell>
        </row>
        <row r="23">
          <cell r="B23">
            <v>23.349999999999998</v>
          </cell>
          <cell r="C23">
            <v>35.1</v>
          </cell>
          <cell r="D23">
            <v>13.8</v>
          </cell>
          <cell r="E23">
            <v>60.125</v>
          </cell>
          <cell r="F23">
            <v>94</v>
          </cell>
          <cell r="G23">
            <v>23</v>
          </cell>
          <cell r="H23">
            <v>11.520000000000001</v>
          </cell>
          <cell r="J23">
            <v>26.64</v>
          </cell>
          <cell r="K23">
            <v>0</v>
          </cell>
        </row>
        <row r="24">
          <cell r="B24">
            <v>22.121739130434786</v>
          </cell>
          <cell r="C24">
            <v>34.6</v>
          </cell>
          <cell r="D24">
            <v>13.4</v>
          </cell>
          <cell r="E24">
            <v>61.260869565217391</v>
          </cell>
          <cell r="F24">
            <v>95</v>
          </cell>
          <cell r="G24">
            <v>18</v>
          </cell>
          <cell r="H24">
            <v>10.8</v>
          </cell>
          <cell r="J24">
            <v>22.68</v>
          </cell>
          <cell r="K24">
            <v>0</v>
          </cell>
        </row>
        <row r="25">
          <cell r="B25">
            <v>22.308333333333334</v>
          </cell>
          <cell r="C25">
            <v>35.4</v>
          </cell>
          <cell r="D25">
            <v>12</v>
          </cell>
          <cell r="E25">
            <v>56.916666666666664</v>
          </cell>
          <cell r="F25">
            <v>93</v>
          </cell>
          <cell r="G25">
            <v>19</v>
          </cell>
          <cell r="H25">
            <v>11.520000000000001</v>
          </cell>
          <cell r="J25">
            <v>27</v>
          </cell>
          <cell r="K25">
            <v>0</v>
          </cell>
        </row>
        <row r="26">
          <cell r="B26">
            <v>23.217391304347821</v>
          </cell>
          <cell r="C26">
            <v>36.1</v>
          </cell>
          <cell r="D26">
            <v>14.2</v>
          </cell>
          <cell r="E26">
            <v>58.782608695652172</v>
          </cell>
          <cell r="F26">
            <v>91</v>
          </cell>
          <cell r="G26">
            <v>23</v>
          </cell>
          <cell r="H26">
            <v>12.24</v>
          </cell>
          <cell r="J26">
            <v>31.319999999999997</v>
          </cell>
          <cell r="K26">
            <v>0</v>
          </cell>
        </row>
        <row r="27">
          <cell r="B27">
            <v>23.941666666666674</v>
          </cell>
          <cell r="C27">
            <v>35.299999999999997</v>
          </cell>
          <cell r="D27">
            <v>15</v>
          </cell>
          <cell r="E27">
            <v>61.291666666666664</v>
          </cell>
          <cell r="F27">
            <v>94</v>
          </cell>
          <cell r="G27">
            <v>26</v>
          </cell>
          <cell r="H27">
            <v>13.68</v>
          </cell>
          <cell r="J27">
            <v>32.04</v>
          </cell>
          <cell r="K27">
            <v>0</v>
          </cell>
        </row>
        <row r="28">
          <cell r="B28">
            <v>23.900000000000002</v>
          </cell>
          <cell r="C28">
            <v>34.6</v>
          </cell>
          <cell r="D28">
            <v>16.100000000000001</v>
          </cell>
          <cell r="E28">
            <v>65</v>
          </cell>
          <cell r="F28">
            <v>94</v>
          </cell>
          <cell r="G28">
            <v>29</v>
          </cell>
          <cell r="H28">
            <v>14.4</v>
          </cell>
          <cell r="J28">
            <v>27.720000000000002</v>
          </cell>
          <cell r="K28">
            <v>0</v>
          </cell>
        </row>
        <row r="29">
          <cell r="B29">
            <v>23.404347826086958</v>
          </cell>
          <cell r="C29">
            <v>34.1</v>
          </cell>
          <cell r="D29">
            <v>16.2</v>
          </cell>
          <cell r="E29">
            <v>68.521739130434781</v>
          </cell>
          <cell r="F29">
            <v>96</v>
          </cell>
          <cell r="G29">
            <v>30</v>
          </cell>
          <cell r="H29">
            <v>9.7200000000000006</v>
          </cell>
          <cell r="J29">
            <v>19.8</v>
          </cell>
          <cell r="K29">
            <v>0</v>
          </cell>
        </row>
        <row r="30">
          <cell r="B30">
            <v>22.356521739130436</v>
          </cell>
          <cell r="C30">
            <v>29.7</v>
          </cell>
          <cell r="D30">
            <v>18.100000000000001</v>
          </cell>
          <cell r="E30">
            <v>74.434782608695656</v>
          </cell>
          <cell r="F30">
            <v>93</v>
          </cell>
          <cell r="G30">
            <v>46</v>
          </cell>
          <cell r="H30">
            <v>14.04</v>
          </cell>
          <cell r="J30">
            <v>24.12</v>
          </cell>
          <cell r="K30">
            <v>0</v>
          </cell>
        </row>
        <row r="31">
          <cell r="B31">
            <v>20.487499999999997</v>
          </cell>
          <cell r="C31">
            <v>31</v>
          </cell>
          <cell r="D31">
            <v>15.5</v>
          </cell>
          <cell r="E31">
            <v>80.041666666666671</v>
          </cell>
          <cell r="F31">
            <v>99</v>
          </cell>
          <cell r="G31">
            <v>31</v>
          </cell>
          <cell r="H31">
            <v>8.64</v>
          </cell>
          <cell r="J31">
            <v>18.36</v>
          </cell>
          <cell r="K31">
            <v>0</v>
          </cell>
        </row>
        <row r="32">
          <cell r="B32">
            <v>22.637500000000003</v>
          </cell>
          <cell r="C32">
            <v>34.1</v>
          </cell>
          <cell r="D32">
            <v>15</v>
          </cell>
          <cell r="E32">
            <v>65.291666666666671</v>
          </cell>
          <cell r="F32">
            <v>95</v>
          </cell>
          <cell r="G32">
            <v>21</v>
          </cell>
          <cell r="H32">
            <v>14.04</v>
          </cell>
          <cell r="J32">
            <v>29.52</v>
          </cell>
          <cell r="K32">
            <v>0</v>
          </cell>
        </row>
        <row r="33">
          <cell r="B33">
            <v>21.92608695652174</v>
          </cell>
          <cell r="C33">
            <v>31.8</v>
          </cell>
          <cell r="D33">
            <v>14.2</v>
          </cell>
          <cell r="E33">
            <v>63.782608695652172</v>
          </cell>
          <cell r="F33">
            <v>92</v>
          </cell>
          <cell r="G33">
            <v>30</v>
          </cell>
          <cell r="H33">
            <v>14.04</v>
          </cell>
          <cell r="J33">
            <v>27.720000000000002</v>
          </cell>
          <cell r="K33">
            <v>0</v>
          </cell>
        </row>
        <row r="34">
          <cell r="B34">
            <v>22.021739130434788</v>
          </cell>
          <cell r="C34">
            <v>29.5</v>
          </cell>
          <cell r="D34">
            <v>16.600000000000001</v>
          </cell>
          <cell r="E34">
            <v>58.130434782608695</v>
          </cell>
          <cell r="F34">
            <v>86</v>
          </cell>
          <cell r="G34">
            <v>34</v>
          </cell>
          <cell r="H34">
            <v>11.16</v>
          </cell>
          <cell r="J34">
            <v>22.68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19.495833333333334</v>
          </cell>
          <cell r="C5">
            <v>27.3</v>
          </cell>
          <cell r="D5">
            <v>13.2</v>
          </cell>
          <cell r="E5">
            <v>57.625</v>
          </cell>
          <cell r="F5">
            <v>78</v>
          </cell>
          <cell r="G5">
            <v>35</v>
          </cell>
          <cell r="H5">
            <v>17.64</v>
          </cell>
          <cell r="J5">
            <v>33.119999999999997</v>
          </cell>
          <cell r="K5">
            <v>0</v>
          </cell>
        </row>
        <row r="6">
          <cell r="B6">
            <v>21.987499999999997</v>
          </cell>
          <cell r="C6">
            <v>30</v>
          </cell>
          <cell r="D6">
            <v>15.6</v>
          </cell>
          <cell r="E6">
            <v>57.083333333333336</v>
          </cell>
          <cell r="F6">
            <v>80</v>
          </cell>
          <cell r="G6">
            <v>31</v>
          </cell>
          <cell r="H6">
            <v>13.32</v>
          </cell>
          <cell r="J6">
            <v>27.720000000000002</v>
          </cell>
          <cell r="K6">
            <v>0</v>
          </cell>
        </row>
        <row r="7">
          <cell r="B7">
            <v>24.258333333333336</v>
          </cell>
          <cell r="C7">
            <v>31.1</v>
          </cell>
          <cell r="D7">
            <v>16.899999999999999</v>
          </cell>
          <cell r="E7">
            <v>52.125</v>
          </cell>
          <cell r="F7">
            <v>80</v>
          </cell>
          <cell r="G7">
            <v>32</v>
          </cell>
          <cell r="H7">
            <v>10.44</v>
          </cell>
          <cell r="J7">
            <v>24.12</v>
          </cell>
          <cell r="K7">
            <v>0</v>
          </cell>
        </row>
        <row r="8">
          <cell r="B8">
            <v>23.883333333333336</v>
          </cell>
          <cell r="C8">
            <v>29.3</v>
          </cell>
          <cell r="D8">
            <v>16.600000000000001</v>
          </cell>
          <cell r="E8">
            <v>55.791666666666664</v>
          </cell>
          <cell r="F8">
            <v>89</v>
          </cell>
          <cell r="G8">
            <v>33</v>
          </cell>
          <cell r="H8">
            <v>13.32</v>
          </cell>
          <cell r="J8">
            <v>28.8</v>
          </cell>
          <cell r="K8">
            <v>0</v>
          </cell>
        </row>
        <row r="9">
          <cell r="B9">
            <v>22.629166666666666</v>
          </cell>
          <cell r="C9">
            <v>28.7</v>
          </cell>
          <cell r="D9">
            <v>17.2</v>
          </cell>
          <cell r="E9">
            <v>61.791666666666664</v>
          </cell>
          <cell r="F9">
            <v>87</v>
          </cell>
          <cell r="G9">
            <v>40</v>
          </cell>
          <cell r="H9">
            <v>14.76</v>
          </cell>
          <cell r="J9">
            <v>31.680000000000003</v>
          </cell>
          <cell r="K9">
            <v>0</v>
          </cell>
        </row>
        <row r="10">
          <cell r="B10">
            <v>22.891666666666666</v>
          </cell>
          <cell r="C10">
            <v>29.6</v>
          </cell>
          <cell r="D10">
            <v>17.399999999999999</v>
          </cell>
          <cell r="E10">
            <v>61.166666666666664</v>
          </cell>
          <cell r="F10">
            <v>85</v>
          </cell>
          <cell r="G10">
            <v>35</v>
          </cell>
          <cell r="H10">
            <v>18.36</v>
          </cell>
          <cell r="J10">
            <v>36</v>
          </cell>
          <cell r="K10">
            <v>0</v>
          </cell>
        </row>
        <row r="11">
          <cell r="B11">
            <v>23.679166666666664</v>
          </cell>
          <cell r="C11">
            <v>30.1</v>
          </cell>
          <cell r="D11">
            <v>16.2</v>
          </cell>
          <cell r="E11">
            <v>55.125</v>
          </cell>
          <cell r="F11">
            <v>83</v>
          </cell>
          <cell r="G11">
            <v>33</v>
          </cell>
          <cell r="H11">
            <v>12.6</v>
          </cell>
          <cell r="J11">
            <v>24.48</v>
          </cell>
          <cell r="K11">
            <v>0</v>
          </cell>
        </row>
        <row r="12">
          <cell r="B12">
            <v>24.133333333333336</v>
          </cell>
          <cell r="C12">
            <v>30.8</v>
          </cell>
          <cell r="D12">
            <v>17.7</v>
          </cell>
          <cell r="E12">
            <v>52.166666666666664</v>
          </cell>
          <cell r="F12">
            <v>71</v>
          </cell>
          <cell r="G12">
            <v>34</v>
          </cell>
          <cell r="H12">
            <v>15.48</v>
          </cell>
          <cell r="J12">
            <v>32.76</v>
          </cell>
          <cell r="K12">
            <v>0</v>
          </cell>
        </row>
        <row r="13">
          <cell r="B13">
            <v>23.579166666666666</v>
          </cell>
          <cell r="C13">
            <v>31.5</v>
          </cell>
          <cell r="D13">
            <v>17.2</v>
          </cell>
          <cell r="E13">
            <v>59.291666666666664</v>
          </cell>
          <cell r="F13">
            <v>83</v>
          </cell>
          <cell r="G13">
            <v>32</v>
          </cell>
          <cell r="H13">
            <v>26.28</v>
          </cell>
          <cell r="J13">
            <v>52.56</v>
          </cell>
          <cell r="K13">
            <v>0</v>
          </cell>
        </row>
        <row r="14">
          <cell r="B14">
            <v>23.55</v>
          </cell>
          <cell r="C14">
            <v>31.6</v>
          </cell>
          <cell r="D14">
            <v>17.8</v>
          </cell>
          <cell r="E14">
            <v>58.791666666666664</v>
          </cell>
          <cell r="F14">
            <v>79</v>
          </cell>
          <cell r="G14">
            <v>32</v>
          </cell>
          <cell r="H14">
            <v>16.2</v>
          </cell>
          <cell r="J14">
            <v>34.56</v>
          </cell>
          <cell r="K14">
            <v>0</v>
          </cell>
        </row>
        <row r="15">
          <cell r="B15">
            <v>24.370833333333326</v>
          </cell>
          <cell r="C15">
            <v>31.2</v>
          </cell>
          <cell r="D15">
            <v>16.600000000000001</v>
          </cell>
          <cell r="E15">
            <v>53.083333333333336</v>
          </cell>
          <cell r="F15">
            <v>82</v>
          </cell>
          <cell r="G15">
            <v>28</v>
          </cell>
          <cell r="H15">
            <v>11.520000000000001</v>
          </cell>
          <cell r="J15">
            <v>28.8</v>
          </cell>
          <cell r="K15">
            <v>0</v>
          </cell>
        </row>
        <row r="16">
          <cell r="B16">
            <v>24.000000000000004</v>
          </cell>
          <cell r="C16">
            <v>30.9</v>
          </cell>
          <cell r="D16">
            <v>17.3</v>
          </cell>
          <cell r="E16">
            <v>49.291666666666664</v>
          </cell>
          <cell r="F16">
            <v>71</v>
          </cell>
          <cell r="G16">
            <v>26</v>
          </cell>
          <cell r="H16">
            <v>13.68</v>
          </cell>
          <cell r="J16">
            <v>37.440000000000005</v>
          </cell>
          <cell r="K16">
            <v>0</v>
          </cell>
        </row>
        <row r="17">
          <cell r="B17">
            <v>24.029166666666669</v>
          </cell>
          <cell r="C17">
            <v>32</v>
          </cell>
          <cell r="D17">
            <v>17.2</v>
          </cell>
          <cell r="E17">
            <v>49.458333333333336</v>
          </cell>
          <cell r="F17">
            <v>72</v>
          </cell>
          <cell r="G17">
            <v>26</v>
          </cell>
          <cell r="H17">
            <v>20.52</v>
          </cell>
          <cell r="J17">
            <v>46.080000000000005</v>
          </cell>
          <cell r="K17">
            <v>0</v>
          </cell>
        </row>
        <row r="18">
          <cell r="B18">
            <v>23.833333333333339</v>
          </cell>
          <cell r="C18">
            <v>32</v>
          </cell>
          <cell r="D18">
            <v>16.7</v>
          </cell>
          <cell r="E18">
            <v>51.041666666666664</v>
          </cell>
          <cell r="F18">
            <v>74</v>
          </cell>
          <cell r="G18">
            <v>28</v>
          </cell>
          <cell r="H18">
            <v>24.48</v>
          </cell>
          <cell r="J18">
            <v>51.84</v>
          </cell>
          <cell r="K18">
            <v>0</v>
          </cell>
        </row>
        <row r="19">
          <cell r="B19">
            <v>24.083333333333332</v>
          </cell>
          <cell r="C19">
            <v>31.4</v>
          </cell>
          <cell r="D19">
            <v>19.100000000000001</v>
          </cell>
          <cell r="E19">
            <v>54.541666666666664</v>
          </cell>
          <cell r="F19">
            <v>69</v>
          </cell>
          <cell r="G19">
            <v>35</v>
          </cell>
          <cell r="H19">
            <v>16.2</v>
          </cell>
          <cell r="J19">
            <v>41.04</v>
          </cell>
          <cell r="K19">
            <v>0</v>
          </cell>
        </row>
        <row r="20">
          <cell r="B20">
            <v>25.354166666666661</v>
          </cell>
          <cell r="C20">
            <v>31.4</v>
          </cell>
          <cell r="D20">
            <v>20.100000000000001</v>
          </cell>
          <cell r="E20">
            <v>55.791666666666664</v>
          </cell>
          <cell r="F20">
            <v>78</v>
          </cell>
          <cell r="G20">
            <v>33</v>
          </cell>
          <cell r="H20">
            <v>13.68</v>
          </cell>
          <cell r="J20">
            <v>31.319999999999997</v>
          </cell>
          <cell r="K20">
            <v>0</v>
          </cell>
        </row>
        <row r="21">
          <cell r="B21">
            <v>25.925000000000001</v>
          </cell>
          <cell r="C21">
            <v>32.6</v>
          </cell>
          <cell r="D21">
            <v>20.5</v>
          </cell>
          <cell r="E21">
            <v>52</v>
          </cell>
          <cell r="F21">
            <v>76</v>
          </cell>
          <cell r="G21">
            <v>28</v>
          </cell>
          <cell r="H21">
            <v>19.8</v>
          </cell>
          <cell r="J21">
            <v>37.440000000000005</v>
          </cell>
          <cell r="K21">
            <v>0</v>
          </cell>
        </row>
        <row r="22">
          <cell r="B22">
            <v>24.700000000000003</v>
          </cell>
          <cell r="C22">
            <v>32.4</v>
          </cell>
          <cell r="D22">
            <v>18.5</v>
          </cell>
          <cell r="E22">
            <v>51.5</v>
          </cell>
          <cell r="F22">
            <v>74</v>
          </cell>
          <cell r="G22">
            <v>28</v>
          </cell>
          <cell r="H22">
            <v>16.2</v>
          </cell>
          <cell r="J22">
            <v>35.64</v>
          </cell>
          <cell r="K22">
            <v>0</v>
          </cell>
        </row>
        <row r="23">
          <cell r="B23">
            <v>24.24166666666666</v>
          </cell>
          <cell r="C23">
            <v>32</v>
          </cell>
          <cell r="D23">
            <v>18.100000000000001</v>
          </cell>
          <cell r="E23">
            <v>52.875</v>
          </cell>
          <cell r="F23">
            <v>74</v>
          </cell>
          <cell r="G23">
            <v>30</v>
          </cell>
          <cell r="H23">
            <v>16.2</v>
          </cell>
          <cell r="J23">
            <v>41.76</v>
          </cell>
          <cell r="K23">
            <v>0</v>
          </cell>
        </row>
        <row r="24">
          <cell r="B24">
            <v>24.8</v>
          </cell>
          <cell r="C24">
            <v>32.6</v>
          </cell>
          <cell r="D24">
            <v>18.7</v>
          </cell>
          <cell r="E24">
            <v>49.625</v>
          </cell>
          <cell r="F24">
            <v>73</v>
          </cell>
          <cell r="G24">
            <v>23</v>
          </cell>
          <cell r="H24">
            <v>14.4</v>
          </cell>
          <cell r="J24">
            <v>34.56</v>
          </cell>
          <cell r="K24">
            <v>0</v>
          </cell>
        </row>
        <row r="25">
          <cell r="B25">
            <v>24.166666666666661</v>
          </cell>
          <cell r="C25">
            <v>31.8</v>
          </cell>
          <cell r="D25">
            <v>17.399999999999999</v>
          </cell>
          <cell r="E25">
            <v>40.708333333333336</v>
          </cell>
          <cell r="F25">
            <v>60</v>
          </cell>
          <cell r="G25">
            <v>24</v>
          </cell>
          <cell r="H25">
            <v>18.720000000000002</v>
          </cell>
          <cell r="J25">
            <v>39.6</v>
          </cell>
          <cell r="K25">
            <v>0</v>
          </cell>
        </row>
        <row r="26">
          <cell r="B26">
            <v>24.237500000000001</v>
          </cell>
          <cell r="C26">
            <v>32.5</v>
          </cell>
          <cell r="D26">
            <v>16.899999999999999</v>
          </cell>
          <cell r="E26">
            <v>48.791666666666664</v>
          </cell>
          <cell r="F26">
            <v>72</v>
          </cell>
          <cell r="G26">
            <v>30</v>
          </cell>
          <cell r="H26">
            <v>21.96</v>
          </cell>
          <cell r="J26">
            <v>51.12</v>
          </cell>
          <cell r="K26">
            <v>0</v>
          </cell>
        </row>
        <row r="27">
          <cell r="B27">
            <v>25.070833333333329</v>
          </cell>
          <cell r="C27">
            <v>33</v>
          </cell>
          <cell r="D27">
            <v>20.100000000000001</v>
          </cell>
          <cell r="E27">
            <v>52.75</v>
          </cell>
          <cell r="F27">
            <v>68</v>
          </cell>
          <cell r="G27">
            <v>32</v>
          </cell>
          <cell r="H27">
            <v>16.920000000000002</v>
          </cell>
          <cell r="J27">
            <v>41.76</v>
          </cell>
          <cell r="K27">
            <v>0</v>
          </cell>
        </row>
        <row r="28">
          <cell r="B28">
            <v>25.679166666666671</v>
          </cell>
          <cell r="C28">
            <v>32.700000000000003</v>
          </cell>
          <cell r="D28">
            <v>19.2</v>
          </cell>
          <cell r="E28">
            <v>55.458333333333336</v>
          </cell>
          <cell r="F28">
            <v>80</v>
          </cell>
          <cell r="G28">
            <v>34</v>
          </cell>
          <cell r="H28">
            <v>26.64</v>
          </cell>
          <cell r="J28">
            <v>52.2</v>
          </cell>
          <cell r="K28">
            <v>0</v>
          </cell>
        </row>
        <row r="29">
          <cell r="B29">
            <v>23.129166666666666</v>
          </cell>
          <cell r="C29">
            <v>30.7</v>
          </cell>
          <cell r="D29">
            <v>18.2</v>
          </cell>
          <cell r="E29">
            <v>75.458333333333329</v>
          </cell>
          <cell r="F29">
            <v>96</v>
          </cell>
          <cell r="G29">
            <v>46</v>
          </cell>
          <cell r="H29">
            <v>11.520000000000001</v>
          </cell>
          <cell r="J29">
            <v>28.44</v>
          </cell>
          <cell r="K29">
            <v>0</v>
          </cell>
        </row>
        <row r="30">
          <cell r="B30">
            <v>18.512499999999999</v>
          </cell>
          <cell r="C30">
            <v>25.9</v>
          </cell>
          <cell r="D30">
            <v>15.7</v>
          </cell>
          <cell r="E30">
            <v>86.083333333333329</v>
          </cell>
          <cell r="F30">
            <v>100</v>
          </cell>
          <cell r="G30">
            <v>59</v>
          </cell>
          <cell r="H30">
            <v>12.24</v>
          </cell>
          <cell r="J30">
            <v>28.44</v>
          </cell>
          <cell r="K30">
            <v>0</v>
          </cell>
        </row>
        <row r="31">
          <cell r="B31">
            <v>15.612500000000002</v>
          </cell>
          <cell r="C31">
            <v>22.6</v>
          </cell>
          <cell r="D31">
            <v>12</v>
          </cell>
          <cell r="E31">
            <v>82.5</v>
          </cell>
          <cell r="F31">
            <v>94</v>
          </cell>
          <cell r="G31">
            <v>57</v>
          </cell>
          <cell r="H31">
            <v>12.6</v>
          </cell>
          <cell r="J31">
            <v>28.08</v>
          </cell>
          <cell r="K31">
            <v>0</v>
          </cell>
        </row>
        <row r="32">
          <cell r="B32">
            <v>21.120833333333337</v>
          </cell>
          <cell r="C32">
            <v>31.8</v>
          </cell>
          <cell r="D32">
            <v>14.5</v>
          </cell>
          <cell r="E32">
            <v>65.833333333333329</v>
          </cell>
          <cell r="F32">
            <v>97</v>
          </cell>
          <cell r="G32">
            <v>22</v>
          </cell>
          <cell r="H32">
            <v>19.079999999999998</v>
          </cell>
          <cell r="J32">
            <v>40.680000000000007</v>
          </cell>
          <cell r="K32">
            <v>0</v>
          </cell>
        </row>
        <row r="33">
          <cell r="B33">
            <v>18.758333333333333</v>
          </cell>
          <cell r="C33">
            <v>24.4</v>
          </cell>
          <cell r="D33">
            <v>14.4</v>
          </cell>
          <cell r="E33">
            <v>65.25</v>
          </cell>
          <cell r="F33">
            <v>85</v>
          </cell>
          <cell r="G33">
            <v>40</v>
          </cell>
          <cell r="H33">
            <v>18.36</v>
          </cell>
          <cell r="J33">
            <v>36.36</v>
          </cell>
          <cell r="K33">
            <v>0.4</v>
          </cell>
        </row>
        <row r="34">
          <cell r="B34">
            <v>13.358333333333333</v>
          </cell>
          <cell r="C34">
            <v>19.899999999999999</v>
          </cell>
          <cell r="D34">
            <v>8.8000000000000007</v>
          </cell>
          <cell r="E34">
            <v>50.125</v>
          </cell>
          <cell r="F34">
            <v>69</v>
          </cell>
          <cell r="G34">
            <v>21</v>
          </cell>
          <cell r="H34">
            <v>16.559999999999999</v>
          </cell>
          <cell r="J34">
            <v>36.72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18.783333333333335</v>
          </cell>
          <cell r="C5">
            <v>28.4</v>
          </cell>
          <cell r="D5">
            <v>10.6</v>
          </cell>
          <cell r="E5">
            <v>66</v>
          </cell>
          <cell r="F5">
            <v>96</v>
          </cell>
          <cell r="G5">
            <v>37</v>
          </cell>
          <cell r="H5">
            <v>16.920000000000002</v>
          </cell>
          <cell r="J5">
            <v>29.16</v>
          </cell>
          <cell r="K5">
            <v>0</v>
          </cell>
        </row>
        <row r="6">
          <cell r="B6">
            <v>21.166666666666668</v>
          </cell>
          <cell r="C6">
            <v>30.3</v>
          </cell>
          <cell r="D6">
            <v>14.1</v>
          </cell>
          <cell r="E6">
            <v>65.708333333333329</v>
          </cell>
          <cell r="F6">
            <v>91</v>
          </cell>
          <cell r="G6">
            <v>37</v>
          </cell>
          <cell r="H6">
            <v>22.68</v>
          </cell>
          <cell r="J6">
            <v>36.72</v>
          </cell>
          <cell r="K6">
            <v>0</v>
          </cell>
        </row>
        <row r="7">
          <cell r="B7">
            <v>23.916666666666668</v>
          </cell>
          <cell r="C7">
            <v>32.200000000000003</v>
          </cell>
          <cell r="D7">
            <v>15.8</v>
          </cell>
          <cell r="E7">
            <v>58.208333333333336</v>
          </cell>
          <cell r="F7">
            <v>94</v>
          </cell>
          <cell r="G7">
            <v>33</v>
          </cell>
          <cell r="H7">
            <v>12.24</v>
          </cell>
          <cell r="J7">
            <v>21.6</v>
          </cell>
          <cell r="K7">
            <v>0</v>
          </cell>
        </row>
        <row r="8">
          <cell r="B8">
            <v>22.4375</v>
          </cell>
          <cell r="C8">
            <v>30.6</v>
          </cell>
          <cell r="D8">
            <v>14.4</v>
          </cell>
          <cell r="E8">
            <v>65.791666666666671</v>
          </cell>
          <cell r="F8">
            <v>94</v>
          </cell>
          <cell r="G8">
            <v>36</v>
          </cell>
          <cell r="H8">
            <v>15.48</v>
          </cell>
          <cell r="J8">
            <v>31.680000000000003</v>
          </cell>
          <cell r="K8">
            <v>0</v>
          </cell>
        </row>
        <row r="9">
          <cell r="B9">
            <v>22.441666666666666</v>
          </cell>
          <cell r="C9">
            <v>29.2</v>
          </cell>
          <cell r="D9">
            <v>16.3</v>
          </cell>
          <cell r="E9">
            <v>68.478260869565219</v>
          </cell>
          <cell r="F9">
            <v>94</v>
          </cell>
          <cell r="G9">
            <v>42</v>
          </cell>
          <cell r="H9">
            <v>17.28</v>
          </cell>
          <cell r="J9">
            <v>28.44</v>
          </cell>
          <cell r="K9">
            <v>0</v>
          </cell>
        </row>
        <row r="10">
          <cell r="B10">
            <v>22.845833333333331</v>
          </cell>
          <cell r="C10">
            <v>30.7</v>
          </cell>
          <cell r="D10">
            <v>14.8</v>
          </cell>
          <cell r="E10">
            <v>66.875</v>
          </cell>
          <cell r="F10">
            <v>98</v>
          </cell>
          <cell r="G10">
            <v>37</v>
          </cell>
          <cell r="H10">
            <v>14.76</v>
          </cell>
          <cell r="J10">
            <v>29.52</v>
          </cell>
          <cell r="K10">
            <v>0</v>
          </cell>
        </row>
        <row r="11">
          <cell r="B11">
            <v>22.970833333333335</v>
          </cell>
          <cell r="C11">
            <v>31.2</v>
          </cell>
          <cell r="D11">
            <v>15.1</v>
          </cell>
          <cell r="E11">
            <v>61.958333333333336</v>
          </cell>
          <cell r="F11">
            <v>91</v>
          </cell>
          <cell r="G11">
            <v>34</v>
          </cell>
          <cell r="H11">
            <v>15.48</v>
          </cell>
          <cell r="J11">
            <v>28.08</v>
          </cell>
          <cell r="K11">
            <v>0</v>
          </cell>
        </row>
        <row r="12">
          <cell r="B12">
            <v>23.675000000000008</v>
          </cell>
          <cell r="C12">
            <v>31.3</v>
          </cell>
          <cell r="D12">
            <v>15.6</v>
          </cell>
          <cell r="E12">
            <v>59</v>
          </cell>
          <cell r="F12">
            <v>89</v>
          </cell>
          <cell r="G12">
            <v>37</v>
          </cell>
          <cell r="H12">
            <v>20.88</v>
          </cell>
          <cell r="J12">
            <v>32.76</v>
          </cell>
          <cell r="K12">
            <v>0</v>
          </cell>
        </row>
        <row r="13">
          <cell r="B13">
            <v>23.583333333333339</v>
          </cell>
          <cell r="C13">
            <v>32.700000000000003</v>
          </cell>
          <cell r="D13">
            <v>15.9</v>
          </cell>
          <cell r="E13">
            <v>62.875</v>
          </cell>
          <cell r="F13">
            <v>91</v>
          </cell>
          <cell r="G13">
            <v>35</v>
          </cell>
          <cell r="H13">
            <v>23.400000000000002</v>
          </cell>
          <cell r="J13">
            <v>42.84</v>
          </cell>
          <cell r="K13">
            <v>0</v>
          </cell>
        </row>
        <row r="14">
          <cell r="B14">
            <v>23.341666666666669</v>
          </cell>
          <cell r="C14">
            <v>32.200000000000003</v>
          </cell>
          <cell r="D14">
            <v>15.6</v>
          </cell>
          <cell r="E14">
            <v>64.708333333333329</v>
          </cell>
          <cell r="F14">
            <v>88</v>
          </cell>
          <cell r="G14">
            <v>36</v>
          </cell>
          <cell r="H14">
            <v>11.879999999999999</v>
          </cell>
          <cell r="J14">
            <v>31.680000000000003</v>
          </cell>
          <cell r="K14">
            <v>0</v>
          </cell>
        </row>
        <row r="15">
          <cell r="B15">
            <v>23.245833333333334</v>
          </cell>
          <cell r="C15">
            <v>31.8</v>
          </cell>
          <cell r="D15">
            <v>14.8</v>
          </cell>
          <cell r="E15">
            <v>61.625</v>
          </cell>
          <cell r="F15">
            <v>92</v>
          </cell>
          <cell r="G15">
            <v>35</v>
          </cell>
          <cell r="H15">
            <v>16.2</v>
          </cell>
          <cell r="J15">
            <v>29.880000000000003</v>
          </cell>
          <cell r="K15">
            <v>0</v>
          </cell>
        </row>
        <row r="16">
          <cell r="B16">
            <v>23.829166666666666</v>
          </cell>
          <cell r="C16">
            <v>31.9</v>
          </cell>
          <cell r="D16">
            <v>15.1</v>
          </cell>
          <cell r="E16">
            <v>53.083333333333336</v>
          </cell>
          <cell r="F16">
            <v>85</v>
          </cell>
          <cell r="G16">
            <v>26</v>
          </cell>
          <cell r="H16">
            <v>18</v>
          </cell>
          <cell r="J16">
            <v>30.96</v>
          </cell>
          <cell r="K16">
            <v>0</v>
          </cell>
        </row>
        <row r="17">
          <cell r="B17">
            <v>23.787499999999998</v>
          </cell>
          <cell r="C17">
            <v>32.299999999999997</v>
          </cell>
          <cell r="D17">
            <v>17.100000000000001</v>
          </cell>
          <cell r="E17">
            <v>53.541666666666664</v>
          </cell>
          <cell r="F17">
            <v>75</v>
          </cell>
          <cell r="G17">
            <v>34</v>
          </cell>
          <cell r="H17">
            <v>26.64</v>
          </cell>
          <cell r="J17">
            <v>45</v>
          </cell>
          <cell r="K17">
            <v>0</v>
          </cell>
        </row>
        <row r="18">
          <cell r="B18">
            <v>23.491666666666664</v>
          </cell>
          <cell r="C18">
            <v>32.799999999999997</v>
          </cell>
          <cell r="D18">
            <v>15.2</v>
          </cell>
          <cell r="E18">
            <v>56.541666666666664</v>
          </cell>
          <cell r="F18">
            <v>84</v>
          </cell>
          <cell r="G18">
            <v>30</v>
          </cell>
          <cell r="H18">
            <v>28.44</v>
          </cell>
          <cell r="J18">
            <v>48.96</v>
          </cell>
          <cell r="K18">
            <v>0</v>
          </cell>
        </row>
        <row r="19">
          <cell r="B19">
            <v>23.466666666666658</v>
          </cell>
          <cell r="C19">
            <v>30.7</v>
          </cell>
          <cell r="D19">
            <v>17</v>
          </cell>
          <cell r="E19">
            <v>57.5</v>
          </cell>
          <cell r="F19">
            <v>75</v>
          </cell>
          <cell r="G19">
            <v>42</v>
          </cell>
          <cell r="H19">
            <v>18.720000000000002</v>
          </cell>
          <cell r="J19">
            <v>31.680000000000003</v>
          </cell>
          <cell r="K19">
            <v>0</v>
          </cell>
        </row>
        <row r="20">
          <cell r="B20">
            <v>25.070833333333329</v>
          </cell>
          <cell r="C20">
            <v>33.4</v>
          </cell>
          <cell r="D20">
            <v>18.5</v>
          </cell>
          <cell r="E20">
            <v>60.208333333333336</v>
          </cell>
          <cell r="F20">
            <v>89</v>
          </cell>
          <cell r="G20">
            <v>31</v>
          </cell>
          <cell r="H20">
            <v>22.68</v>
          </cell>
          <cell r="J20">
            <v>37.440000000000005</v>
          </cell>
          <cell r="K20">
            <v>0</v>
          </cell>
        </row>
        <row r="21">
          <cell r="B21">
            <v>24.995833333333334</v>
          </cell>
          <cell r="C21">
            <v>32.700000000000003</v>
          </cell>
          <cell r="D21">
            <v>18.8</v>
          </cell>
          <cell r="E21">
            <v>54.791666666666664</v>
          </cell>
          <cell r="F21">
            <v>83</v>
          </cell>
          <cell r="G21">
            <v>30</v>
          </cell>
          <cell r="H21">
            <v>25.2</v>
          </cell>
          <cell r="J21">
            <v>39.24</v>
          </cell>
          <cell r="K21">
            <v>0</v>
          </cell>
        </row>
        <row r="22">
          <cell r="B22">
            <v>23.970833333333331</v>
          </cell>
          <cell r="C22">
            <v>32.9</v>
          </cell>
          <cell r="D22">
            <v>16.399999999999999</v>
          </cell>
          <cell r="E22">
            <v>58.25</v>
          </cell>
          <cell r="F22">
            <v>88</v>
          </cell>
          <cell r="G22">
            <v>33</v>
          </cell>
          <cell r="H22">
            <v>22.68</v>
          </cell>
          <cell r="J22">
            <v>38.880000000000003</v>
          </cell>
          <cell r="K22">
            <v>0</v>
          </cell>
        </row>
        <row r="23">
          <cell r="B23">
            <v>24.033333333333331</v>
          </cell>
          <cell r="C23">
            <v>32.700000000000003</v>
          </cell>
          <cell r="D23">
            <v>16.600000000000001</v>
          </cell>
          <cell r="E23">
            <v>55.541666666666664</v>
          </cell>
          <cell r="F23">
            <v>78</v>
          </cell>
          <cell r="G23">
            <v>33</v>
          </cell>
          <cell r="H23">
            <v>23.040000000000003</v>
          </cell>
          <cell r="J23">
            <v>39.24</v>
          </cell>
          <cell r="K23">
            <v>0</v>
          </cell>
        </row>
        <row r="24">
          <cell r="B24">
            <v>24.208333333333329</v>
          </cell>
          <cell r="C24">
            <v>33.6</v>
          </cell>
          <cell r="D24">
            <v>16.5</v>
          </cell>
          <cell r="E24">
            <v>54.166666666666664</v>
          </cell>
          <cell r="F24">
            <v>83</v>
          </cell>
          <cell r="G24">
            <v>27</v>
          </cell>
          <cell r="H24">
            <v>17.64</v>
          </cell>
          <cell r="J24">
            <v>28.8</v>
          </cell>
          <cell r="K24">
            <v>0</v>
          </cell>
        </row>
        <row r="25">
          <cell r="B25">
            <v>23.350000000000005</v>
          </cell>
          <cell r="C25">
            <v>32.4</v>
          </cell>
          <cell r="D25">
            <v>13.5</v>
          </cell>
          <cell r="E25">
            <v>48.541666666666664</v>
          </cell>
          <cell r="F25">
            <v>81</v>
          </cell>
          <cell r="G25">
            <v>27</v>
          </cell>
          <cell r="H25">
            <v>19.8</v>
          </cell>
          <cell r="J25">
            <v>39.6</v>
          </cell>
          <cell r="K25">
            <v>0</v>
          </cell>
        </row>
        <row r="26">
          <cell r="B26">
            <v>24.108333333333338</v>
          </cell>
          <cell r="C26">
            <v>33.5</v>
          </cell>
          <cell r="D26">
            <v>17.100000000000001</v>
          </cell>
          <cell r="E26">
            <v>52.75</v>
          </cell>
          <cell r="F26">
            <v>74</v>
          </cell>
          <cell r="G26">
            <v>32</v>
          </cell>
          <cell r="J26">
            <v>50.76</v>
          </cell>
          <cell r="K26">
            <v>0</v>
          </cell>
        </row>
        <row r="27">
          <cell r="B27">
            <v>24.45</v>
          </cell>
          <cell r="C27">
            <v>33.9</v>
          </cell>
          <cell r="D27">
            <v>17.899999999999999</v>
          </cell>
          <cell r="E27">
            <v>60.291666666666664</v>
          </cell>
          <cell r="F27">
            <v>84</v>
          </cell>
          <cell r="G27">
            <v>35</v>
          </cell>
          <cell r="H27">
            <v>29.52</v>
          </cell>
          <cell r="J27">
            <v>43.56</v>
          </cell>
          <cell r="K27">
            <v>0</v>
          </cell>
        </row>
        <row r="28">
          <cell r="B28">
            <v>25.458333333333339</v>
          </cell>
          <cell r="C28">
            <v>34.200000000000003</v>
          </cell>
          <cell r="D28">
            <v>18.600000000000001</v>
          </cell>
          <cell r="E28">
            <v>60.208333333333336</v>
          </cell>
          <cell r="F28">
            <v>85</v>
          </cell>
          <cell r="G28">
            <v>35</v>
          </cell>
          <cell r="H28">
            <v>31.319999999999997</v>
          </cell>
          <cell r="J28">
            <v>48.6</v>
          </cell>
          <cell r="K28">
            <v>0</v>
          </cell>
        </row>
        <row r="29">
          <cell r="B29">
            <v>24.262500000000003</v>
          </cell>
          <cell r="C29">
            <v>30.4</v>
          </cell>
          <cell r="D29">
            <v>19.7</v>
          </cell>
          <cell r="E29">
            <v>75.125</v>
          </cell>
          <cell r="F29">
            <v>96</v>
          </cell>
          <cell r="G29">
            <v>51</v>
          </cell>
          <cell r="H29">
            <v>17.28</v>
          </cell>
          <cell r="J29">
            <v>26.28</v>
          </cell>
          <cell r="K29">
            <v>0</v>
          </cell>
        </row>
        <row r="30">
          <cell r="B30">
            <v>19.612500000000001</v>
          </cell>
          <cell r="C30">
            <v>24.2</v>
          </cell>
          <cell r="D30">
            <v>16.899999999999999</v>
          </cell>
          <cell r="E30">
            <v>86.125</v>
          </cell>
          <cell r="F30">
            <v>100</v>
          </cell>
          <cell r="G30">
            <v>69</v>
          </cell>
          <cell r="H30">
            <v>11.879999999999999</v>
          </cell>
          <cell r="J30">
            <v>26.28</v>
          </cell>
          <cell r="K30">
            <v>0</v>
          </cell>
        </row>
        <row r="31">
          <cell r="B31">
            <v>16.412499999999998</v>
          </cell>
          <cell r="C31">
            <v>22.3</v>
          </cell>
          <cell r="D31">
            <v>13.8</v>
          </cell>
          <cell r="E31">
            <v>81.291666666666671</v>
          </cell>
          <cell r="F31">
            <v>90</v>
          </cell>
          <cell r="G31">
            <v>62</v>
          </cell>
          <cell r="H31">
            <v>10.08</v>
          </cell>
          <cell r="J31">
            <v>25.2</v>
          </cell>
          <cell r="K31">
            <v>0</v>
          </cell>
        </row>
        <row r="32">
          <cell r="B32">
            <v>21.154166666666669</v>
          </cell>
          <cell r="C32">
            <v>32.200000000000003</v>
          </cell>
          <cell r="D32">
            <v>14.1</v>
          </cell>
          <cell r="E32">
            <v>69.833333333333329</v>
          </cell>
          <cell r="F32">
            <v>100</v>
          </cell>
          <cell r="G32">
            <v>23</v>
          </cell>
          <cell r="H32">
            <v>21.240000000000002</v>
          </cell>
          <cell r="J32">
            <v>36.72</v>
          </cell>
          <cell r="K32">
            <v>0</v>
          </cell>
        </row>
        <row r="33">
          <cell r="B33">
            <v>19.479166666666668</v>
          </cell>
          <cell r="C33">
            <v>24</v>
          </cell>
          <cell r="D33">
            <v>15.5</v>
          </cell>
          <cell r="E33">
            <v>66.375</v>
          </cell>
          <cell r="F33">
            <v>83</v>
          </cell>
          <cell r="G33">
            <v>43</v>
          </cell>
          <cell r="H33">
            <v>13.68</v>
          </cell>
          <cell r="J33">
            <v>33.119999999999997</v>
          </cell>
          <cell r="K33">
            <v>0.6</v>
          </cell>
        </row>
        <row r="34">
          <cell r="B34">
            <v>15.029166666666667</v>
          </cell>
          <cell r="C34">
            <v>21.8</v>
          </cell>
          <cell r="D34">
            <v>10.5</v>
          </cell>
          <cell r="E34">
            <v>44.666666666666664</v>
          </cell>
          <cell r="F34">
            <v>63</v>
          </cell>
          <cell r="G34">
            <v>19</v>
          </cell>
          <cell r="H34">
            <v>14.76</v>
          </cell>
          <cell r="J34">
            <v>36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16.762499999999999</v>
          </cell>
          <cell r="C5">
            <v>28.6</v>
          </cell>
          <cell r="D5">
            <v>7.4</v>
          </cell>
          <cell r="E5">
            <v>67.791666666666671</v>
          </cell>
          <cell r="F5">
            <v>100</v>
          </cell>
          <cell r="G5">
            <v>28</v>
          </cell>
          <cell r="H5">
            <v>11.879999999999999</v>
          </cell>
          <cell r="J5">
            <v>26.28</v>
          </cell>
          <cell r="K5">
            <v>0</v>
          </cell>
        </row>
        <row r="6">
          <cell r="B6">
            <v>18.737500000000001</v>
          </cell>
          <cell r="C6">
            <v>30.7</v>
          </cell>
          <cell r="D6">
            <v>9.6</v>
          </cell>
          <cell r="E6">
            <v>66.083333333333329</v>
          </cell>
          <cell r="F6">
            <v>94</v>
          </cell>
          <cell r="G6">
            <v>25</v>
          </cell>
          <cell r="H6">
            <v>12.6</v>
          </cell>
          <cell r="J6">
            <v>31.680000000000003</v>
          </cell>
          <cell r="K6">
            <v>0</v>
          </cell>
        </row>
        <row r="7">
          <cell r="B7">
            <v>21.679166666666671</v>
          </cell>
          <cell r="C7">
            <v>33.1</v>
          </cell>
          <cell r="D7">
            <v>13.8</v>
          </cell>
          <cell r="E7">
            <v>64.166666666666671</v>
          </cell>
          <cell r="F7">
            <v>90</v>
          </cell>
          <cell r="G7">
            <v>24</v>
          </cell>
          <cell r="H7">
            <v>8.2799999999999994</v>
          </cell>
          <cell r="J7">
            <v>24.48</v>
          </cell>
          <cell r="K7">
            <v>0</v>
          </cell>
        </row>
        <row r="8">
          <cell r="B8">
            <v>21.533333333333335</v>
          </cell>
          <cell r="C8">
            <v>31.4</v>
          </cell>
          <cell r="D8">
            <v>14</v>
          </cell>
          <cell r="E8">
            <v>66.416666666666671</v>
          </cell>
          <cell r="F8">
            <v>97</v>
          </cell>
          <cell r="G8">
            <v>23</v>
          </cell>
          <cell r="H8">
            <v>14.4</v>
          </cell>
          <cell r="J8">
            <v>30.240000000000002</v>
          </cell>
          <cell r="K8">
            <v>0</v>
          </cell>
        </row>
        <row r="9">
          <cell r="B9">
            <v>19.812499999999996</v>
          </cell>
          <cell r="C9">
            <v>29.1</v>
          </cell>
          <cell r="D9">
            <v>12.8</v>
          </cell>
          <cell r="E9">
            <v>68.375</v>
          </cell>
          <cell r="F9">
            <v>100</v>
          </cell>
          <cell r="G9">
            <v>34</v>
          </cell>
          <cell r="H9">
            <v>16.559999999999999</v>
          </cell>
          <cell r="J9">
            <v>32.4</v>
          </cell>
          <cell r="K9">
            <v>0</v>
          </cell>
        </row>
        <row r="10">
          <cell r="B10">
            <v>19.912500000000001</v>
          </cell>
          <cell r="C10">
            <v>30.1</v>
          </cell>
          <cell r="D10">
            <v>11.8</v>
          </cell>
          <cell r="E10">
            <v>69.041666666666671</v>
          </cell>
          <cell r="F10">
            <v>95</v>
          </cell>
          <cell r="G10">
            <v>30</v>
          </cell>
          <cell r="H10">
            <v>15.120000000000001</v>
          </cell>
          <cell r="J10">
            <v>36</v>
          </cell>
          <cell r="K10">
            <v>0</v>
          </cell>
        </row>
        <row r="11">
          <cell r="B11">
            <v>20.508333333333333</v>
          </cell>
          <cell r="C11">
            <v>31</v>
          </cell>
          <cell r="D11">
            <v>12.5</v>
          </cell>
          <cell r="E11">
            <v>65.041666666666671</v>
          </cell>
          <cell r="F11">
            <v>92</v>
          </cell>
          <cell r="G11">
            <v>27</v>
          </cell>
          <cell r="H11">
            <v>15.120000000000001</v>
          </cell>
          <cell r="J11">
            <v>32.4</v>
          </cell>
          <cell r="K11">
            <v>0</v>
          </cell>
        </row>
        <row r="12">
          <cell r="B12">
            <v>20.95</v>
          </cell>
          <cell r="C12">
            <v>31.1</v>
          </cell>
          <cell r="D12">
            <v>12.6</v>
          </cell>
          <cell r="E12">
            <v>62.708333333333336</v>
          </cell>
          <cell r="F12">
            <v>90</v>
          </cell>
          <cell r="G12">
            <v>28</v>
          </cell>
          <cell r="H12">
            <v>14.76</v>
          </cell>
          <cell r="J12">
            <v>33.480000000000004</v>
          </cell>
          <cell r="K12">
            <v>0</v>
          </cell>
        </row>
        <row r="13">
          <cell r="B13">
            <v>21.850000000000005</v>
          </cell>
          <cell r="C13">
            <v>32.200000000000003</v>
          </cell>
          <cell r="D13">
            <v>13.8</v>
          </cell>
          <cell r="E13">
            <v>62.375</v>
          </cell>
          <cell r="F13">
            <v>91</v>
          </cell>
          <cell r="G13">
            <v>26</v>
          </cell>
          <cell r="H13">
            <v>17.64</v>
          </cell>
          <cell r="J13">
            <v>45.72</v>
          </cell>
          <cell r="K13">
            <v>0</v>
          </cell>
        </row>
        <row r="14">
          <cell r="B14">
            <v>22.525000000000002</v>
          </cell>
          <cell r="C14">
            <v>32.6</v>
          </cell>
          <cell r="D14">
            <v>14.1</v>
          </cell>
          <cell r="E14">
            <v>60.166666666666664</v>
          </cell>
          <cell r="F14">
            <v>90</v>
          </cell>
          <cell r="G14">
            <v>29</v>
          </cell>
          <cell r="H14">
            <v>11.16</v>
          </cell>
          <cell r="J14">
            <v>31.319999999999997</v>
          </cell>
          <cell r="K14">
            <v>0</v>
          </cell>
        </row>
        <row r="15">
          <cell r="B15">
            <v>21.7</v>
          </cell>
          <cell r="C15">
            <v>32.4</v>
          </cell>
          <cell r="D15">
            <v>12</v>
          </cell>
          <cell r="E15">
            <v>60.5</v>
          </cell>
          <cell r="F15">
            <v>94</v>
          </cell>
          <cell r="G15">
            <v>23</v>
          </cell>
          <cell r="H15">
            <v>12.6</v>
          </cell>
          <cell r="J15">
            <v>32.76</v>
          </cell>
          <cell r="K15">
            <v>0</v>
          </cell>
        </row>
        <row r="16">
          <cell r="B16">
            <v>21.120833333333334</v>
          </cell>
          <cell r="C16">
            <v>31.4</v>
          </cell>
          <cell r="D16">
            <v>11.8</v>
          </cell>
          <cell r="E16">
            <v>58.25</v>
          </cell>
          <cell r="F16">
            <v>90</v>
          </cell>
          <cell r="G16">
            <v>20</v>
          </cell>
          <cell r="H16">
            <v>14.76</v>
          </cell>
          <cell r="J16">
            <v>38.519999999999996</v>
          </cell>
          <cell r="K16">
            <v>0</v>
          </cell>
        </row>
        <row r="17">
          <cell r="B17">
            <v>21.541666666666668</v>
          </cell>
          <cell r="C17">
            <v>32.200000000000003</v>
          </cell>
          <cell r="D17">
            <v>11.8</v>
          </cell>
          <cell r="E17">
            <v>55.291666666666664</v>
          </cell>
          <cell r="F17">
            <v>87</v>
          </cell>
          <cell r="G17">
            <v>24</v>
          </cell>
          <cell r="H17">
            <v>19.440000000000001</v>
          </cell>
          <cell r="J17">
            <v>46.440000000000005</v>
          </cell>
          <cell r="K17">
            <v>0</v>
          </cell>
        </row>
        <row r="18">
          <cell r="B18">
            <v>23.845833333333331</v>
          </cell>
          <cell r="C18">
            <v>32.5</v>
          </cell>
          <cell r="D18">
            <v>15.9</v>
          </cell>
          <cell r="E18">
            <v>47.25</v>
          </cell>
          <cell r="F18">
            <v>75</v>
          </cell>
          <cell r="G18">
            <v>25</v>
          </cell>
          <cell r="H18">
            <v>19.8</v>
          </cell>
          <cell r="J18">
            <v>47.519999999999996</v>
          </cell>
          <cell r="K18">
            <v>0</v>
          </cell>
        </row>
        <row r="19">
          <cell r="B19">
            <v>25.541666666666661</v>
          </cell>
          <cell r="C19">
            <v>34.1</v>
          </cell>
          <cell r="D19">
            <v>20.399999999999999</v>
          </cell>
          <cell r="E19">
            <v>46.666666666666664</v>
          </cell>
          <cell r="F19">
            <v>65</v>
          </cell>
          <cell r="G19">
            <v>29</v>
          </cell>
          <cell r="H19">
            <v>17.64</v>
          </cell>
          <cell r="J19">
            <v>43.92</v>
          </cell>
          <cell r="K19">
            <v>0</v>
          </cell>
        </row>
        <row r="20">
          <cell r="B20">
            <v>23.262500000000003</v>
          </cell>
          <cell r="C20">
            <v>30.9</v>
          </cell>
          <cell r="D20">
            <v>19.7</v>
          </cell>
          <cell r="E20">
            <v>66.541666666666671</v>
          </cell>
          <cell r="F20">
            <v>85</v>
          </cell>
          <cell r="G20">
            <v>35</v>
          </cell>
          <cell r="H20">
            <v>11.16</v>
          </cell>
          <cell r="J20">
            <v>29.16</v>
          </cell>
          <cell r="K20">
            <v>0</v>
          </cell>
        </row>
        <row r="21">
          <cell r="B21">
            <v>23.625</v>
          </cell>
          <cell r="C21">
            <v>32.1</v>
          </cell>
          <cell r="D21">
            <v>19</v>
          </cell>
          <cell r="E21">
            <v>65.791666666666671</v>
          </cell>
          <cell r="F21">
            <v>95</v>
          </cell>
          <cell r="G21">
            <v>30</v>
          </cell>
          <cell r="H21">
            <v>15.840000000000002</v>
          </cell>
          <cell r="J21">
            <v>45.36</v>
          </cell>
          <cell r="K21">
            <v>0.8</v>
          </cell>
        </row>
        <row r="22">
          <cell r="B22">
            <v>24.737500000000001</v>
          </cell>
          <cell r="C22">
            <v>33.200000000000003</v>
          </cell>
          <cell r="D22">
            <v>18.2</v>
          </cell>
          <cell r="E22">
            <v>51.041666666666664</v>
          </cell>
          <cell r="F22">
            <v>78</v>
          </cell>
          <cell r="G22">
            <v>25</v>
          </cell>
          <cell r="H22">
            <v>16.2</v>
          </cell>
          <cell r="J22">
            <v>42.84</v>
          </cell>
          <cell r="K22">
            <v>0</v>
          </cell>
        </row>
        <row r="23">
          <cell r="B23">
            <v>25.454166666666662</v>
          </cell>
          <cell r="C23">
            <v>32.5</v>
          </cell>
          <cell r="D23">
            <v>21.1</v>
          </cell>
          <cell r="E23">
            <v>45.708333333333336</v>
          </cell>
          <cell r="F23">
            <v>63</v>
          </cell>
          <cell r="G23">
            <v>25</v>
          </cell>
          <cell r="H23">
            <v>14.04</v>
          </cell>
          <cell r="J23">
            <v>37.080000000000005</v>
          </cell>
          <cell r="K23">
            <v>0</v>
          </cell>
        </row>
        <row r="24">
          <cell r="B24">
            <v>23.241666666666664</v>
          </cell>
          <cell r="C24">
            <v>32.4</v>
          </cell>
          <cell r="D24">
            <v>17.100000000000001</v>
          </cell>
          <cell r="E24">
            <v>55.5</v>
          </cell>
          <cell r="F24">
            <v>80</v>
          </cell>
          <cell r="G24">
            <v>23</v>
          </cell>
          <cell r="H24">
            <v>11.879999999999999</v>
          </cell>
          <cell r="J24">
            <v>27</v>
          </cell>
          <cell r="K24">
            <v>0</v>
          </cell>
        </row>
        <row r="25">
          <cell r="B25">
            <v>22.191666666666666</v>
          </cell>
          <cell r="C25">
            <v>31.7</v>
          </cell>
          <cell r="D25">
            <v>12.7</v>
          </cell>
          <cell r="E25">
            <v>49.166666666666664</v>
          </cell>
          <cell r="F25">
            <v>85</v>
          </cell>
          <cell r="G25">
            <v>19</v>
          </cell>
          <cell r="H25">
            <v>15.48</v>
          </cell>
          <cell r="J25">
            <v>42.12</v>
          </cell>
          <cell r="K25">
            <v>0</v>
          </cell>
        </row>
        <row r="26">
          <cell r="B26">
            <v>22.429166666666671</v>
          </cell>
          <cell r="C26">
            <v>33</v>
          </cell>
          <cell r="D26">
            <v>14</v>
          </cell>
          <cell r="E26">
            <v>51.416666666666664</v>
          </cell>
          <cell r="F26">
            <v>79</v>
          </cell>
          <cell r="G26">
            <v>25</v>
          </cell>
          <cell r="H26">
            <v>17.28</v>
          </cell>
          <cell r="J26">
            <v>48.24</v>
          </cell>
          <cell r="K26">
            <v>0</v>
          </cell>
        </row>
        <row r="27">
          <cell r="B27">
            <v>26.083333333333332</v>
          </cell>
          <cell r="C27">
            <v>34.200000000000003</v>
          </cell>
          <cell r="D27">
            <v>20.100000000000001</v>
          </cell>
          <cell r="E27">
            <v>45.875</v>
          </cell>
          <cell r="F27">
            <v>66</v>
          </cell>
          <cell r="G27">
            <v>26</v>
          </cell>
          <cell r="H27">
            <v>17.28</v>
          </cell>
          <cell r="J27">
            <v>44.28</v>
          </cell>
          <cell r="K27">
            <v>0</v>
          </cell>
        </row>
        <row r="28">
          <cell r="B28">
            <v>26.020833333333332</v>
          </cell>
          <cell r="C28">
            <v>33.5</v>
          </cell>
          <cell r="D28">
            <v>20.8</v>
          </cell>
          <cell r="E28">
            <v>53.041666666666664</v>
          </cell>
          <cell r="F28">
            <v>80</v>
          </cell>
          <cell r="G28">
            <v>32</v>
          </cell>
          <cell r="H28">
            <v>18</v>
          </cell>
          <cell r="J28">
            <v>46.800000000000004</v>
          </cell>
          <cell r="K28">
            <v>0</v>
          </cell>
        </row>
        <row r="29">
          <cell r="B29">
            <v>20.887499999999999</v>
          </cell>
          <cell r="C29">
            <v>30</v>
          </cell>
          <cell r="D29">
            <v>17.2</v>
          </cell>
          <cell r="E29">
            <v>79.708333333333329</v>
          </cell>
          <cell r="F29">
            <v>100</v>
          </cell>
          <cell r="G29">
            <v>47</v>
          </cell>
          <cell r="H29">
            <v>9.7200000000000006</v>
          </cell>
          <cell r="J29">
            <v>21.96</v>
          </cell>
          <cell r="K29">
            <v>0</v>
          </cell>
        </row>
        <row r="30">
          <cell r="B30">
            <v>17.187499999999996</v>
          </cell>
          <cell r="C30">
            <v>23.2</v>
          </cell>
          <cell r="D30">
            <v>13.3</v>
          </cell>
          <cell r="E30">
            <v>83.625</v>
          </cell>
          <cell r="F30">
            <v>92</v>
          </cell>
          <cell r="G30">
            <v>57</v>
          </cell>
          <cell r="H30">
            <v>10.8</v>
          </cell>
          <cell r="J30">
            <v>28.08</v>
          </cell>
          <cell r="K30">
            <v>0</v>
          </cell>
        </row>
        <row r="31">
          <cell r="B31">
            <v>14.862500000000002</v>
          </cell>
          <cell r="C31">
            <v>22.8</v>
          </cell>
          <cell r="D31">
            <v>11</v>
          </cell>
          <cell r="E31">
            <v>79.958333333333329</v>
          </cell>
          <cell r="F31">
            <v>95</v>
          </cell>
          <cell r="G31">
            <v>52</v>
          </cell>
          <cell r="H31">
            <v>7.9200000000000008</v>
          </cell>
          <cell r="J31">
            <v>20.52</v>
          </cell>
          <cell r="K31">
            <v>0</v>
          </cell>
        </row>
        <row r="32">
          <cell r="B32">
            <v>20.066666666666666</v>
          </cell>
          <cell r="C32">
            <v>32.4</v>
          </cell>
          <cell r="D32">
            <v>12.7</v>
          </cell>
          <cell r="E32">
            <v>66.166666666666671</v>
          </cell>
          <cell r="F32">
            <v>100</v>
          </cell>
          <cell r="G32">
            <v>21</v>
          </cell>
          <cell r="H32">
            <v>12.6</v>
          </cell>
          <cell r="J32">
            <v>38.519999999999996</v>
          </cell>
          <cell r="K32">
            <v>0</v>
          </cell>
        </row>
        <row r="33">
          <cell r="B33">
            <v>17.412500000000005</v>
          </cell>
          <cell r="C33">
            <v>23.3</v>
          </cell>
          <cell r="D33">
            <v>12.4</v>
          </cell>
          <cell r="E33">
            <v>64</v>
          </cell>
          <cell r="F33">
            <v>83</v>
          </cell>
          <cell r="G33">
            <v>37</v>
          </cell>
          <cell r="H33">
            <v>9</v>
          </cell>
          <cell r="J33">
            <v>22.32</v>
          </cell>
          <cell r="K33">
            <v>0</v>
          </cell>
        </row>
        <row r="34">
          <cell r="B34">
            <v>12.345833333333331</v>
          </cell>
          <cell r="C34">
            <v>22</v>
          </cell>
          <cell r="D34">
            <v>4.8</v>
          </cell>
          <cell r="E34">
            <v>48.791666666666664</v>
          </cell>
          <cell r="F34">
            <v>82</v>
          </cell>
          <cell r="G34">
            <v>15</v>
          </cell>
          <cell r="H34">
            <v>5.7600000000000007</v>
          </cell>
          <cell r="J34">
            <v>21.96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17.3</v>
          </cell>
          <cell r="C5">
            <v>28.3</v>
          </cell>
          <cell r="D5">
            <v>7.8</v>
          </cell>
          <cell r="E5">
            <v>68.458333333333329</v>
          </cell>
          <cell r="F5">
            <v>93</v>
          </cell>
          <cell r="G5">
            <v>36</v>
          </cell>
          <cell r="H5">
            <v>25.56</v>
          </cell>
          <cell r="J5">
            <v>38.880000000000003</v>
          </cell>
          <cell r="K5">
            <v>0</v>
          </cell>
        </row>
        <row r="6">
          <cell r="B6">
            <v>20.883333333333329</v>
          </cell>
          <cell r="C6">
            <v>30.9</v>
          </cell>
          <cell r="D6">
            <v>12.9</v>
          </cell>
          <cell r="E6">
            <v>65.291666666666671</v>
          </cell>
          <cell r="F6">
            <v>94</v>
          </cell>
          <cell r="G6">
            <v>34</v>
          </cell>
          <cell r="H6">
            <v>27</v>
          </cell>
          <cell r="J6">
            <v>43.92</v>
          </cell>
          <cell r="K6">
            <v>0</v>
          </cell>
        </row>
        <row r="7">
          <cell r="B7">
            <v>23.291666666666661</v>
          </cell>
          <cell r="C7">
            <v>32.1</v>
          </cell>
          <cell r="D7">
            <v>15.9</v>
          </cell>
          <cell r="E7">
            <v>61.208333333333336</v>
          </cell>
          <cell r="F7">
            <v>87</v>
          </cell>
          <cell r="G7">
            <v>32</v>
          </cell>
          <cell r="H7">
            <v>16.920000000000002</v>
          </cell>
          <cell r="J7">
            <v>26.64</v>
          </cell>
          <cell r="K7">
            <v>0</v>
          </cell>
        </row>
        <row r="8">
          <cell r="B8">
            <v>22.966666666666665</v>
          </cell>
          <cell r="C8">
            <v>31.9</v>
          </cell>
          <cell r="D8">
            <v>14.9</v>
          </cell>
          <cell r="E8">
            <v>67.208333333333329</v>
          </cell>
          <cell r="F8">
            <v>97</v>
          </cell>
          <cell r="G8">
            <v>32</v>
          </cell>
          <cell r="H8">
            <v>20.88</v>
          </cell>
          <cell r="J8">
            <v>32.4</v>
          </cell>
          <cell r="K8">
            <v>0</v>
          </cell>
        </row>
        <row r="9">
          <cell r="B9">
            <v>22.220833333333335</v>
          </cell>
          <cell r="C9">
            <v>28.8</v>
          </cell>
          <cell r="D9">
            <v>15.9</v>
          </cell>
          <cell r="E9">
            <v>65.291666666666671</v>
          </cell>
          <cell r="F9">
            <v>92</v>
          </cell>
          <cell r="G9">
            <v>42</v>
          </cell>
          <cell r="H9">
            <v>27</v>
          </cell>
          <cell r="J9">
            <v>43.2</v>
          </cell>
          <cell r="K9">
            <v>0</v>
          </cell>
        </row>
        <row r="10">
          <cell r="B10">
            <v>21.212499999999999</v>
          </cell>
          <cell r="C10">
            <v>30.8</v>
          </cell>
          <cell r="D10">
            <v>13.5</v>
          </cell>
          <cell r="E10">
            <v>67.916666666666671</v>
          </cell>
          <cell r="F10">
            <v>96</v>
          </cell>
          <cell r="G10">
            <v>34</v>
          </cell>
          <cell r="H10">
            <v>22.32</v>
          </cell>
          <cell r="J10">
            <v>45.72</v>
          </cell>
          <cell r="K10">
            <v>0</v>
          </cell>
        </row>
        <row r="11">
          <cell r="B11">
            <v>22.049999999999997</v>
          </cell>
          <cell r="C11">
            <v>31.3</v>
          </cell>
          <cell r="D11">
            <v>13</v>
          </cell>
          <cell r="E11">
            <v>63.875</v>
          </cell>
          <cell r="F11">
            <v>96</v>
          </cell>
          <cell r="G11">
            <v>34</v>
          </cell>
          <cell r="H11">
            <v>16.559999999999999</v>
          </cell>
          <cell r="J11">
            <v>34.56</v>
          </cell>
          <cell r="K11">
            <v>0</v>
          </cell>
        </row>
        <row r="12">
          <cell r="B12">
            <v>23.512500000000003</v>
          </cell>
          <cell r="C12">
            <v>31.5</v>
          </cell>
          <cell r="D12">
            <v>15.8</v>
          </cell>
          <cell r="E12">
            <v>57</v>
          </cell>
          <cell r="F12">
            <v>83</v>
          </cell>
          <cell r="G12">
            <v>35</v>
          </cell>
          <cell r="H12">
            <v>27</v>
          </cell>
          <cell r="J12">
            <v>39.96</v>
          </cell>
          <cell r="K12">
            <v>0</v>
          </cell>
        </row>
        <row r="13">
          <cell r="B13">
            <v>23.583333333333332</v>
          </cell>
          <cell r="C13">
            <v>33.200000000000003</v>
          </cell>
          <cell r="D13">
            <v>16</v>
          </cell>
          <cell r="E13">
            <v>59.625</v>
          </cell>
          <cell r="F13">
            <v>87</v>
          </cell>
          <cell r="G13">
            <v>31</v>
          </cell>
          <cell r="H13">
            <v>32.4</v>
          </cell>
          <cell r="J13">
            <v>52.2</v>
          </cell>
          <cell r="K13">
            <v>0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>
            <v>22.620833333333337</v>
          </cell>
          <cell r="C15">
            <v>32.6</v>
          </cell>
          <cell r="D15">
            <v>13.9</v>
          </cell>
          <cell r="E15">
            <v>64.5</v>
          </cell>
          <cell r="F15">
            <v>94</v>
          </cell>
          <cell r="G15">
            <v>30</v>
          </cell>
          <cell r="H15">
            <v>20.52</v>
          </cell>
          <cell r="J15">
            <v>37.440000000000005</v>
          </cell>
          <cell r="K15">
            <v>0</v>
          </cell>
        </row>
        <row r="16">
          <cell r="B16">
            <v>23.224999999999998</v>
          </cell>
          <cell r="C16">
            <v>32.4</v>
          </cell>
          <cell r="D16">
            <v>15.1</v>
          </cell>
          <cell r="E16">
            <v>54.583333333333336</v>
          </cell>
          <cell r="F16">
            <v>82</v>
          </cell>
          <cell r="G16">
            <v>27</v>
          </cell>
          <cell r="H16">
            <v>27.36</v>
          </cell>
          <cell r="J16">
            <v>41.4</v>
          </cell>
          <cell r="K16">
            <v>0</v>
          </cell>
        </row>
        <row r="17">
          <cell r="B17">
            <v>24.049999999999997</v>
          </cell>
          <cell r="C17">
            <v>33</v>
          </cell>
          <cell r="D17">
            <v>14.6</v>
          </cell>
          <cell r="E17">
            <v>52.083333333333336</v>
          </cell>
          <cell r="F17">
            <v>82</v>
          </cell>
          <cell r="G17">
            <v>30</v>
          </cell>
          <cell r="H17">
            <v>34.92</v>
          </cell>
          <cell r="J17">
            <v>58.680000000000007</v>
          </cell>
          <cell r="K17">
            <v>0</v>
          </cell>
        </row>
        <row r="18">
          <cell r="B18">
            <v>24.479166666666661</v>
          </cell>
          <cell r="C18">
            <v>33.200000000000003</v>
          </cell>
          <cell r="D18">
            <v>16.5</v>
          </cell>
          <cell r="E18">
            <v>50.166666666666664</v>
          </cell>
          <cell r="F18">
            <v>74</v>
          </cell>
          <cell r="G18">
            <v>29</v>
          </cell>
          <cell r="H18">
            <v>38.159999999999997</v>
          </cell>
          <cell r="J18">
            <v>57.960000000000008</v>
          </cell>
          <cell r="K18">
            <v>0</v>
          </cell>
        </row>
        <row r="19">
          <cell r="B19">
            <v>25.375</v>
          </cell>
          <cell r="C19">
            <v>32.4</v>
          </cell>
          <cell r="D19">
            <v>21.6</v>
          </cell>
          <cell r="E19">
            <v>49.666666666666664</v>
          </cell>
          <cell r="F19">
            <v>61</v>
          </cell>
          <cell r="G19">
            <v>35</v>
          </cell>
          <cell r="H19">
            <v>25.92</v>
          </cell>
          <cell r="J19">
            <v>42.84</v>
          </cell>
          <cell r="K19">
            <v>0</v>
          </cell>
        </row>
        <row r="20">
          <cell r="B20">
            <v>23.662500000000005</v>
          </cell>
          <cell r="C20">
            <v>28.8</v>
          </cell>
          <cell r="D20">
            <v>20.5</v>
          </cell>
          <cell r="E20">
            <v>65.708333333333329</v>
          </cell>
          <cell r="F20">
            <v>76</v>
          </cell>
          <cell r="G20">
            <v>47</v>
          </cell>
          <cell r="H20">
            <v>17.28</v>
          </cell>
          <cell r="J20">
            <v>24.48</v>
          </cell>
          <cell r="K20">
            <v>0</v>
          </cell>
        </row>
        <row r="21">
          <cell r="B21">
            <v>23.320833333333336</v>
          </cell>
          <cell r="C21">
            <v>31.2</v>
          </cell>
          <cell r="D21">
            <v>18.899999999999999</v>
          </cell>
          <cell r="E21">
            <v>69.25</v>
          </cell>
          <cell r="F21">
            <v>92</v>
          </cell>
          <cell r="G21">
            <v>38</v>
          </cell>
          <cell r="H21">
            <v>18</v>
          </cell>
          <cell r="J21">
            <v>29.880000000000003</v>
          </cell>
          <cell r="K21">
            <v>0</v>
          </cell>
        </row>
        <row r="22">
          <cell r="B22">
            <v>24.595833333333331</v>
          </cell>
          <cell r="C22">
            <v>33</v>
          </cell>
          <cell r="D22">
            <v>18.7</v>
          </cell>
          <cell r="E22">
            <v>56.291666666666664</v>
          </cell>
          <cell r="F22">
            <v>80</v>
          </cell>
          <cell r="G22">
            <v>31</v>
          </cell>
          <cell r="H22">
            <v>22.68</v>
          </cell>
          <cell r="J22">
            <v>39.96</v>
          </cell>
          <cell r="K22">
            <v>0</v>
          </cell>
        </row>
        <row r="23">
          <cell r="B23">
            <v>24.841666666666665</v>
          </cell>
          <cell r="C23">
            <v>33</v>
          </cell>
          <cell r="D23">
            <v>19</v>
          </cell>
          <cell r="E23">
            <v>52.083333333333336</v>
          </cell>
          <cell r="F23">
            <v>70</v>
          </cell>
          <cell r="G23">
            <v>32</v>
          </cell>
          <cell r="H23">
            <v>27.36</v>
          </cell>
          <cell r="J23">
            <v>46.080000000000005</v>
          </cell>
          <cell r="K23">
            <v>0</v>
          </cell>
        </row>
        <row r="24">
          <cell r="B24">
            <v>23.533333333333335</v>
          </cell>
          <cell r="C24">
            <v>31.8</v>
          </cell>
          <cell r="D24">
            <v>16.7</v>
          </cell>
          <cell r="E24">
            <v>57.166666666666664</v>
          </cell>
          <cell r="F24">
            <v>81</v>
          </cell>
          <cell r="G24">
            <v>32</v>
          </cell>
          <cell r="H24">
            <v>17.28</v>
          </cell>
          <cell r="J24">
            <v>30.240000000000002</v>
          </cell>
          <cell r="K24">
            <v>0</v>
          </cell>
        </row>
        <row r="25">
          <cell r="B25">
            <v>23.587500000000002</v>
          </cell>
          <cell r="C25">
            <v>32.299999999999997</v>
          </cell>
          <cell r="D25">
            <v>14.1</v>
          </cell>
          <cell r="E25">
            <v>46.166666666666664</v>
          </cell>
          <cell r="F25">
            <v>77</v>
          </cell>
          <cell r="G25">
            <v>22</v>
          </cell>
          <cell r="H25">
            <v>27.720000000000002</v>
          </cell>
          <cell r="J25">
            <v>42.480000000000004</v>
          </cell>
          <cell r="K25">
            <v>0</v>
          </cell>
        </row>
        <row r="26">
          <cell r="B26">
            <v>24.512500000000003</v>
          </cell>
          <cell r="C26">
            <v>33</v>
          </cell>
          <cell r="D26">
            <v>17.100000000000001</v>
          </cell>
          <cell r="E26">
            <v>48.625</v>
          </cell>
          <cell r="F26">
            <v>71</v>
          </cell>
          <cell r="G26">
            <v>31</v>
          </cell>
          <cell r="H26">
            <v>28.44</v>
          </cell>
          <cell r="J26">
            <v>46.080000000000005</v>
          </cell>
          <cell r="K26">
            <v>0</v>
          </cell>
        </row>
        <row r="27">
          <cell r="B27">
            <v>25.666666666666671</v>
          </cell>
          <cell r="C27">
            <v>33.9</v>
          </cell>
          <cell r="D27">
            <v>19.7</v>
          </cell>
          <cell r="E27">
            <v>53.208333333333336</v>
          </cell>
          <cell r="F27">
            <v>70</v>
          </cell>
          <cell r="G27">
            <v>33</v>
          </cell>
          <cell r="H27">
            <v>23.040000000000003</v>
          </cell>
          <cell r="J27">
            <v>46.800000000000004</v>
          </cell>
          <cell r="K27">
            <v>0</v>
          </cell>
        </row>
        <row r="28">
          <cell r="B28">
            <v>26.733333333333334</v>
          </cell>
          <cell r="C28">
            <v>33.4</v>
          </cell>
          <cell r="D28">
            <v>22.1</v>
          </cell>
          <cell r="E28">
            <v>56.291666666666664</v>
          </cell>
          <cell r="F28">
            <v>84</v>
          </cell>
          <cell r="G28">
            <v>39</v>
          </cell>
          <cell r="H28">
            <v>32.04</v>
          </cell>
          <cell r="J28">
            <v>49.680000000000007</v>
          </cell>
          <cell r="K28">
            <v>0</v>
          </cell>
        </row>
        <row r="29">
          <cell r="B29">
            <v>19.983333333333334</v>
          </cell>
          <cell r="C29">
            <v>24.9</v>
          </cell>
          <cell r="D29">
            <v>16.899999999999999</v>
          </cell>
          <cell r="E29">
            <v>85.333333333333329</v>
          </cell>
          <cell r="F29">
            <v>92</v>
          </cell>
          <cell r="G29">
            <v>70</v>
          </cell>
          <cell r="H29">
            <v>11.16</v>
          </cell>
          <cell r="J29">
            <v>19.8</v>
          </cell>
          <cell r="K29">
            <v>0.4</v>
          </cell>
        </row>
        <row r="30">
          <cell r="B30">
            <v>17.845833333333335</v>
          </cell>
          <cell r="C30">
            <v>23.3</v>
          </cell>
          <cell r="D30">
            <v>14.1</v>
          </cell>
          <cell r="E30">
            <v>86.291666666666671</v>
          </cell>
          <cell r="F30">
            <v>95</v>
          </cell>
          <cell r="G30">
            <v>60</v>
          </cell>
          <cell r="H30">
            <v>16.920000000000002</v>
          </cell>
          <cell r="J30">
            <v>35.28</v>
          </cell>
          <cell r="K30">
            <v>0</v>
          </cell>
        </row>
        <row r="31">
          <cell r="B31">
            <v>15.879166666666668</v>
          </cell>
          <cell r="C31">
            <v>23.7</v>
          </cell>
          <cell r="D31">
            <v>12.5</v>
          </cell>
          <cell r="E31">
            <v>77.708333333333329</v>
          </cell>
          <cell r="F31">
            <v>91</v>
          </cell>
          <cell r="G31">
            <v>53</v>
          </cell>
          <cell r="H31">
            <v>11.879999999999999</v>
          </cell>
          <cell r="J31">
            <v>21.6</v>
          </cell>
          <cell r="K31">
            <v>0</v>
          </cell>
        </row>
        <row r="32">
          <cell r="B32">
            <v>20.558333333333334</v>
          </cell>
          <cell r="C32">
            <v>31.2</v>
          </cell>
          <cell r="D32">
            <v>13</v>
          </cell>
          <cell r="E32">
            <v>69.708333333333329</v>
          </cell>
          <cell r="F32">
            <v>95</v>
          </cell>
          <cell r="G32">
            <v>31</v>
          </cell>
          <cell r="H32">
            <v>21.240000000000002</v>
          </cell>
          <cell r="J32">
            <v>37.440000000000005</v>
          </cell>
          <cell r="K32">
            <v>0</v>
          </cell>
        </row>
        <row r="33">
          <cell r="B33">
            <v>16.583333333333332</v>
          </cell>
          <cell r="C33">
            <v>23.6</v>
          </cell>
          <cell r="D33">
            <v>11.6</v>
          </cell>
          <cell r="E33">
            <v>73.041666666666671</v>
          </cell>
          <cell r="F33">
            <v>88</v>
          </cell>
          <cell r="G33">
            <v>53</v>
          </cell>
          <cell r="H33">
            <v>22.32</v>
          </cell>
          <cell r="J33">
            <v>40.32</v>
          </cell>
          <cell r="K33">
            <v>0</v>
          </cell>
        </row>
        <row r="34">
          <cell r="B34">
            <v>12.125</v>
          </cell>
          <cell r="C34">
            <v>19.2</v>
          </cell>
          <cell r="D34">
            <v>6.8</v>
          </cell>
          <cell r="E34">
            <v>56.208333333333336</v>
          </cell>
          <cell r="F34">
            <v>83</v>
          </cell>
          <cell r="G34">
            <v>27</v>
          </cell>
          <cell r="H34">
            <v>19.079999999999998</v>
          </cell>
          <cell r="J34">
            <v>34.56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19.154166666666665</v>
          </cell>
          <cell r="C5">
            <v>29</v>
          </cell>
          <cell r="D5">
            <v>12.6</v>
          </cell>
          <cell r="E5">
            <v>62.25</v>
          </cell>
          <cell r="F5">
            <v>83</v>
          </cell>
          <cell r="G5">
            <v>35</v>
          </cell>
          <cell r="H5">
            <v>11.16</v>
          </cell>
          <cell r="J5">
            <v>26.28</v>
          </cell>
          <cell r="K5">
            <v>0</v>
          </cell>
        </row>
        <row r="6">
          <cell r="B6">
            <v>21.904166666666669</v>
          </cell>
          <cell r="C6">
            <v>31.2</v>
          </cell>
          <cell r="D6">
            <v>13.4</v>
          </cell>
          <cell r="E6">
            <v>60.666666666666664</v>
          </cell>
          <cell r="F6">
            <v>98</v>
          </cell>
          <cell r="G6">
            <v>32</v>
          </cell>
          <cell r="H6">
            <v>11.16</v>
          </cell>
          <cell r="J6">
            <v>25.56</v>
          </cell>
          <cell r="K6">
            <v>0</v>
          </cell>
        </row>
        <row r="7">
          <cell r="B7">
            <v>24.404166666666669</v>
          </cell>
          <cell r="C7">
            <v>32.200000000000003</v>
          </cell>
          <cell r="D7">
            <v>16.5</v>
          </cell>
          <cell r="E7">
            <v>54.041666666666664</v>
          </cell>
          <cell r="F7">
            <v>81</v>
          </cell>
          <cell r="G7">
            <v>31</v>
          </cell>
          <cell r="H7">
            <v>9.7200000000000006</v>
          </cell>
          <cell r="J7">
            <v>20.88</v>
          </cell>
          <cell r="K7">
            <v>0</v>
          </cell>
        </row>
        <row r="8">
          <cell r="B8">
            <v>23.179166666666664</v>
          </cell>
          <cell r="C8">
            <v>30.4</v>
          </cell>
          <cell r="D8">
            <v>15.1</v>
          </cell>
          <cell r="E8">
            <v>59.666666666666664</v>
          </cell>
          <cell r="F8">
            <v>97</v>
          </cell>
          <cell r="G8">
            <v>32</v>
          </cell>
          <cell r="H8">
            <v>10.8</v>
          </cell>
          <cell r="J8">
            <v>24.840000000000003</v>
          </cell>
          <cell r="K8">
            <v>0</v>
          </cell>
        </row>
        <row r="9">
          <cell r="B9">
            <v>22.250000000000004</v>
          </cell>
          <cell r="C9">
            <v>29.6</v>
          </cell>
          <cell r="D9">
            <v>16</v>
          </cell>
          <cell r="E9">
            <v>66.75</v>
          </cell>
          <cell r="F9">
            <v>100</v>
          </cell>
          <cell r="G9">
            <v>41</v>
          </cell>
          <cell r="H9">
            <v>11.879999999999999</v>
          </cell>
          <cell r="J9">
            <v>29.880000000000003</v>
          </cell>
          <cell r="K9">
            <v>0</v>
          </cell>
        </row>
        <row r="10">
          <cell r="B10">
            <v>22.670833333333334</v>
          </cell>
          <cell r="C10">
            <v>30.7</v>
          </cell>
          <cell r="D10">
            <v>16.100000000000001</v>
          </cell>
          <cell r="E10">
            <v>66.166666666666671</v>
          </cell>
          <cell r="F10">
            <v>97</v>
          </cell>
          <cell r="G10">
            <v>37</v>
          </cell>
          <cell r="H10">
            <v>10.08</v>
          </cell>
          <cell r="J10">
            <v>29.16</v>
          </cell>
          <cell r="K10">
            <v>0</v>
          </cell>
        </row>
        <row r="11">
          <cell r="B11">
            <v>23.145833333333332</v>
          </cell>
          <cell r="C11">
            <v>31.2</v>
          </cell>
          <cell r="D11">
            <v>15.5</v>
          </cell>
          <cell r="E11">
            <v>59.75</v>
          </cell>
          <cell r="F11">
            <v>92</v>
          </cell>
          <cell r="G11">
            <v>37</v>
          </cell>
          <cell r="H11">
            <v>10.8</v>
          </cell>
          <cell r="J11">
            <v>23.759999999999998</v>
          </cell>
          <cell r="K11">
            <v>0</v>
          </cell>
        </row>
        <row r="12">
          <cell r="B12">
            <v>23.783333333333328</v>
          </cell>
          <cell r="C12">
            <v>31.8</v>
          </cell>
          <cell r="D12">
            <v>16.3</v>
          </cell>
          <cell r="E12">
            <v>56.791666666666664</v>
          </cell>
          <cell r="F12">
            <v>80</v>
          </cell>
          <cell r="G12">
            <v>36</v>
          </cell>
          <cell r="H12">
            <v>15.48</v>
          </cell>
          <cell r="J12">
            <v>30.96</v>
          </cell>
          <cell r="K12">
            <v>0</v>
          </cell>
        </row>
        <row r="13">
          <cell r="B13">
            <v>24.195833333333336</v>
          </cell>
          <cell r="C13">
            <v>32.799999999999997</v>
          </cell>
          <cell r="D13">
            <v>17.2</v>
          </cell>
          <cell r="E13">
            <v>60.166666666666664</v>
          </cell>
          <cell r="F13">
            <v>87</v>
          </cell>
          <cell r="G13">
            <v>34</v>
          </cell>
          <cell r="H13">
            <v>29.16</v>
          </cell>
          <cell r="J13">
            <v>45.72</v>
          </cell>
          <cell r="K13">
            <v>0</v>
          </cell>
        </row>
        <row r="14">
          <cell r="B14">
            <v>24.025000000000002</v>
          </cell>
          <cell r="C14">
            <v>32.799999999999997</v>
          </cell>
          <cell r="D14">
            <v>17</v>
          </cell>
          <cell r="E14">
            <v>59.916666666666664</v>
          </cell>
          <cell r="F14">
            <v>86</v>
          </cell>
          <cell r="G14">
            <v>34</v>
          </cell>
          <cell r="H14">
            <v>19.8</v>
          </cell>
          <cell r="J14">
            <v>34.92</v>
          </cell>
          <cell r="K14">
            <v>0</v>
          </cell>
        </row>
        <row r="15">
          <cell r="B15">
            <v>23.8</v>
          </cell>
          <cell r="C15">
            <v>32.200000000000003</v>
          </cell>
          <cell r="D15">
            <v>15.8</v>
          </cell>
          <cell r="E15">
            <v>58.791666666666664</v>
          </cell>
          <cell r="F15">
            <v>89</v>
          </cell>
          <cell r="G15">
            <v>29</v>
          </cell>
          <cell r="H15">
            <v>15.48</v>
          </cell>
          <cell r="J15">
            <v>38.519999999999996</v>
          </cell>
          <cell r="K15">
            <v>0</v>
          </cell>
        </row>
        <row r="16">
          <cell r="B16">
            <v>23.829166666666662</v>
          </cell>
          <cell r="C16">
            <v>32.299999999999997</v>
          </cell>
          <cell r="D16">
            <v>16.3</v>
          </cell>
          <cell r="E16">
            <v>53.125</v>
          </cell>
          <cell r="F16">
            <v>77</v>
          </cell>
          <cell r="G16">
            <v>26</v>
          </cell>
          <cell r="H16">
            <v>13.68</v>
          </cell>
          <cell r="J16">
            <v>28.8</v>
          </cell>
          <cell r="K16">
            <v>0</v>
          </cell>
        </row>
        <row r="17">
          <cell r="B17">
            <v>23.954166666666666</v>
          </cell>
          <cell r="C17">
            <v>33.299999999999997</v>
          </cell>
          <cell r="D17">
            <v>14.9</v>
          </cell>
          <cell r="E17">
            <v>52.75</v>
          </cell>
          <cell r="F17">
            <v>83</v>
          </cell>
          <cell r="G17">
            <v>29</v>
          </cell>
          <cell r="H17">
            <v>24.12</v>
          </cell>
          <cell r="J17">
            <v>47.88</v>
          </cell>
          <cell r="K17">
            <v>0</v>
          </cell>
        </row>
        <row r="18">
          <cell r="B18">
            <v>24.916666666666668</v>
          </cell>
          <cell r="C18">
            <v>33</v>
          </cell>
          <cell r="D18">
            <v>16.5</v>
          </cell>
          <cell r="E18">
            <v>49.833333333333336</v>
          </cell>
          <cell r="F18">
            <v>76</v>
          </cell>
          <cell r="G18">
            <v>29</v>
          </cell>
          <cell r="H18">
            <v>29.52</v>
          </cell>
          <cell r="J18">
            <v>52.2</v>
          </cell>
          <cell r="K18">
            <v>0</v>
          </cell>
        </row>
        <row r="19">
          <cell r="B19">
            <v>24.254166666666674</v>
          </cell>
          <cell r="C19">
            <v>31.7</v>
          </cell>
          <cell r="D19">
            <v>18.5</v>
          </cell>
          <cell r="E19">
            <v>56.5</v>
          </cell>
          <cell r="F19">
            <v>75</v>
          </cell>
          <cell r="G19">
            <v>38</v>
          </cell>
          <cell r="H19">
            <v>17.28</v>
          </cell>
          <cell r="J19">
            <v>37.440000000000005</v>
          </cell>
          <cell r="K19">
            <v>0</v>
          </cell>
        </row>
        <row r="20">
          <cell r="B20">
            <v>25.816666666666663</v>
          </cell>
          <cell r="C20">
            <v>32.799999999999997</v>
          </cell>
          <cell r="D20">
            <v>19.3</v>
          </cell>
          <cell r="E20">
            <v>56.875</v>
          </cell>
          <cell r="F20">
            <v>83</v>
          </cell>
          <cell r="G20">
            <v>33</v>
          </cell>
          <cell r="H20">
            <v>17.64</v>
          </cell>
          <cell r="J20">
            <v>30.6</v>
          </cell>
          <cell r="K20">
            <v>0</v>
          </cell>
        </row>
        <row r="21">
          <cell r="B21">
            <v>25.616666666666664</v>
          </cell>
          <cell r="C21">
            <v>33.4</v>
          </cell>
          <cell r="D21">
            <v>19.600000000000001</v>
          </cell>
          <cell r="E21">
            <v>56.083333333333336</v>
          </cell>
          <cell r="F21">
            <v>80</v>
          </cell>
          <cell r="G21">
            <v>30</v>
          </cell>
          <cell r="H21">
            <v>20.88</v>
          </cell>
          <cell r="J21">
            <v>38.519999999999996</v>
          </cell>
          <cell r="K21">
            <v>0</v>
          </cell>
        </row>
        <row r="22">
          <cell r="B22">
            <v>24.729166666666668</v>
          </cell>
          <cell r="C22">
            <v>33.299999999999997</v>
          </cell>
          <cell r="D22">
            <v>17.5</v>
          </cell>
          <cell r="E22">
            <v>54.708333333333336</v>
          </cell>
          <cell r="F22">
            <v>81</v>
          </cell>
          <cell r="G22">
            <v>29</v>
          </cell>
          <cell r="H22">
            <v>23.400000000000002</v>
          </cell>
          <cell r="J22">
            <v>41.76</v>
          </cell>
          <cell r="K22">
            <v>0</v>
          </cell>
        </row>
        <row r="23">
          <cell r="B23">
            <v>24.712500000000002</v>
          </cell>
          <cell r="C23">
            <v>33.200000000000003</v>
          </cell>
          <cell r="D23">
            <v>16.899999999999999</v>
          </cell>
          <cell r="E23">
            <v>53.5</v>
          </cell>
          <cell r="F23">
            <v>80</v>
          </cell>
          <cell r="G23">
            <v>31</v>
          </cell>
          <cell r="H23">
            <v>24.840000000000003</v>
          </cell>
          <cell r="J23">
            <v>46.800000000000004</v>
          </cell>
          <cell r="K23">
            <v>0</v>
          </cell>
        </row>
        <row r="24">
          <cell r="B24">
            <v>24.654166666666665</v>
          </cell>
          <cell r="C24">
            <v>33.799999999999997</v>
          </cell>
          <cell r="D24">
            <v>15.8</v>
          </cell>
          <cell r="E24">
            <v>52.666666666666664</v>
          </cell>
          <cell r="F24">
            <v>89</v>
          </cell>
          <cell r="G24">
            <v>24</v>
          </cell>
          <cell r="H24">
            <v>17.64</v>
          </cell>
          <cell r="J24">
            <v>33.840000000000003</v>
          </cell>
          <cell r="K24">
            <v>0</v>
          </cell>
        </row>
        <row r="25">
          <cell r="B25">
            <v>23.870833333333337</v>
          </cell>
          <cell r="C25">
            <v>32.6</v>
          </cell>
          <cell r="D25">
            <v>16.2</v>
          </cell>
          <cell r="E25">
            <v>45.458333333333336</v>
          </cell>
          <cell r="F25">
            <v>69</v>
          </cell>
          <cell r="G25">
            <v>26</v>
          </cell>
          <cell r="H25">
            <v>23.400000000000002</v>
          </cell>
          <cell r="J25">
            <v>40.680000000000007</v>
          </cell>
          <cell r="K25">
            <v>0</v>
          </cell>
        </row>
        <row r="26">
          <cell r="B26">
            <v>24.4375</v>
          </cell>
          <cell r="C26">
            <v>33.4</v>
          </cell>
          <cell r="D26">
            <v>16.399999999999999</v>
          </cell>
          <cell r="E26">
            <v>51.333333333333336</v>
          </cell>
          <cell r="F26">
            <v>77</v>
          </cell>
          <cell r="G26">
            <v>31</v>
          </cell>
          <cell r="H26">
            <v>30.6</v>
          </cell>
          <cell r="J26">
            <v>50.76</v>
          </cell>
          <cell r="K26">
            <v>0</v>
          </cell>
        </row>
        <row r="27">
          <cell r="B27">
            <v>25.362499999999997</v>
          </cell>
          <cell r="C27">
            <v>34.1</v>
          </cell>
          <cell r="D27">
            <v>19.2</v>
          </cell>
          <cell r="E27">
            <v>55.166666666666664</v>
          </cell>
          <cell r="F27">
            <v>78</v>
          </cell>
          <cell r="G27">
            <v>34</v>
          </cell>
          <cell r="H27">
            <v>21.6</v>
          </cell>
          <cell r="J27">
            <v>41.4</v>
          </cell>
          <cell r="K27">
            <v>0</v>
          </cell>
        </row>
        <row r="28">
          <cell r="B28">
            <v>26.029166666666658</v>
          </cell>
          <cell r="C28">
            <v>33.9</v>
          </cell>
          <cell r="D28">
            <v>19.899999999999999</v>
          </cell>
          <cell r="E28">
            <v>57.5</v>
          </cell>
          <cell r="F28">
            <v>79</v>
          </cell>
          <cell r="G28">
            <v>35</v>
          </cell>
          <cell r="H28">
            <v>26.28</v>
          </cell>
          <cell r="J28">
            <v>47.16</v>
          </cell>
          <cell r="K28">
            <v>0</v>
          </cell>
        </row>
        <row r="29">
          <cell r="B29">
            <v>24.516666666666666</v>
          </cell>
          <cell r="C29">
            <v>30.8</v>
          </cell>
          <cell r="D29">
            <v>20</v>
          </cell>
          <cell r="E29">
            <v>73.708333333333329</v>
          </cell>
          <cell r="F29">
            <v>100</v>
          </cell>
          <cell r="G29">
            <v>51</v>
          </cell>
          <cell r="H29">
            <v>15.120000000000001</v>
          </cell>
          <cell r="J29">
            <v>33.480000000000004</v>
          </cell>
          <cell r="K29">
            <v>0</v>
          </cell>
        </row>
        <row r="30">
          <cell r="B30">
            <v>20.033333333333331</v>
          </cell>
          <cell r="C30">
            <v>25.6</v>
          </cell>
          <cell r="D30">
            <v>16.600000000000001</v>
          </cell>
          <cell r="E30">
            <v>82.708333333333329</v>
          </cell>
          <cell r="F30">
            <v>100</v>
          </cell>
          <cell r="G30">
            <v>65</v>
          </cell>
          <cell r="H30">
            <v>10.8</v>
          </cell>
          <cell r="J30">
            <v>25.2</v>
          </cell>
          <cell r="K30">
            <v>0</v>
          </cell>
        </row>
        <row r="31">
          <cell r="B31">
            <v>16.74583333333333</v>
          </cell>
          <cell r="C31">
            <v>23.3</v>
          </cell>
          <cell r="D31">
            <v>13.2</v>
          </cell>
          <cell r="E31">
            <v>81.041666666666671</v>
          </cell>
          <cell r="F31">
            <v>94</v>
          </cell>
          <cell r="G31">
            <v>57</v>
          </cell>
          <cell r="H31">
            <v>8.64</v>
          </cell>
          <cell r="J31">
            <v>28.8</v>
          </cell>
          <cell r="K31">
            <v>0</v>
          </cell>
        </row>
        <row r="32">
          <cell r="B32">
            <v>21.670833333333334</v>
          </cell>
          <cell r="C32">
            <v>33</v>
          </cell>
          <cell r="D32">
            <v>14.7</v>
          </cell>
          <cell r="E32">
            <v>68.708333333333329</v>
          </cell>
          <cell r="F32">
            <v>100</v>
          </cell>
          <cell r="G32">
            <v>23</v>
          </cell>
          <cell r="H32">
            <v>16.559999999999999</v>
          </cell>
          <cell r="J32">
            <v>41.4</v>
          </cell>
          <cell r="K32">
            <v>0</v>
          </cell>
        </row>
        <row r="33">
          <cell r="B33">
            <v>20.020833333333332</v>
          </cell>
          <cell r="C33">
            <v>24.2</v>
          </cell>
          <cell r="D33">
            <v>16.5</v>
          </cell>
          <cell r="E33">
            <v>61</v>
          </cell>
          <cell r="F33">
            <v>80</v>
          </cell>
          <cell r="G33">
            <v>38</v>
          </cell>
          <cell r="H33">
            <v>17.28</v>
          </cell>
          <cell r="J33">
            <v>34.56</v>
          </cell>
          <cell r="K33">
            <v>0</v>
          </cell>
        </row>
        <row r="34">
          <cell r="B34">
            <v>14.9375</v>
          </cell>
          <cell r="C34">
            <v>21</v>
          </cell>
          <cell r="D34">
            <v>10.5</v>
          </cell>
          <cell r="E34">
            <v>43.875</v>
          </cell>
          <cell r="F34">
            <v>64</v>
          </cell>
          <cell r="G34">
            <v>21</v>
          </cell>
          <cell r="H34">
            <v>11.879999999999999</v>
          </cell>
          <cell r="J34">
            <v>31.319999999999997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17.412500000000001</v>
          </cell>
          <cell r="C5">
            <v>26.7</v>
          </cell>
          <cell r="D5">
            <v>10.8</v>
          </cell>
          <cell r="E5">
            <v>71.25</v>
          </cell>
          <cell r="F5">
            <v>100</v>
          </cell>
          <cell r="G5">
            <v>42</v>
          </cell>
          <cell r="H5">
            <v>12.6</v>
          </cell>
          <cell r="J5">
            <v>27.36</v>
          </cell>
          <cell r="K5">
            <v>0</v>
          </cell>
        </row>
        <row r="6">
          <cell r="B6">
            <v>21.012500000000003</v>
          </cell>
          <cell r="C6">
            <v>29.7</v>
          </cell>
          <cell r="D6">
            <v>13.9</v>
          </cell>
          <cell r="E6">
            <v>66.791666666666671</v>
          </cell>
          <cell r="F6">
            <v>99</v>
          </cell>
          <cell r="G6">
            <v>36</v>
          </cell>
          <cell r="H6">
            <v>13.68</v>
          </cell>
          <cell r="J6">
            <v>40.680000000000007</v>
          </cell>
          <cell r="K6">
            <v>0</v>
          </cell>
        </row>
        <row r="7">
          <cell r="B7">
            <v>23.795833333333331</v>
          </cell>
          <cell r="C7">
            <v>31.7</v>
          </cell>
          <cell r="D7">
            <v>17.600000000000001</v>
          </cell>
          <cell r="E7">
            <v>56.791666666666664</v>
          </cell>
          <cell r="F7">
            <v>81</v>
          </cell>
          <cell r="G7">
            <v>29</v>
          </cell>
          <cell r="H7">
            <v>10.44</v>
          </cell>
          <cell r="J7">
            <v>27.720000000000002</v>
          </cell>
          <cell r="K7">
            <v>0</v>
          </cell>
        </row>
        <row r="8">
          <cell r="B8">
            <v>23.250000000000004</v>
          </cell>
          <cell r="C8">
            <v>30.5</v>
          </cell>
          <cell r="D8">
            <v>16.3</v>
          </cell>
          <cell r="E8">
            <v>60.5</v>
          </cell>
          <cell r="F8">
            <v>100</v>
          </cell>
          <cell r="G8">
            <v>32</v>
          </cell>
          <cell r="H8">
            <v>12.6</v>
          </cell>
          <cell r="J8">
            <v>24.840000000000003</v>
          </cell>
          <cell r="K8">
            <v>0</v>
          </cell>
        </row>
        <row r="9">
          <cell r="B9">
            <v>21.179166666666667</v>
          </cell>
          <cell r="C9">
            <v>28.1</v>
          </cell>
          <cell r="D9">
            <v>15.5</v>
          </cell>
          <cell r="E9">
            <v>69.478260869565219</v>
          </cell>
          <cell r="F9">
            <v>96</v>
          </cell>
          <cell r="G9">
            <v>41</v>
          </cell>
          <cell r="H9">
            <v>13.68</v>
          </cell>
          <cell r="J9">
            <v>30.96</v>
          </cell>
          <cell r="K9">
            <v>0</v>
          </cell>
        </row>
        <row r="10">
          <cell r="B10">
            <v>22.037499999999998</v>
          </cell>
          <cell r="C10">
            <v>30</v>
          </cell>
          <cell r="D10">
            <v>15.7</v>
          </cell>
          <cell r="E10">
            <v>66.25</v>
          </cell>
          <cell r="F10">
            <v>100</v>
          </cell>
          <cell r="G10">
            <v>35</v>
          </cell>
          <cell r="H10">
            <v>11.879999999999999</v>
          </cell>
          <cell r="J10">
            <v>31.680000000000003</v>
          </cell>
          <cell r="K10">
            <v>0</v>
          </cell>
        </row>
        <row r="11">
          <cell r="B11">
            <v>23.000000000000004</v>
          </cell>
          <cell r="C11">
            <v>30.9</v>
          </cell>
          <cell r="D11">
            <v>16.600000000000001</v>
          </cell>
          <cell r="E11">
            <v>59.375</v>
          </cell>
          <cell r="F11">
            <v>85</v>
          </cell>
          <cell r="G11">
            <v>33</v>
          </cell>
          <cell r="H11">
            <v>12.24</v>
          </cell>
          <cell r="J11">
            <v>26.64</v>
          </cell>
          <cell r="K11">
            <v>0</v>
          </cell>
        </row>
        <row r="12">
          <cell r="B12">
            <v>22.829166666666666</v>
          </cell>
          <cell r="C12">
            <v>30.3</v>
          </cell>
          <cell r="D12">
            <v>16.399999999999999</v>
          </cell>
          <cell r="E12">
            <v>60.25</v>
          </cell>
          <cell r="F12">
            <v>84</v>
          </cell>
          <cell r="G12">
            <v>36</v>
          </cell>
          <cell r="H12">
            <v>15.840000000000002</v>
          </cell>
          <cell r="J12">
            <v>32.76</v>
          </cell>
          <cell r="K12">
            <v>0</v>
          </cell>
        </row>
        <row r="13">
          <cell r="B13">
            <v>23.504166666666663</v>
          </cell>
          <cell r="C13">
            <v>32.6</v>
          </cell>
          <cell r="D13">
            <v>17</v>
          </cell>
          <cell r="E13">
            <v>59.916666666666664</v>
          </cell>
          <cell r="F13">
            <v>86</v>
          </cell>
          <cell r="G13">
            <v>29</v>
          </cell>
          <cell r="H13">
            <v>19.440000000000001</v>
          </cell>
          <cell r="J13">
            <v>43.56</v>
          </cell>
          <cell r="K13">
            <v>0</v>
          </cell>
        </row>
        <row r="14">
          <cell r="B14">
            <v>23.7</v>
          </cell>
          <cell r="C14">
            <v>32</v>
          </cell>
          <cell r="D14">
            <v>17</v>
          </cell>
          <cell r="E14">
            <v>62.291666666666664</v>
          </cell>
          <cell r="F14">
            <v>89</v>
          </cell>
          <cell r="G14">
            <v>33</v>
          </cell>
          <cell r="H14">
            <v>8.2799999999999994</v>
          </cell>
          <cell r="J14">
            <v>23.040000000000003</v>
          </cell>
          <cell r="K14">
            <v>0</v>
          </cell>
        </row>
        <row r="15">
          <cell r="B15">
            <v>23.716666666666669</v>
          </cell>
          <cell r="C15">
            <v>31.4</v>
          </cell>
          <cell r="D15">
            <v>16.3</v>
          </cell>
          <cell r="E15">
            <v>61.18181818181818</v>
          </cell>
          <cell r="F15">
            <v>100</v>
          </cell>
          <cell r="G15">
            <v>31</v>
          </cell>
          <cell r="H15">
            <v>14.4</v>
          </cell>
          <cell r="J15">
            <v>31.680000000000003</v>
          </cell>
          <cell r="K15">
            <v>0</v>
          </cell>
        </row>
        <row r="16">
          <cell r="B16">
            <v>23.454166666666662</v>
          </cell>
          <cell r="C16">
            <v>31.3</v>
          </cell>
          <cell r="D16">
            <v>17.399999999999999</v>
          </cell>
          <cell r="E16">
            <v>54.291666666666664</v>
          </cell>
          <cell r="F16">
            <v>74</v>
          </cell>
          <cell r="G16">
            <v>27</v>
          </cell>
          <cell r="H16">
            <v>12.96</v>
          </cell>
          <cell r="J16">
            <v>30.96</v>
          </cell>
          <cell r="K16">
            <v>0</v>
          </cell>
        </row>
        <row r="17">
          <cell r="B17">
            <v>23.441666666666674</v>
          </cell>
          <cell r="C17">
            <v>32</v>
          </cell>
          <cell r="D17">
            <v>16.5</v>
          </cell>
          <cell r="E17">
            <v>53.708333333333336</v>
          </cell>
          <cell r="F17">
            <v>79</v>
          </cell>
          <cell r="G17">
            <v>29</v>
          </cell>
          <cell r="H17">
            <v>20.16</v>
          </cell>
          <cell r="J17">
            <v>46.800000000000004</v>
          </cell>
          <cell r="K17">
            <v>0</v>
          </cell>
        </row>
        <row r="18">
          <cell r="B18">
            <v>24.675000000000001</v>
          </cell>
          <cell r="C18">
            <v>32.6</v>
          </cell>
          <cell r="D18">
            <v>16.5</v>
          </cell>
          <cell r="E18">
            <v>47.666666666666664</v>
          </cell>
          <cell r="F18">
            <v>74</v>
          </cell>
          <cell r="G18">
            <v>27</v>
          </cell>
          <cell r="H18">
            <v>23.040000000000003</v>
          </cell>
          <cell r="J18">
            <v>52.56</v>
          </cell>
          <cell r="K18">
            <v>0</v>
          </cell>
        </row>
        <row r="19">
          <cell r="B19">
            <v>24.9375</v>
          </cell>
          <cell r="C19">
            <v>31.6</v>
          </cell>
          <cell r="D19">
            <v>20.2</v>
          </cell>
          <cell r="E19">
            <v>49.416666666666664</v>
          </cell>
          <cell r="F19">
            <v>63</v>
          </cell>
          <cell r="G19">
            <v>32</v>
          </cell>
          <cell r="H19">
            <v>17.64</v>
          </cell>
          <cell r="J19">
            <v>34.200000000000003</v>
          </cell>
          <cell r="K19">
            <v>0</v>
          </cell>
        </row>
        <row r="20">
          <cell r="B20">
            <v>24.99166666666666</v>
          </cell>
          <cell r="C20">
            <v>31.4</v>
          </cell>
          <cell r="D20">
            <v>19.899999999999999</v>
          </cell>
          <cell r="E20">
            <v>56.958333333333336</v>
          </cell>
          <cell r="F20">
            <v>76</v>
          </cell>
          <cell r="G20">
            <v>29</v>
          </cell>
          <cell r="H20">
            <v>19.440000000000001</v>
          </cell>
          <cell r="J20">
            <v>38.159999999999997</v>
          </cell>
          <cell r="K20">
            <v>0</v>
          </cell>
        </row>
        <row r="21">
          <cell r="B21">
            <v>24.837499999999995</v>
          </cell>
          <cell r="C21">
            <v>31.5</v>
          </cell>
          <cell r="D21">
            <v>19.100000000000001</v>
          </cell>
          <cell r="E21">
            <v>59.375</v>
          </cell>
          <cell r="F21">
            <v>88</v>
          </cell>
          <cell r="G21">
            <v>32</v>
          </cell>
          <cell r="H21">
            <v>11.16</v>
          </cell>
          <cell r="J21">
            <v>30.96</v>
          </cell>
          <cell r="K21">
            <v>0</v>
          </cell>
        </row>
        <row r="22">
          <cell r="B22">
            <v>24.883333333333336</v>
          </cell>
          <cell r="C22">
            <v>32.799999999999997</v>
          </cell>
          <cell r="D22">
            <v>19.2</v>
          </cell>
          <cell r="E22">
            <v>51.458333333333336</v>
          </cell>
          <cell r="F22">
            <v>73</v>
          </cell>
          <cell r="G22">
            <v>28</v>
          </cell>
          <cell r="H22">
            <v>14.04</v>
          </cell>
          <cell r="J22">
            <v>35.28</v>
          </cell>
          <cell r="K22">
            <v>0</v>
          </cell>
        </row>
        <row r="23">
          <cell r="B23">
            <v>24.983333333333331</v>
          </cell>
          <cell r="C23">
            <v>33.6</v>
          </cell>
          <cell r="D23">
            <v>18.7</v>
          </cell>
          <cell r="E23">
            <v>48.333333333333336</v>
          </cell>
          <cell r="F23">
            <v>65</v>
          </cell>
          <cell r="G23">
            <v>27</v>
          </cell>
          <cell r="H23">
            <v>20.16</v>
          </cell>
          <cell r="J23">
            <v>39.96</v>
          </cell>
          <cell r="K23">
            <v>0</v>
          </cell>
        </row>
        <row r="24">
          <cell r="B24">
            <v>24.500000000000004</v>
          </cell>
          <cell r="C24">
            <v>33.1</v>
          </cell>
          <cell r="D24">
            <v>18.399999999999999</v>
          </cell>
          <cell r="E24">
            <v>50.791666666666664</v>
          </cell>
          <cell r="F24">
            <v>73</v>
          </cell>
          <cell r="G24">
            <v>25</v>
          </cell>
          <cell r="H24">
            <v>11.16</v>
          </cell>
          <cell r="J24">
            <v>27.720000000000002</v>
          </cell>
          <cell r="K24">
            <v>0</v>
          </cell>
        </row>
        <row r="25">
          <cell r="B25">
            <v>23.395833333333332</v>
          </cell>
          <cell r="C25">
            <v>31.2</v>
          </cell>
          <cell r="D25">
            <v>16.5</v>
          </cell>
          <cell r="E25">
            <v>46.291666666666664</v>
          </cell>
          <cell r="F25">
            <v>72</v>
          </cell>
          <cell r="G25">
            <v>24</v>
          </cell>
          <cell r="H25">
            <v>17.28</v>
          </cell>
          <cell r="J25">
            <v>38.519999999999996</v>
          </cell>
          <cell r="K25">
            <v>0</v>
          </cell>
        </row>
        <row r="26">
          <cell r="B26">
            <v>24.383333333333329</v>
          </cell>
          <cell r="C26">
            <v>32.700000000000003</v>
          </cell>
          <cell r="D26">
            <v>17.100000000000001</v>
          </cell>
          <cell r="E26">
            <v>50.5</v>
          </cell>
          <cell r="F26">
            <v>79</v>
          </cell>
          <cell r="G26">
            <v>29</v>
          </cell>
          <cell r="H26">
            <v>20.16</v>
          </cell>
          <cell r="J26">
            <v>42.84</v>
          </cell>
          <cell r="K26">
            <v>0</v>
          </cell>
        </row>
        <row r="27">
          <cell r="B27">
            <v>26.204166666666666</v>
          </cell>
          <cell r="C27">
            <v>33.799999999999997</v>
          </cell>
          <cell r="D27">
            <v>21.4</v>
          </cell>
          <cell r="E27">
            <v>49.708333333333336</v>
          </cell>
          <cell r="F27">
            <v>66</v>
          </cell>
          <cell r="G27">
            <v>30</v>
          </cell>
          <cell r="H27">
            <v>18.36</v>
          </cell>
          <cell r="J27">
            <v>41.04</v>
          </cell>
          <cell r="K27">
            <v>0</v>
          </cell>
        </row>
        <row r="28">
          <cell r="B28">
            <v>27.112499999999994</v>
          </cell>
          <cell r="C28">
            <v>34.200000000000003</v>
          </cell>
          <cell r="D28">
            <v>22.2</v>
          </cell>
          <cell r="E28">
            <v>52.958333333333336</v>
          </cell>
          <cell r="F28">
            <v>76</v>
          </cell>
          <cell r="G28">
            <v>33</v>
          </cell>
          <cell r="H28">
            <v>20.88</v>
          </cell>
          <cell r="J28">
            <v>48.96</v>
          </cell>
          <cell r="K28">
            <v>0</v>
          </cell>
        </row>
        <row r="29">
          <cell r="B29">
            <v>21.795833333333331</v>
          </cell>
          <cell r="C29">
            <v>29.3</v>
          </cell>
          <cell r="D29">
            <v>17.600000000000001</v>
          </cell>
          <cell r="E29">
            <v>80.150000000000006</v>
          </cell>
          <cell r="F29">
            <v>100</v>
          </cell>
          <cell r="G29">
            <v>52</v>
          </cell>
          <cell r="H29">
            <v>0</v>
          </cell>
          <cell r="J29">
            <v>13.68</v>
          </cell>
          <cell r="K29">
            <v>0</v>
          </cell>
        </row>
        <row r="30">
          <cell r="B30">
            <v>18.966666666666669</v>
          </cell>
          <cell r="C30">
            <v>24.6</v>
          </cell>
          <cell r="D30">
            <v>15.1</v>
          </cell>
          <cell r="E30">
            <v>79.13333333333334</v>
          </cell>
          <cell r="F30">
            <v>99</v>
          </cell>
          <cell r="G30">
            <v>56</v>
          </cell>
          <cell r="H30">
            <v>11.520000000000001</v>
          </cell>
          <cell r="J30">
            <v>31.680000000000003</v>
          </cell>
          <cell r="K30">
            <v>0</v>
          </cell>
        </row>
        <row r="31">
          <cell r="B31">
            <v>15.866666666666667</v>
          </cell>
          <cell r="C31">
            <v>22.5</v>
          </cell>
          <cell r="D31">
            <v>12.7</v>
          </cell>
          <cell r="E31">
            <v>81.708333333333329</v>
          </cell>
          <cell r="F31">
            <v>100</v>
          </cell>
          <cell r="G31">
            <v>55</v>
          </cell>
          <cell r="H31">
            <v>9.3600000000000012</v>
          </cell>
          <cell r="J31">
            <v>21.240000000000002</v>
          </cell>
          <cell r="K31">
            <v>0</v>
          </cell>
        </row>
        <row r="32">
          <cell r="B32">
            <v>20.562499999999996</v>
          </cell>
          <cell r="C32">
            <v>31.1</v>
          </cell>
          <cell r="D32">
            <v>14.9</v>
          </cell>
          <cell r="E32">
            <v>65.166666666666671</v>
          </cell>
          <cell r="F32">
            <v>100</v>
          </cell>
          <cell r="G32">
            <v>28</v>
          </cell>
          <cell r="H32">
            <v>18</v>
          </cell>
          <cell r="J32">
            <v>35.28</v>
          </cell>
          <cell r="K32">
            <v>0</v>
          </cell>
        </row>
        <row r="33">
          <cell r="B33">
            <v>17.562500000000004</v>
          </cell>
          <cell r="C33">
            <v>24.8</v>
          </cell>
          <cell r="D33">
            <v>13.3</v>
          </cell>
          <cell r="E33">
            <v>72.791666666666671</v>
          </cell>
          <cell r="F33">
            <v>95</v>
          </cell>
          <cell r="G33">
            <v>52</v>
          </cell>
          <cell r="H33">
            <v>18.720000000000002</v>
          </cell>
          <cell r="J33">
            <v>35.64</v>
          </cell>
          <cell r="K33">
            <v>0</v>
          </cell>
        </row>
        <row r="34">
          <cell r="B34">
            <v>13.456521739130432</v>
          </cell>
          <cell r="C34">
            <v>20.3</v>
          </cell>
          <cell r="D34">
            <v>7.6</v>
          </cell>
          <cell r="E34">
            <v>51.652173913043477</v>
          </cell>
          <cell r="F34">
            <v>82</v>
          </cell>
          <cell r="G34">
            <v>20</v>
          </cell>
          <cell r="H34">
            <v>18</v>
          </cell>
          <cell r="J34">
            <v>30.240000000000002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19.412499999999998</v>
          </cell>
          <cell r="C5">
            <v>28.3</v>
          </cell>
          <cell r="D5">
            <v>13.1</v>
          </cell>
          <cell r="E5">
            <v>61.291666666666664</v>
          </cell>
          <cell r="F5">
            <v>84</v>
          </cell>
          <cell r="G5">
            <v>31</v>
          </cell>
          <cell r="H5">
            <v>11.520000000000001</v>
          </cell>
          <cell r="J5">
            <v>26.28</v>
          </cell>
          <cell r="K5">
            <v>0</v>
          </cell>
        </row>
        <row r="6">
          <cell r="B6">
            <v>22.320833333333336</v>
          </cell>
          <cell r="C6">
            <v>30.2</v>
          </cell>
          <cell r="D6">
            <v>16.2</v>
          </cell>
          <cell r="E6">
            <v>57.458333333333336</v>
          </cell>
          <cell r="F6">
            <v>81</v>
          </cell>
          <cell r="G6">
            <v>30</v>
          </cell>
          <cell r="H6">
            <v>14.76</v>
          </cell>
          <cell r="J6">
            <v>32.04</v>
          </cell>
          <cell r="K6">
            <v>0</v>
          </cell>
        </row>
        <row r="7">
          <cell r="B7">
            <v>24.637500000000003</v>
          </cell>
          <cell r="C7">
            <v>31.8</v>
          </cell>
          <cell r="D7">
            <v>20</v>
          </cell>
          <cell r="E7">
            <v>49</v>
          </cell>
          <cell r="F7">
            <v>65</v>
          </cell>
          <cell r="G7">
            <v>27</v>
          </cell>
          <cell r="H7">
            <v>11.520000000000001</v>
          </cell>
          <cell r="J7">
            <v>25.2</v>
          </cell>
          <cell r="K7">
            <v>0</v>
          </cell>
        </row>
        <row r="8">
          <cell r="B8">
            <v>23.937499999999996</v>
          </cell>
          <cell r="C8">
            <v>30.6</v>
          </cell>
          <cell r="D8">
            <v>18.5</v>
          </cell>
          <cell r="E8">
            <v>54.625</v>
          </cell>
          <cell r="F8">
            <v>74</v>
          </cell>
          <cell r="G8">
            <v>30</v>
          </cell>
          <cell r="H8">
            <v>10.08</v>
          </cell>
          <cell r="J8">
            <v>23.759999999999998</v>
          </cell>
          <cell r="K8">
            <v>0</v>
          </cell>
        </row>
        <row r="9">
          <cell r="B9">
            <v>22.141666666666666</v>
          </cell>
          <cell r="C9">
            <v>28.8</v>
          </cell>
          <cell r="D9">
            <v>17</v>
          </cell>
          <cell r="E9">
            <v>65.833333333333329</v>
          </cell>
          <cell r="F9">
            <v>86</v>
          </cell>
          <cell r="G9">
            <v>40</v>
          </cell>
          <cell r="H9">
            <v>13.32</v>
          </cell>
          <cell r="J9">
            <v>27</v>
          </cell>
          <cell r="K9">
            <v>0</v>
          </cell>
        </row>
        <row r="10">
          <cell r="B10">
            <v>23.145833333333339</v>
          </cell>
          <cell r="C10">
            <v>30.9</v>
          </cell>
          <cell r="D10">
            <v>17.7</v>
          </cell>
          <cell r="E10">
            <v>62.375</v>
          </cell>
          <cell r="F10">
            <v>86</v>
          </cell>
          <cell r="G10">
            <v>30</v>
          </cell>
          <cell r="H10">
            <v>10.8</v>
          </cell>
          <cell r="J10">
            <v>26.64</v>
          </cell>
          <cell r="K10">
            <v>0</v>
          </cell>
        </row>
        <row r="11">
          <cell r="B11">
            <v>23.991666666666671</v>
          </cell>
          <cell r="C11">
            <v>30.9</v>
          </cell>
          <cell r="D11">
            <v>18.399999999999999</v>
          </cell>
          <cell r="E11">
            <v>54.541666666666664</v>
          </cell>
          <cell r="F11">
            <v>79</v>
          </cell>
          <cell r="G11">
            <v>29</v>
          </cell>
          <cell r="H11">
            <v>10.08</v>
          </cell>
          <cell r="J11">
            <v>20.16</v>
          </cell>
          <cell r="K11">
            <v>0</v>
          </cell>
        </row>
        <row r="12">
          <cell r="B12">
            <v>24.13333333333334</v>
          </cell>
          <cell r="C12">
            <v>30.9</v>
          </cell>
          <cell r="D12">
            <v>18.399999999999999</v>
          </cell>
          <cell r="E12">
            <v>53.416666666666664</v>
          </cell>
          <cell r="F12">
            <v>73</v>
          </cell>
          <cell r="G12">
            <v>32</v>
          </cell>
          <cell r="H12">
            <v>16.2</v>
          </cell>
          <cell r="J12">
            <v>32.4</v>
          </cell>
          <cell r="K12">
            <v>0</v>
          </cell>
        </row>
        <row r="13">
          <cell r="B13">
            <v>24.166666666666668</v>
          </cell>
          <cell r="C13">
            <v>31.9</v>
          </cell>
          <cell r="D13">
            <v>17.8</v>
          </cell>
          <cell r="E13">
            <v>55.708333333333336</v>
          </cell>
          <cell r="F13">
            <v>78</v>
          </cell>
          <cell r="G13">
            <v>30</v>
          </cell>
          <cell r="H13">
            <v>21.240000000000002</v>
          </cell>
          <cell r="J13">
            <v>46.080000000000005</v>
          </cell>
          <cell r="K13">
            <v>0</v>
          </cell>
        </row>
        <row r="14">
          <cell r="B14">
            <v>24.612500000000001</v>
          </cell>
          <cell r="C14">
            <v>31.8</v>
          </cell>
          <cell r="D14">
            <v>18.7</v>
          </cell>
          <cell r="E14">
            <v>54.291666666666664</v>
          </cell>
          <cell r="F14">
            <v>77</v>
          </cell>
          <cell r="G14">
            <v>29</v>
          </cell>
          <cell r="H14">
            <v>15.840000000000002</v>
          </cell>
          <cell r="J14">
            <v>33.480000000000004</v>
          </cell>
          <cell r="K14">
            <v>0</v>
          </cell>
        </row>
        <row r="15">
          <cell r="B15">
            <v>24.541666666666661</v>
          </cell>
          <cell r="C15">
            <v>31.6</v>
          </cell>
          <cell r="D15">
            <v>19.100000000000001</v>
          </cell>
          <cell r="E15">
            <v>52.916666666666664</v>
          </cell>
          <cell r="F15">
            <v>71</v>
          </cell>
          <cell r="G15">
            <v>28</v>
          </cell>
          <cell r="H15">
            <v>12.96</v>
          </cell>
          <cell r="J15">
            <v>28.44</v>
          </cell>
          <cell r="K15">
            <v>0</v>
          </cell>
        </row>
        <row r="16">
          <cell r="B16">
            <v>24.75</v>
          </cell>
          <cell r="C16">
            <v>31.5</v>
          </cell>
          <cell r="D16">
            <v>19.399999999999999</v>
          </cell>
          <cell r="E16">
            <v>46.125</v>
          </cell>
          <cell r="F16">
            <v>66</v>
          </cell>
          <cell r="G16">
            <v>23</v>
          </cell>
          <cell r="H16">
            <v>12.6</v>
          </cell>
          <cell r="J16">
            <v>27</v>
          </cell>
          <cell r="K16">
            <v>0</v>
          </cell>
        </row>
        <row r="17">
          <cell r="B17">
            <v>24.129166666666663</v>
          </cell>
          <cell r="C17">
            <v>31.6</v>
          </cell>
          <cell r="D17">
            <v>17.5</v>
          </cell>
          <cell r="E17">
            <v>48.833333333333336</v>
          </cell>
          <cell r="F17">
            <v>72</v>
          </cell>
          <cell r="G17">
            <v>29</v>
          </cell>
          <cell r="H17">
            <v>19.8</v>
          </cell>
          <cell r="J17">
            <v>48.6</v>
          </cell>
          <cell r="K17">
            <v>0</v>
          </cell>
        </row>
        <row r="18">
          <cell r="B18">
            <v>24.370833333333337</v>
          </cell>
          <cell r="C18">
            <v>32.299999999999997</v>
          </cell>
          <cell r="D18">
            <v>17</v>
          </cell>
          <cell r="E18">
            <v>47.291666666666664</v>
          </cell>
          <cell r="F18">
            <v>72</v>
          </cell>
          <cell r="G18">
            <v>26</v>
          </cell>
          <cell r="H18">
            <v>27.36</v>
          </cell>
          <cell r="J18">
            <v>50.4</v>
          </cell>
          <cell r="K18">
            <v>0</v>
          </cell>
        </row>
        <row r="19">
          <cell r="B19">
            <v>24.233333333333338</v>
          </cell>
          <cell r="C19">
            <v>31.9</v>
          </cell>
          <cell r="D19">
            <v>18.3</v>
          </cell>
          <cell r="E19">
            <v>50.583333333333336</v>
          </cell>
          <cell r="F19">
            <v>67</v>
          </cell>
          <cell r="G19">
            <v>33</v>
          </cell>
          <cell r="H19">
            <v>20.16</v>
          </cell>
          <cell r="J19">
            <v>40.32</v>
          </cell>
          <cell r="K19">
            <v>0</v>
          </cell>
        </row>
        <row r="20">
          <cell r="B20">
            <v>25.579166666666669</v>
          </cell>
          <cell r="C20">
            <v>32.6</v>
          </cell>
          <cell r="D20">
            <v>19.8</v>
          </cell>
          <cell r="E20">
            <v>50.791666666666664</v>
          </cell>
          <cell r="F20">
            <v>71</v>
          </cell>
          <cell r="G20">
            <v>26</v>
          </cell>
          <cell r="H20">
            <v>20.88</v>
          </cell>
          <cell r="J20">
            <v>39.24</v>
          </cell>
          <cell r="K20">
            <v>0</v>
          </cell>
        </row>
        <row r="21">
          <cell r="B21">
            <v>25.683333333333334</v>
          </cell>
          <cell r="C21">
            <v>32.6</v>
          </cell>
          <cell r="D21">
            <v>19.7</v>
          </cell>
          <cell r="E21">
            <v>45.708333333333336</v>
          </cell>
          <cell r="F21">
            <v>64</v>
          </cell>
          <cell r="G21">
            <v>25</v>
          </cell>
          <cell r="H21">
            <v>18</v>
          </cell>
          <cell r="J21">
            <v>32.04</v>
          </cell>
          <cell r="K21">
            <v>0</v>
          </cell>
        </row>
        <row r="22">
          <cell r="B22">
            <v>25.100000000000005</v>
          </cell>
          <cell r="C22">
            <v>32</v>
          </cell>
          <cell r="D22">
            <v>18.600000000000001</v>
          </cell>
          <cell r="E22">
            <v>47.208333333333336</v>
          </cell>
          <cell r="F22">
            <v>68</v>
          </cell>
          <cell r="G22">
            <v>28</v>
          </cell>
          <cell r="H22">
            <v>17.64</v>
          </cell>
          <cell r="J22">
            <v>35.28</v>
          </cell>
          <cell r="K22">
            <v>0</v>
          </cell>
        </row>
        <row r="23">
          <cell r="B23">
            <v>24.612499999999997</v>
          </cell>
          <cell r="C23">
            <v>32.6</v>
          </cell>
          <cell r="D23">
            <v>17.899999999999999</v>
          </cell>
          <cell r="E23">
            <v>47.75</v>
          </cell>
          <cell r="F23">
            <v>66</v>
          </cell>
          <cell r="G23">
            <v>27</v>
          </cell>
          <cell r="H23">
            <v>18.36</v>
          </cell>
          <cell r="J23">
            <v>39.24</v>
          </cell>
          <cell r="K23">
            <v>0</v>
          </cell>
        </row>
        <row r="24">
          <cell r="B24">
            <v>25.087499999999995</v>
          </cell>
          <cell r="C24">
            <v>32.6</v>
          </cell>
          <cell r="D24">
            <v>18.7</v>
          </cell>
          <cell r="E24">
            <v>45.166666666666664</v>
          </cell>
          <cell r="F24">
            <v>63</v>
          </cell>
          <cell r="G24">
            <v>22</v>
          </cell>
          <cell r="H24">
            <v>14.4</v>
          </cell>
          <cell r="J24">
            <v>29.880000000000003</v>
          </cell>
          <cell r="K24">
            <v>0</v>
          </cell>
        </row>
        <row r="25">
          <cell r="B25">
            <v>24.195833333333329</v>
          </cell>
          <cell r="C25">
            <v>31.8</v>
          </cell>
          <cell r="D25">
            <v>16.7</v>
          </cell>
          <cell r="E25">
            <v>42.458333333333336</v>
          </cell>
          <cell r="F25">
            <v>64</v>
          </cell>
          <cell r="G25">
            <v>21</v>
          </cell>
          <cell r="H25">
            <v>19.079999999999998</v>
          </cell>
          <cell r="J25">
            <v>37.440000000000005</v>
          </cell>
          <cell r="K25">
            <v>0</v>
          </cell>
        </row>
        <row r="26">
          <cell r="B26">
            <v>24.683333333333334</v>
          </cell>
          <cell r="C26">
            <v>32.700000000000003</v>
          </cell>
          <cell r="D26">
            <v>17.5</v>
          </cell>
          <cell r="E26">
            <v>47.291666666666664</v>
          </cell>
          <cell r="F26">
            <v>69</v>
          </cell>
          <cell r="G26">
            <v>29</v>
          </cell>
          <cell r="H26">
            <v>27</v>
          </cell>
          <cell r="J26">
            <v>45.36</v>
          </cell>
          <cell r="K26">
            <v>0</v>
          </cell>
        </row>
        <row r="27">
          <cell r="B27">
            <v>25.620833333333326</v>
          </cell>
          <cell r="C27">
            <v>33</v>
          </cell>
          <cell r="D27">
            <v>19.5</v>
          </cell>
          <cell r="E27">
            <v>50.666666666666664</v>
          </cell>
          <cell r="F27">
            <v>71</v>
          </cell>
          <cell r="G27">
            <v>30</v>
          </cell>
          <cell r="H27">
            <v>22.68</v>
          </cell>
          <cell r="J27">
            <v>42.12</v>
          </cell>
          <cell r="K27">
            <v>0</v>
          </cell>
        </row>
        <row r="28">
          <cell r="B28">
            <v>25.887499999999992</v>
          </cell>
          <cell r="C28">
            <v>32.9</v>
          </cell>
          <cell r="D28">
            <v>20</v>
          </cell>
          <cell r="E28">
            <v>53.833333333333336</v>
          </cell>
          <cell r="F28">
            <v>74</v>
          </cell>
          <cell r="G28">
            <v>33</v>
          </cell>
          <cell r="H28">
            <v>23.400000000000002</v>
          </cell>
          <cell r="J28">
            <v>52.56</v>
          </cell>
          <cell r="K28">
            <v>0</v>
          </cell>
        </row>
        <row r="29">
          <cell r="B29">
            <v>24.883333333333329</v>
          </cell>
          <cell r="C29">
            <v>29.7</v>
          </cell>
          <cell r="D29">
            <v>20.2</v>
          </cell>
          <cell r="E29">
            <v>69.541666666666671</v>
          </cell>
          <cell r="F29">
            <v>91</v>
          </cell>
          <cell r="G29">
            <v>46</v>
          </cell>
          <cell r="H29">
            <v>14.04</v>
          </cell>
          <cell r="J29">
            <v>23.400000000000002</v>
          </cell>
          <cell r="K29">
            <v>0</v>
          </cell>
        </row>
        <row r="30">
          <cell r="B30">
            <v>21.162499999999998</v>
          </cell>
          <cell r="C30">
            <v>26.1</v>
          </cell>
          <cell r="D30">
            <v>17.2</v>
          </cell>
          <cell r="E30">
            <v>79.291666666666671</v>
          </cell>
          <cell r="F30">
            <v>97</v>
          </cell>
          <cell r="G30">
            <v>58</v>
          </cell>
          <cell r="H30">
            <v>17.28</v>
          </cell>
          <cell r="J30">
            <v>29.52</v>
          </cell>
          <cell r="K30">
            <v>0</v>
          </cell>
        </row>
        <row r="31">
          <cell r="B31">
            <v>16.200000000000006</v>
          </cell>
          <cell r="C31">
            <v>21.5</v>
          </cell>
          <cell r="D31">
            <v>13.5</v>
          </cell>
          <cell r="E31">
            <v>81.375</v>
          </cell>
          <cell r="F31">
            <v>90</v>
          </cell>
          <cell r="G31">
            <v>63</v>
          </cell>
          <cell r="H31">
            <v>17.64</v>
          </cell>
          <cell r="J31">
            <v>36</v>
          </cell>
          <cell r="K31">
            <v>0</v>
          </cell>
        </row>
        <row r="32">
          <cell r="B32">
            <v>21.416666666666668</v>
          </cell>
          <cell r="C32">
            <v>31.4</v>
          </cell>
          <cell r="D32">
            <v>14.8</v>
          </cell>
          <cell r="E32">
            <v>64.875</v>
          </cell>
          <cell r="F32">
            <v>94</v>
          </cell>
          <cell r="G32">
            <v>23</v>
          </cell>
          <cell r="H32">
            <v>16.559999999999999</v>
          </cell>
          <cell r="J32">
            <v>37.800000000000004</v>
          </cell>
          <cell r="K32">
            <v>0</v>
          </cell>
        </row>
        <row r="33">
          <cell r="B33">
            <v>19.862500000000001</v>
          </cell>
          <cell r="C33">
            <v>25.7</v>
          </cell>
          <cell r="D33">
            <v>15.8</v>
          </cell>
          <cell r="E33">
            <v>66.708333333333329</v>
          </cell>
          <cell r="F33">
            <v>82</v>
          </cell>
          <cell r="G33">
            <v>34</v>
          </cell>
          <cell r="H33">
            <v>19.079999999999998</v>
          </cell>
          <cell r="J33">
            <v>37.080000000000005</v>
          </cell>
          <cell r="K33">
            <v>1</v>
          </cell>
        </row>
        <row r="34">
          <cell r="B34">
            <v>14.862499999999999</v>
          </cell>
          <cell r="C34">
            <v>21.1</v>
          </cell>
          <cell r="D34">
            <v>9.9</v>
          </cell>
          <cell r="E34">
            <v>47.791666666666664</v>
          </cell>
          <cell r="F34">
            <v>75</v>
          </cell>
          <cell r="G34">
            <v>19</v>
          </cell>
          <cell r="H34">
            <v>19.440000000000001</v>
          </cell>
          <cell r="J34">
            <v>34.92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21.287500000000001</v>
          </cell>
          <cell r="C5">
            <v>30.7</v>
          </cell>
          <cell r="D5">
            <v>11.9</v>
          </cell>
          <cell r="E5">
            <v>54.086956521739133</v>
          </cell>
          <cell r="F5">
            <v>97</v>
          </cell>
          <cell r="G5">
            <v>26</v>
          </cell>
          <cell r="H5">
            <v>9.7200000000000006</v>
          </cell>
          <cell r="J5">
            <v>21.6</v>
          </cell>
          <cell r="K5">
            <v>0</v>
          </cell>
        </row>
        <row r="6">
          <cell r="B6">
            <v>22.233333333333334</v>
          </cell>
          <cell r="C6">
            <v>32.6</v>
          </cell>
          <cell r="D6">
            <v>13.6</v>
          </cell>
          <cell r="E6">
            <v>59.25</v>
          </cell>
          <cell r="F6">
            <v>98</v>
          </cell>
          <cell r="G6">
            <v>23</v>
          </cell>
          <cell r="H6">
            <v>14.76</v>
          </cell>
          <cell r="J6">
            <v>32.76</v>
          </cell>
          <cell r="K6">
            <v>0</v>
          </cell>
        </row>
        <row r="7">
          <cell r="B7">
            <v>22.841666666666669</v>
          </cell>
          <cell r="C7">
            <v>31.6</v>
          </cell>
          <cell r="D7">
            <v>16</v>
          </cell>
          <cell r="E7">
            <v>62.458333333333336</v>
          </cell>
          <cell r="F7">
            <v>91</v>
          </cell>
          <cell r="G7">
            <v>32</v>
          </cell>
          <cell r="H7">
            <v>5.7600000000000007</v>
          </cell>
          <cell r="J7">
            <v>13.68</v>
          </cell>
          <cell r="K7">
            <v>0</v>
          </cell>
        </row>
        <row r="8">
          <cell r="B8">
            <v>23.362500000000001</v>
          </cell>
          <cell r="C8">
            <v>32.1</v>
          </cell>
          <cell r="D8">
            <v>16</v>
          </cell>
          <cell r="E8">
            <v>57.736842105263158</v>
          </cell>
          <cell r="F8">
            <v>96</v>
          </cell>
          <cell r="G8">
            <v>23</v>
          </cell>
          <cell r="H8">
            <v>12.96</v>
          </cell>
          <cell r="J8">
            <v>26.64</v>
          </cell>
          <cell r="K8">
            <v>0</v>
          </cell>
        </row>
        <row r="9">
          <cell r="B9">
            <v>23.387500000000003</v>
          </cell>
          <cell r="C9">
            <v>31.9</v>
          </cell>
          <cell r="D9">
            <v>15.2</v>
          </cell>
          <cell r="E9">
            <v>53.208333333333336</v>
          </cell>
          <cell r="F9">
            <v>89</v>
          </cell>
          <cell r="G9">
            <v>26</v>
          </cell>
          <cell r="H9">
            <v>12.6</v>
          </cell>
          <cell r="J9">
            <v>27.36</v>
          </cell>
          <cell r="K9">
            <v>0</v>
          </cell>
        </row>
        <row r="10">
          <cell r="B10">
            <v>23.233333333333334</v>
          </cell>
          <cell r="C10">
            <v>32</v>
          </cell>
          <cell r="D10">
            <v>14.8</v>
          </cell>
          <cell r="E10">
            <v>55.5</v>
          </cell>
          <cell r="F10">
            <v>93</v>
          </cell>
          <cell r="G10">
            <v>25</v>
          </cell>
          <cell r="H10">
            <v>12.24</v>
          </cell>
          <cell r="J10">
            <v>26.64</v>
          </cell>
          <cell r="K10">
            <v>0</v>
          </cell>
        </row>
        <row r="11">
          <cell r="B11">
            <v>22.733333333333334</v>
          </cell>
          <cell r="C11">
            <v>33</v>
          </cell>
          <cell r="D11">
            <v>14.1</v>
          </cell>
          <cell r="E11">
            <v>58.541666666666664</v>
          </cell>
          <cell r="F11">
            <v>91</v>
          </cell>
          <cell r="G11">
            <v>24</v>
          </cell>
          <cell r="H11">
            <v>11.520000000000001</v>
          </cell>
          <cell r="J11">
            <v>21.96</v>
          </cell>
          <cell r="K11">
            <v>0</v>
          </cell>
        </row>
        <row r="12">
          <cell r="B12">
            <v>22.887499999999999</v>
          </cell>
          <cell r="C12">
            <v>32.6</v>
          </cell>
          <cell r="D12">
            <v>14.5</v>
          </cell>
          <cell r="E12">
            <v>59.869565217391305</v>
          </cell>
          <cell r="F12">
            <v>93</v>
          </cell>
          <cell r="G12">
            <v>28</v>
          </cell>
          <cell r="H12">
            <v>15.840000000000002</v>
          </cell>
          <cell r="J12">
            <v>36</v>
          </cell>
          <cell r="K12">
            <v>0</v>
          </cell>
        </row>
        <row r="13">
          <cell r="B13">
            <v>24.870833333333326</v>
          </cell>
          <cell r="C13">
            <v>33.1</v>
          </cell>
          <cell r="D13">
            <v>16.100000000000001</v>
          </cell>
          <cell r="E13">
            <v>51.75</v>
          </cell>
          <cell r="F13">
            <v>87</v>
          </cell>
          <cell r="G13">
            <v>28</v>
          </cell>
          <cell r="H13">
            <v>19.8</v>
          </cell>
          <cell r="J13">
            <v>53.64</v>
          </cell>
          <cell r="K13">
            <v>0</v>
          </cell>
        </row>
        <row r="14">
          <cell r="B14">
            <v>25.220833333333331</v>
          </cell>
          <cell r="C14">
            <v>32.299999999999997</v>
          </cell>
          <cell r="D14">
            <v>16.7</v>
          </cell>
          <cell r="E14">
            <v>52.166666666666664</v>
          </cell>
          <cell r="F14">
            <v>88</v>
          </cell>
          <cell r="G14">
            <v>28</v>
          </cell>
          <cell r="H14">
            <v>14.4</v>
          </cell>
          <cell r="J14">
            <v>33.840000000000003</v>
          </cell>
          <cell r="K14">
            <v>0</v>
          </cell>
        </row>
        <row r="15">
          <cell r="B15">
            <v>23.808333333333337</v>
          </cell>
          <cell r="C15">
            <v>33</v>
          </cell>
          <cell r="D15">
            <v>15.5</v>
          </cell>
          <cell r="E15">
            <v>57.833333333333336</v>
          </cell>
          <cell r="F15">
            <v>89</v>
          </cell>
          <cell r="G15">
            <v>25</v>
          </cell>
          <cell r="H15">
            <v>12.24</v>
          </cell>
          <cell r="J15">
            <v>30.96</v>
          </cell>
          <cell r="K15">
            <v>0</v>
          </cell>
        </row>
        <row r="16">
          <cell r="B16">
            <v>23.75</v>
          </cell>
          <cell r="C16">
            <v>33.200000000000003</v>
          </cell>
          <cell r="D16">
            <v>14.8</v>
          </cell>
          <cell r="E16">
            <v>54.166666666666664</v>
          </cell>
          <cell r="F16">
            <v>90</v>
          </cell>
          <cell r="G16">
            <v>20</v>
          </cell>
          <cell r="H16">
            <v>17.28</v>
          </cell>
          <cell r="J16">
            <v>37.440000000000005</v>
          </cell>
          <cell r="K16">
            <v>0</v>
          </cell>
        </row>
        <row r="17">
          <cell r="B17">
            <v>24.758333333333329</v>
          </cell>
          <cell r="C17">
            <v>33</v>
          </cell>
          <cell r="D17">
            <v>15.5</v>
          </cell>
          <cell r="E17">
            <v>47.666666666666664</v>
          </cell>
          <cell r="F17">
            <v>83</v>
          </cell>
          <cell r="G17">
            <v>25</v>
          </cell>
          <cell r="H17">
            <v>20.16</v>
          </cell>
          <cell r="J17">
            <v>49.680000000000007</v>
          </cell>
          <cell r="K17">
            <v>0</v>
          </cell>
        </row>
        <row r="18">
          <cell r="B18">
            <v>26.895833333333332</v>
          </cell>
          <cell r="C18">
            <v>32.6</v>
          </cell>
          <cell r="D18">
            <v>20.7</v>
          </cell>
          <cell r="E18">
            <v>38.833333333333336</v>
          </cell>
          <cell r="F18">
            <v>57</v>
          </cell>
          <cell r="G18">
            <v>25</v>
          </cell>
          <cell r="H18">
            <v>21.96</v>
          </cell>
          <cell r="J18">
            <v>53.28</v>
          </cell>
          <cell r="K18">
            <v>0</v>
          </cell>
        </row>
        <row r="19">
          <cell r="B19">
            <v>26.829166666666669</v>
          </cell>
          <cell r="C19">
            <v>32.5</v>
          </cell>
          <cell r="D19">
            <v>20.9</v>
          </cell>
          <cell r="E19">
            <v>44.916666666666664</v>
          </cell>
          <cell r="F19">
            <v>66</v>
          </cell>
          <cell r="G19">
            <v>33</v>
          </cell>
          <cell r="H19">
            <v>13.68</v>
          </cell>
          <cell r="J19">
            <v>36.36</v>
          </cell>
          <cell r="K19">
            <v>0</v>
          </cell>
        </row>
        <row r="20">
          <cell r="B20">
            <v>25.679166666666671</v>
          </cell>
          <cell r="C20">
            <v>32.700000000000003</v>
          </cell>
          <cell r="D20">
            <v>20.5</v>
          </cell>
          <cell r="E20">
            <v>56.875</v>
          </cell>
          <cell r="F20">
            <v>81</v>
          </cell>
          <cell r="G20">
            <v>32</v>
          </cell>
          <cell r="H20">
            <v>10.08</v>
          </cell>
          <cell r="J20">
            <v>28.44</v>
          </cell>
          <cell r="K20">
            <v>0</v>
          </cell>
        </row>
        <row r="21">
          <cell r="B21">
            <v>26.104166666666668</v>
          </cell>
          <cell r="C21">
            <v>32.200000000000003</v>
          </cell>
          <cell r="D21">
            <v>21.8</v>
          </cell>
          <cell r="E21">
            <v>51.25</v>
          </cell>
          <cell r="F21">
            <v>75</v>
          </cell>
          <cell r="G21">
            <v>29</v>
          </cell>
          <cell r="H21">
            <v>12.96</v>
          </cell>
          <cell r="J21">
            <v>34.92</v>
          </cell>
          <cell r="K21">
            <v>0</v>
          </cell>
        </row>
        <row r="22">
          <cell r="B22">
            <v>25.325000000000003</v>
          </cell>
          <cell r="C22">
            <v>32.799999999999997</v>
          </cell>
          <cell r="D22">
            <v>18.7</v>
          </cell>
          <cell r="E22">
            <v>50.958333333333336</v>
          </cell>
          <cell r="F22">
            <v>76</v>
          </cell>
          <cell r="G22">
            <v>28</v>
          </cell>
          <cell r="H22">
            <v>16.559999999999999</v>
          </cell>
          <cell r="J22">
            <v>43.56</v>
          </cell>
          <cell r="K22">
            <v>0</v>
          </cell>
        </row>
        <row r="23">
          <cell r="B23">
            <v>26.658333333333331</v>
          </cell>
          <cell r="C23">
            <v>32.5</v>
          </cell>
          <cell r="D23">
            <v>19.100000000000001</v>
          </cell>
          <cell r="E23">
            <v>44.75</v>
          </cell>
          <cell r="F23">
            <v>73</v>
          </cell>
          <cell r="G23">
            <v>31</v>
          </cell>
          <cell r="H23">
            <v>18</v>
          </cell>
          <cell r="J23">
            <v>34.92</v>
          </cell>
          <cell r="K23">
            <v>0</v>
          </cell>
        </row>
        <row r="24">
          <cell r="B24">
            <v>25.837499999999995</v>
          </cell>
          <cell r="C24">
            <v>33.700000000000003</v>
          </cell>
          <cell r="D24">
            <v>19</v>
          </cell>
          <cell r="E24">
            <v>47.625</v>
          </cell>
          <cell r="F24">
            <v>76</v>
          </cell>
          <cell r="G24">
            <v>24</v>
          </cell>
          <cell r="H24">
            <v>13.68</v>
          </cell>
          <cell r="J24">
            <v>30.240000000000002</v>
          </cell>
          <cell r="K24">
            <v>0</v>
          </cell>
        </row>
        <row r="25">
          <cell r="B25">
            <v>24.170833333333334</v>
          </cell>
          <cell r="C25">
            <v>33.200000000000003</v>
          </cell>
          <cell r="D25">
            <v>16</v>
          </cell>
          <cell r="E25">
            <v>49.166666666666664</v>
          </cell>
          <cell r="F25">
            <v>78</v>
          </cell>
          <cell r="G25">
            <v>18</v>
          </cell>
          <cell r="H25">
            <v>20.88</v>
          </cell>
          <cell r="J25">
            <v>46.440000000000005</v>
          </cell>
          <cell r="K25">
            <v>0</v>
          </cell>
        </row>
        <row r="26">
          <cell r="B26">
            <v>25.474999999999998</v>
          </cell>
          <cell r="C26">
            <v>32.9</v>
          </cell>
          <cell r="D26">
            <v>16.2</v>
          </cell>
          <cell r="E26">
            <v>42.291666666666664</v>
          </cell>
          <cell r="F26">
            <v>75</v>
          </cell>
          <cell r="G26">
            <v>28</v>
          </cell>
          <cell r="H26">
            <v>19.079999999999998</v>
          </cell>
          <cell r="J26">
            <v>44.64</v>
          </cell>
          <cell r="K26">
            <v>0</v>
          </cell>
        </row>
        <row r="27">
          <cell r="B27">
            <v>27.087500000000002</v>
          </cell>
          <cell r="C27">
            <v>33.700000000000003</v>
          </cell>
          <cell r="D27">
            <v>20.2</v>
          </cell>
          <cell r="E27">
            <v>44.875</v>
          </cell>
          <cell r="F27">
            <v>68</v>
          </cell>
          <cell r="G27">
            <v>29</v>
          </cell>
          <cell r="H27">
            <v>17.28</v>
          </cell>
          <cell r="J27">
            <v>39.6</v>
          </cell>
          <cell r="K27">
            <v>0</v>
          </cell>
        </row>
        <row r="28">
          <cell r="B28">
            <v>27.395833333333332</v>
          </cell>
          <cell r="C28">
            <v>34.299999999999997</v>
          </cell>
          <cell r="D28">
            <v>23.1</v>
          </cell>
          <cell r="E28">
            <v>48.666666666666664</v>
          </cell>
          <cell r="F28">
            <v>63</v>
          </cell>
          <cell r="G28">
            <v>29</v>
          </cell>
          <cell r="H28">
            <v>13.68</v>
          </cell>
          <cell r="J28">
            <v>35.28</v>
          </cell>
          <cell r="K28">
            <v>0</v>
          </cell>
        </row>
        <row r="29">
          <cell r="B29">
            <v>23.416666666666671</v>
          </cell>
          <cell r="C29">
            <v>31.4</v>
          </cell>
          <cell r="D29">
            <v>18.600000000000001</v>
          </cell>
          <cell r="E29">
            <v>65.541666666666671</v>
          </cell>
          <cell r="F29">
            <v>82</v>
          </cell>
          <cell r="G29">
            <v>41</v>
          </cell>
          <cell r="H29">
            <v>8.2799999999999994</v>
          </cell>
          <cell r="J29">
            <v>23.040000000000003</v>
          </cell>
          <cell r="K29">
            <v>0</v>
          </cell>
        </row>
        <row r="30">
          <cell r="B30">
            <v>18.591666666666665</v>
          </cell>
          <cell r="C30">
            <v>24.4</v>
          </cell>
          <cell r="D30">
            <v>15.9</v>
          </cell>
          <cell r="E30">
            <v>73.916666666666671</v>
          </cell>
          <cell r="F30">
            <v>86</v>
          </cell>
          <cell r="G30">
            <v>55</v>
          </cell>
          <cell r="H30">
            <v>12.96</v>
          </cell>
          <cell r="J30">
            <v>24.48</v>
          </cell>
          <cell r="K30">
            <v>0</v>
          </cell>
        </row>
        <row r="31">
          <cell r="B31">
            <v>18.470833333333335</v>
          </cell>
          <cell r="C31">
            <v>27.1</v>
          </cell>
          <cell r="D31">
            <v>14</v>
          </cell>
          <cell r="E31">
            <v>70.458333333333329</v>
          </cell>
          <cell r="F31">
            <v>87</v>
          </cell>
          <cell r="G31">
            <v>44</v>
          </cell>
          <cell r="H31">
            <v>7.5600000000000005</v>
          </cell>
          <cell r="J31">
            <v>23.040000000000003</v>
          </cell>
          <cell r="K31">
            <v>0</v>
          </cell>
        </row>
        <row r="32">
          <cell r="B32">
            <v>22.608333333333331</v>
          </cell>
          <cell r="C32">
            <v>31.5</v>
          </cell>
          <cell r="D32">
            <v>14.9</v>
          </cell>
          <cell r="E32">
            <v>60.166666666666664</v>
          </cell>
          <cell r="F32">
            <v>92</v>
          </cell>
          <cell r="G32">
            <v>27</v>
          </cell>
          <cell r="H32">
            <v>13.32</v>
          </cell>
          <cell r="J32">
            <v>30.6</v>
          </cell>
          <cell r="K32">
            <v>0</v>
          </cell>
        </row>
        <row r="33">
          <cell r="B33">
            <v>21.837500000000002</v>
          </cell>
          <cell r="C33">
            <v>26.4</v>
          </cell>
          <cell r="D33">
            <v>16.8</v>
          </cell>
          <cell r="E33">
            <v>55.083333333333336</v>
          </cell>
          <cell r="F33">
            <v>77</v>
          </cell>
          <cell r="G33">
            <v>36</v>
          </cell>
          <cell r="H33">
            <v>10.08</v>
          </cell>
          <cell r="J33">
            <v>30.6</v>
          </cell>
          <cell r="K33">
            <v>0</v>
          </cell>
        </row>
        <row r="34">
          <cell r="B34">
            <v>16.183333333333334</v>
          </cell>
          <cell r="C34">
            <v>21.6</v>
          </cell>
          <cell r="D34">
            <v>12.6</v>
          </cell>
          <cell r="E34">
            <v>38</v>
          </cell>
          <cell r="F34">
            <v>54</v>
          </cell>
          <cell r="G34">
            <v>14</v>
          </cell>
          <cell r="H34">
            <v>7.2</v>
          </cell>
          <cell r="J34">
            <v>28.8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19.012499999999999</v>
          </cell>
          <cell r="C5">
            <v>28.5</v>
          </cell>
          <cell r="D5">
            <v>10.3</v>
          </cell>
          <cell r="E5">
            <v>64.833333333333329</v>
          </cell>
          <cell r="F5">
            <v>95</v>
          </cell>
          <cell r="G5">
            <v>34</v>
          </cell>
          <cell r="H5">
            <v>12.24</v>
          </cell>
          <cell r="J5">
            <v>27.720000000000002</v>
          </cell>
          <cell r="K5">
            <v>0</v>
          </cell>
        </row>
        <row r="6">
          <cell r="B6">
            <v>22.137500000000003</v>
          </cell>
          <cell r="C6">
            <v>30.5</v>
          </cell>
          <cell r="D6">
            <v>13.8</v>
          </cell>
          <cell r="E6">
            <v>61.375</v>
          </cell>
          <cell r="F6">
            <v>93</v>
          </cell>
          <cell r="G6">
            <v>32</v>
          </cell>
          <cell r="H6">
            <v>19.079999999999998</v>
          </cell>
          <cell r="J6">
            <v>37.800000000000004</v>
          </cell>
          <cell r="K6">
            <v>0</v>
          </cell>
        </row>
        <row r="7">
          <cell r="B7">
            <v>24.316666666666666</v>
          </cell>
          <cell r="C7">
            <v>32.4</v>
          </cell>
          <cell r="D7">
            <v>17.399999999999999</v>
          </cell>
          <cell r="E7">
            <v>58.166666666666664</v>
          </cell>
          <cell r="F7">
            <v>84</v>
          </cell>
          <cell r="G7">
            <v>30</v>
          </cell>
          <cell r="H7">
            <v>14.4</v>
          </cell>
          <cell r="J7">
            <v>26.28</v>
          </cell>
          <cell r="K7">
            <v>0</v>
          </cell>
        </row>
        <row r="8">
          <cell r="B8">
            <v>23.154166666666665</v>
          </cell>
          <cell r="C8">
            <v>31.2</v>
          </cell>
          <cell r="D8">
            <v>15.9</v>
          </cell>
          <cell r="E8">
            <v>65.291666666666671</v>
          </cell>
          <cell r="F8">
            <v>97</v>
          </cell>
          <cell r="G8">
            <v>29</v>
          </cell>
          <cell r="H8">
            <v>11.520000000000001</v>
          </cell>
          <cell r="J8">
            <v>26.64</v>
          </cell>
          <cell r="K8">
            <v>0</v>
          </cell>
        </row>
        <row r="9">
          <cell r="B9">
            <v>22.5625</v>
          </cell>
          <cell r="C9">
            <v>29.2</v>
          </cell>
          <cell r="D9">
            <v>16.899999999999999</v>
          </cell>
          <cell r="E9">
            <v>67.416666666666671</v>
          </cell>
          <cell r="F9">
            <v>92</v>
          </cell>
          <cell r="G9">
            <v>42</v>
          </cell>
          <cell r="H9">
            <v>12.6</v>
          </cell>
          <cell r="J9">
            <v>30.240000000000002</v>
          </cell>
          <cell r="K9">
            <v>0</v>
          </cell>
        </row>
        <row r="10">
          <cell r="B10">
            <v>22.912499999999994</v>
          </cell>
          <cell r="C10">
            <v>31</v>
          </cell>
          <cell r="D10">
            <v>16</v>
          </cell>
          <cell r="E10">
            <v>65.291666666666671</v>
          </cell>
          <cell r="F10">
            <v>94</v>
          </cell>
          <cell r="G10">
            <v>33</v>
          </cell>
          <cell r="H10">
            <v>12.96</v>
          </cell>
          <cell r="J10">
            <v>27.36</v>
          </cell>
          <cell r="K10">
            <v>0</v>
          </cell>
        </row>
        <row r="11">
          <cell r="B11">
            <v>23.587499999999995</v>
          </cell>
          <cell r="C11">
            <v>31.6</v>
          </cell>
          <cell r="D11">
            <v>15.7</v>
          </cell>
          <cell r="E11">
            <v>59.791666666666664</v>
          </cell>
          <cell r="F11">
            <v>90</v>
          </cell>
          <cell r="G11">
            <v>32</v>
          </cell>
          <cell r="H11">
            <v>9</v>
          </cell>
          <cell r="J11">
            <v>20.52</v>
          </cell>
          <cell r="K11">
            <v>0</v>
          </cell>
        </row>
        <row r="12">
          <cell r="B12">
            <v>24.458333333333332</v>
          </cell>
          <cell r="C12">
            <v>31.3</v>
          </cell>
          <cell r="D12">
            <v>17.5</v>
          </cell>
          <cell r="E12">
            <v>55.041666666666664</v>
          </cell>
          <cell r="F12">
            <v>81</v>
          </cell>
          <cell r="G12">
            <v>33</v>
          </cell>
          <cell r="H12">
            <v>16.2</v>
          </cell>
          <cell r="J12">
            <v>33.119999999999997</v>
          </cell>
          <cell r="K12">
            <v>0</v>
          </cell>
        </row>
        <row r="13">
          <cell r="B13">
            <v>24.604166666666671</v>
          </cell>
          <cell r="C13">
            <v>32.1</v>
          </cell>
          <cell r="D13">
            <v>16.7</v>
          </cell>
          <cell r="E13">
            <v>57</v>
          </cell>
          <cell r="F13">
            <v>86</v>
          </cell>
          <cell r="G13">
            <v>33</v>
          </cell>
          <cell r="H13">
            <v>20.16</v>
          </cell>
          <cell r="J13">
            <v>48.96</v>
          </cell>
          <cell r="K13">
            <v>0</v>
          </cell>
        </row>
        <row r="14">
          <cell r="B14">
            <v>24.420833333333338</v>
          </cell>
          <cell r="C14">
            <v>32.1</v>
          </cell>
          <cell r="D14">
            <v>17.2</v>
          </cell>
          <cell r="E14">
            <v>60.166666666666664</v>
          </cell>
          <cell r="F14">
            <v>90</v>
          </cell>
          <cell r="G14">
            <v>35</v>
          </cell>
          <cell r="H14">
            <v>12.24</v>
          </cell>
          <cell r="J14">
            <v>32.04</v>
          </cell>
          <cell r="K14">
            <v>0</v>
          </cell>
        </row>
        <row r="15">
          <cell r="B15">
            <v>24.5625</v>
          </cell>
          <cell r="C15">
            <v>31.7</v>
          </cell>
          <cell r="D15">
            <v>16.2</v>
          </cell>
          <cell r="E15">
            <v>55.75</v>
          </cell>
          <cell r="F15">
            <v>87</v>
          </cell>
          <cell r="G15">
            <v>29</v>
          </cell>
          <cell r="H15">
            <v>14.04</v>
          </cell>
          <cell r="J15">
            <v>30.96</v>
          </cell>
          <cell r="K15">
            <v>0</v>
          </cell>
        </row>
        <row r="16">
          <cell r="B16">
            <v>24.887500000000003</v>
          </cell>
          <cell r="C16">
            <v>31.9</v>
          </cell>
          <cell r="D16">
            <v>19.2</v>
          </cell>
          <cell r="E16">
            <v>49.291666666666664</v>
          </cell>
          <cell r="F16">
            <v>69</v>
          </cell>
          <cell r="G16">
            <v>24</v>
          </cell>
          <cell r="H16">
            <v>14.04</v>
          </cell>
          <cell r="J16">
            <v>34.56</v>
          </cell>
          <cell r="K16">
            <v>0</v>
          </cell>
        </row>
        <row r="17">
          <cell r="B17">
            <v>25.662500000000005</v>
          </cell>
          <cell r="C17">
            <v>32</v>
          </cell>
          <cell r="D17">
            <v>20.3</v>
          </cell>
          <cell r="E17">
            <v>45.291666666666664</v>
          </cell>
          <cell r="F17">
            <v>62</v>
          </cell>
          <cell r="G17">
            <v>29</v>
          </cell>
          <cell r="H17">
            <v>20.52</v>
          </cell>
          <cell r="J17">
            <v>43.2</v>
          </cell>
          <cell r="K17">
            <v>0</v>
          </cell>
        </row>
        <row r="18">
          <cell r="B18">
            <v>25.741666666666674</v>
          </cell>
          <cell r="C18">
            <v>32.5</v>
          </cell>
          <cell r="D18">
            <v>19.899999999999999</v>
          </cell>
          <cell r="E18">
            <v>46.166666666666664</v>
          </cell>
          <cell r="F18">
            <v>65</v>
          </cell>
          <cell r="G18">
            <v>29</v>
          </cell>
          <cell r="H18">
            <v>21.96</v>
          </cell>
          <cell r="J18">
            <v>50.4</v>
          </cell>
          <cell r="K18">
            <v>0</v>
          </cell>
        </row>
        <row r="19">
          <cell r="B19">
            <v>25.858333333333331</v>
          </cell>
          <cell r="C19">
            <v>32.1</v>
          </cell>
          <cell r="D19">
            <v>21.5</v>
          </cell>
          <cell r="E19">
            <v>48.166666666666664</v>
          </cell>
          <cell r="F19">
            <v>64</v>
          </cell>
          <cell r="G19">
            <v>36</v>
          </cell>
          <cell r="H19">
            <v>14.76</v>
          </cell>
          <cell r="J19">
            <v>35.28</v>
          </cell>
          <cell r="K19">
            <v>0</v>
          </cell>
        </row>
        <row r="20">
          <cell r="B20">
            <v>25.950000000000003</v>
          </cell>
          <cell r="C20">
            <v>30.4</v>
          </cell>
          <cell r="D20">
            <v>21.3</v>
          </cell>
          <cell r="E20">
            <v>54.583333333333336</v>
          </cell>
          <cell r="F20">
            <v>74</v>
          </cell>
          <cell r="G20">
            <v>34</v>
          </cell>
          <cell r="H20">
            <v>18</v>
          </cell>
          <cell r="J20">
            <v>35.64</v>
          </cell>
          <cell r="K20">
            <v>0</v>
          </cell>
        </row>
        <row r="21">
          <cell r="B21">
            <v>24.908333333333335</v>
          </cell>
          <cell r="C21">
            <v>32.1</v>
          </cell>
          <cell r="D21">
            <v>19.5</v>
          </cell>
          <cell r="E21">
            <v>60</v>
          </cell>
          <cell r="F21">
            <v>85</v>
          </cell>
          <cell r="G21">
            <v>33</v>
          </cell>
          <cell r="H21">
            <v>10.8</v>
          </cell>
          <cell r="J21">
            <v>28.8</v>
          </cell>
          <cell r="K21">
            <v>0</v>
          </cell>
        </row>
        <row r="22">
          <cell r="B22">
            <v>25.116666666666671</v>
          </cell>
          <cell r="C22">
            <v>32.5</v>
          </cell>
          <cell r="D22">
            <v>18.399999999999999</v>
          </cell>
          <cell r="E22">
            <v>53.083333333333336</v>
          </cell>
          <cell r="F22">
            <v>77</v>
          </cell>
          <cell r="G22">
            <v>31</v>
          </cell>
          <cell r="H22">
            <v>17.64</v>
          </cell>
          <cell r="J22">
            <v>33.480000000000004</v>
          </cell>
          <cell r="K22">
            <v>0</v>
          </cell>
        </row>
        <row r="23">
          <cell r="B23">
            <v>25.545833333333334</v>
          </cell>
          <cell r="C23">
            <v>32.4</v>
          </cell>
          <cell r="D23">
            <v>20.5</v>
          </cell>
          <cell r="E23">
            <v>48.791666666666664</v>
          </cell>
          <cell r="F23">
            <v>65</v>
          </cell>
          <cell r="G23">
            <v>32</v>
          </cell>
          <cell r="H23">
            <v>17.28</v>
          </cell>
          <cell r="J23">
            <v>39.24</v>
          </cell>
          <cell r="K23">
            <v>0</v>
          </cell>
        </row>
        <row r="24">
          <cell r="B24">
            <v>25.245833333333334</v>
          </cell>
          <cell r="C24">
            <v>32.799999999999997</v>
          </cell>
          <cell r="D24">
            <v>18.600000000000001</v>
          </cell>
          <cell r="E24">
            <v>50.208333333333336</v>
          </cell>
          <cell r="F24">
            <v>74</v>
          </cell>
          <cell r="G24">
            <v>27</v>
          </cell>
          <cell r="H24">
            <v>14.04</v>
          </cell>
          <cell r="J24">
            <v>31.319999999999997</v>
          </cell>
          <cell r="K24">
            <v>0</v>
          </cell>
        </row>
        <row r="25">
          <cell r="B25">
            <v>24.375</v>
          </cell>
          <cell r="C25">
            <v>31.6</v>
          </cell>
          <cell r="D25">
            <v>16.8</v>
          </cell>
          <cell r="E25">
            <v>44.666666666666664</v>
          </cell>
          <cell r="F25">
            <v>70</v>
          </cell>
          <cell r="G25">
            <v>25</v>
          </cell>
          <cell r="H25">
            <v>20.88</v>
          </cell>
          <cell r="J25">
            <v>40.32</v>
          </cell>
          <cell r="K25">
            <v>0</v>
          </cell>
        </row>
        <row r="26">
          <cell r="B26">
            <v>25.841666666666669</v>
          </cell>
          <cell r="C26">
            <v>32.799999999999997</v>
          </cell>
          <cell r="D26">
            <v>19.899999999999999</v>
          </cell>
          <cell r="E26">
            <v>44.25</v>
          </cell>
          <cell r="F26">
            <v>62</v>
          </cell>
          <cell r="G26">
            <v>30</v>
          </cell>
          <cell r="H26">
            <v>19.079999999999998</v>
          </cell>
          <cell r="J26">
            <v>45</v>
          </cell>
          <cell r="K26">
            <v>0</v>
          </cell>
        </row>
        <row r="27">
          <cell r="B27">
            <v>26.237500000000001</v>
          </cell>
          <cell r="C27">
            <v>33.299999999999997</v>
          </cell>
          <cell r="D27">
            <v>21.7</v>
          </cell>
          <cell r="E27">
            <v>51.041666666666664</v>
          </cell>
          <cell r="F27">
            <v>64</v>
          </cell>
          <cell r="G27">
            <v>32</v>
          </cell>
          <cell r="H27">
            <v>15.840000000000002</v>
          </cell>
          <cell r="J27">
            <v>39.6</v>
          </cell>
          <cell r="K27">
            <v>0</v>
          </cell>
        </row>
        <row r="28">
          <cell r="B28">
            <v>26.891666666666662</v>
          </cell>
          <cell r="C28">
            <v>33.299999999999997</v>
          </cell>
          <cell r="D28">
            <v>22.5</v>
          </cell>
          <cell r="E28">
            <v>54.541666666666664</v>
          </cell>
          <cell r="F28">
            <v>72</v>
          </cell>
          <cell r="G28">
            <v>36</v>
          </cell>
          <cell r="H28">
            <v>20.88</v>
          </cell>
          <cell r="J28">
            <v>47.88</v>
          </cell>
          <cell r="K28">
            <v>0</v>
          </cell>
        </row>
        <row r="29">
          <cell r="B29">
            <v>23.116666666666671</v>
          </cell>
          <cell r="C29">
            <v>29.8</v>
          </cell>
          <cell r="D29">
            <v>18.8</v>
          </cell>
          <cell r="E29">
            <v>77.916666666666671</v>
          </cell>
          <cell r="F29">
            <v>93</v>
          </cell>
          <cell r="G29">
            <v>53</v>
          </cell>
          <cell r="H29">
            <v>10.44</v>
          </cell>
          <cell r="J29">
            <v>23.759999999999998</v>
          </cell>
          <cell r="K29">
            <v>0</v>
          </cell>
        </row>
        <row r="30">
          <cell r="B30">
            <v>19.083333333333332</v>
          </cell>
          <cell r="C30">
            <v>24.9</v>
          </cell>
          <cell r="D30">
            <v>15.4</v>
          </cell>
          <cell r="E30">
            <v>83.916666666666671</v>
          </cell>
          <cell r="F30">
            <v>98</v>
          </cell>
          <cell r="G30">
            <v>59</v>
          </cell>
          <cell r="H30">
            <v>10.08</v>
          </cell>
          <cell r="J30">
            <v>30.240000000000002</v>
          </cell>
          <cell r="K30">
            <v>0</v>
          </cell>
        </row>
        <row r="31">
          <cell r="B31">
            <v>15.808333333333332</v>
          </cell>
          <cell r="C31">
            <v>22.7</v>
          </cell>
          <cell r="D31">
            <v>12.6</v>
          </cell>
          <cell r="E31">
            <v>81.833333333333329</v>
          </cell>
          <cell r="F31">
            <v>92</v>
          </cell>
          <cell r="G31">
            <v>59</v>
          </cell>
          <cell r="H31">
            <v>6.12</v>
          </cell>
          <cell r="J31">
            <v>21.96</v>
          </cell>
          <cell r="K31">
            <v>0</v>
          </cell>
        </row>
        <row r="32">
          <cell r="B32">
            <v>21.116666666666671</v>
          </cell>
          <cell r="C32">
            <v>31.5</v>
          </cell>
          <cell r="D32">
            <v>14.4</v>
          </cell>
          <cell r="E32">
            <v>68.291666666666671</v>
          </cell>
          <cell r="F32">
            <v>96</v>
          </cell>
          <cell r="G32">
            <v>27</v>
          </cell>
          <cell r="H32">
            <v>10.08</v>
          </cell>
          <cell r="J32">
            <v>31.319999999999997</v>
          </cell>
          <cell r="K32">
            <v>0</v>
          </cell>
        </row>
        <row r="33">
          <cell r="B33">
            <v>18.8</v>
          </cell>
          <cell r="C33">
            <v>24.5</v>
          </cell>
          <cell r="D33">
            <v>14.1</v>
          </cell>
          <cell r="E33">
            <v>66.208333333333329</v>
          </cell>
          <cell r="F33">
            <v>87</v>
          </cell>
          <cell r="G33">
            <v>42</v>
          </cell>
          <cell r="H33">
            <v>8.64</v>
          </cell>
          <cell r="J33">
            <v>32.76</v>
          </cell>
          <cell r="K33">
            <v>0</v>
          </cell>
        </row>
        <row r="34">
          <cell r="B34">
            <v>13.999999999999998</v>
          </cell>
          <cell r="C34">
            <v>21.1</v>
          </cell>
          <cell r="D34">
            <v>7.5</v>
          </cell>
          <cell r="E34">
            <v>48.791666666666664</v>
          </cell>
          <cell r="F34">
            <v>79</v>
          </cell>
          <cell r="G34">
            <v>20</v>
          </cell>
          <cell r="H34">
            <v>5.7600000000000007</v>
          </cell>
          <cell r="J34">
            <v>26.64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17.291666666666664</v>
          </cell>
          <cell r="C5">
            <v>27.4</v>
          </cell>
          <cell r="D5">
            <v>9.3000000000000007</v>
          </cell>
          <cell r="E5">
            <v>67.875</v>
          </cell>
          <cell r="F5">
            <v>92</v>
          </cell>
          <cell r="G5">
            <v>37</v>
          </cell>
          <cell r="H5">
            <v>18.36</v>
          </cell>
          <cell r="J5">
            <v>33.840000000000003</v>
          </cell>
          <cell r="K5">
            <v>0</v>
          </cell>
        </row>
        <row r="6">
          <cell r="B6">
            <v>19.700000000000003</v>
          </cell>
          <cell r="C6">
            <v>29.8</v>
          </cell>
          <cell r="D6">
            <v>11.5</v>
          </cell>
          <cell r="E6">
            <v>66.375</v>
          </cell>
          <cell r="F6">
            <v>93</v>
          </cell>
          <cell r="G6">
            <v>34</v>
          </cell>
          <cell r="H6">
            <v>23.759999999999998</v>
          </cell>
          <cell r="J6">
            <v>36</v>
          </cell>
          <cell r="K6">
            <v>0</v>
          </cell>
        </row>
        <row r="7">
          <cell r="B7">
            <v>22.345833333333331</v>
          </cell>
          <cell r="C7">
            <v>30.8</v>
          </cell>
          <cell r="D7">
            <v>14.9</v>
          </cell>
          <cell r="E7">
            <v>61.291666666666664</v>
          </cell>
          <cell r="F7">
            <v>89</v>
          </cell>
          <cell r="G7">
            <v>33</v>
          </cell>
          <cell r="H7">
            <v>13.68</v>
          </cell>
          <cell r="J7">
            <v>24.12</v>
          </cell>
          <cell r="K7">
            <v>0</v>
          </cell>
        </row>
        <row r="8">
          <cell r="B8">
            <v>22.691666666666666</v>
          </cell>
          <cell r="C8">
            <v>30.8</v>
          </cell>
          <cell r="D8">
            <v>15.8</v>
          </cell>
          <cell r="E8">
            <v>64.416666666666671</v>
          </cell>
          <cell r="F8">
            <v>95</v>
          </cell>
          <cell r="G8">
            <v>30</v>
          </cell>
          <cell r="H8">
            <v>19.440000000000001</v>
          </cell>
          <cell r="J8">
            <v>35.28</v>
          </cell>
          <cell r="K8">
            <v>0</v>
          </cell>
        </row>
        <row r="9">
          <cell r="B9">
            <v>20.633333333333333</v>
          </cell>
          <cell r="C9">
            <v>28.8</v>
          </cell>
          <cell r="D9">
            <v>13.6</v>
          </cell>
          <cell r="E9">
            <v>70</v>
          </cell>
          <cell r="F9">
            <v>97</v>
          </cell>
          <cell r="G9">
            <v>40</v>
          </cell>
          <cell r="H9">
            <v>20.16</v>
          </cell>
          <cell r="J9">
            <v>34.92</v>
          </cell>
          <cell r="K9">
            <v>0</v>
          </cell>
        </row>
        <row r="10">
          <cell r="B10">
            <v>20.737500000000001</v>
          </cell>
          <cell r="C10">
            <v>29.4</v>
          </cell>
          <cell r="D10">
            <v>13.6</v>
          </cell>
          <cell r="E10">
            <v>70</v>
          </cell>
          <cell r="F10">
            <v>96</v>
          </cell>
          <cell r="G10">
            <v>39</v>
          </cell>
          <cell r="H10">
            <v>19.079999999999998</v>
          </cell>
          <cell r="J10">
            <v>33.480000000000004</v>
          </cell>
          <cell r="K10">
            <v>0</v>
          </cell>
        </row>
        <row r="11">
          <cell r="B11">
            <v>21.645833333333339</v>
          </cell>
          <cell r="C11">
            <v>30.6</v>
          </cell>
          <cell r="D11">
            <v>13.5</v>
          </cell>
          <cell r="E11">
            <v>62.708333333333336</v>
          </cell>
          <cell r="F11">
            <v>91</v>
          </cell>
          <cell r="G11">
            <v>34</v>
          </cell>
          <cell r="H11">
            <v>17.64</v>
          </cell>
          <cell r="J11">
            <v>32.76</v>
          </cell>
          <cell r="K11">
            <v>0</v>
          </cell>
        </row>
        <row r="12">
          <cell r="B12">
            <v>22.241666666666664</v>
          </cell>
          <cell r="C12">
            <v>30.7</v>
          </cell>
          <cell r="D12">
            <v>15.3</v>
          </cell>
          <cell r="E12">
            <v>60.083333333333336</v>
          </cell>
          <cell r="F12">
            <v>84</v>
          </cell>
          <cell r="G12">
            <v>36</v>
          </cell>
          <cell r="H12">
            <v>24.12</v>
          </cell>
          <cell r="J12">
            <v>43.2</v>
          </cell>
          <cell r="K12">
            <v>0</v>
          </cell>
        </row>
        <row r="13">
          <cell r="B13">
            <v>23.258333333333336</v>
          </cell>
          <cell r="C13">
            <v>31.9</v>
          </cell>
          <cell r="D13">
            <v>15.8</v>
          </cell>
          <cell r="E13">
            <v>60.666666666666664</v>
          </cell>
          <cell r="F13">
            <v>88</v>
          </cell>
          <cell r="G13">
            <v>34</v>
          </cell>
          <cell r="H13">
            <v>34.92</v>
          </cell>
          <cell r="J13">
            <v>55.800000000000004</v>
          </cell>
          <cell r="K13">
            <v>0</v>
          </cell>
        </row>
        <row r="14">
          <cell r="B14">
            <v>22.287500000000005</v>
          </cell>
          <cell r="C14">
            <v>31.1</v>
          </cell>
          <cell r="D14">
            <v>15.1</v>
          </cell>
          <cell r="E14">
            <v>63.791666666666664</v>
          </cell>
          <cell r="F14">
            <v>90</v>
          </cell>
          <cell r="G14">
            <v>35</v>
          </cell>
          <cell r="H14">
            <v>19.8</v>
          </cell>
          <cell r="J14">
            <v>41.04</v>
          </cell>
          <cell r="K14">
            <v>0</v>
          </cell>
        </row>
        <row r="15">
          <cell r="B15">
            <v>21.983333333333338</v>
          </cell>
          <cell r="C15">
            <v>31.8</v>
          </cell>
          <cell r="D15">
            <v>12.9</v>
          </cell>
          <cell r="E15">
            <v>62.125</v>
          </cell>
          <cell r="F15">
            <v>94</v>
          </cell>
          <cell r="G15">
            <v>30</v>
          </cell>
          <cell r="H15">
            <v>15.840000000000002</v>
          </cell>
          <cell r="J15">
            <v>35.64</v>
          </cell>
          <cell r="K15">
            <v>0</v>
          </cell>
        </row>
        <row r="16">
          <cell r="B16">
            <v>22.183333333333334</v>
          </cell>
          <cell r="C16">
            <v>31.1</v>
          </cell>
          <cell r="D16">
            <v>14.4</v>
          </cell>
          <cell r="E16">
            <v>56.333333333333336</v>
          </cell>
          <cell r="F16">
            <v>83</v>
          </cell>
          <cell r="G16">
            <v>28</v>
          </cell>
          <cell r="H16">
            <v>19.8</v>
          </cell>
          <cell r="J16">
            <v>39.96</v>
          </cell>
          <cell r="K16">
            <v>0</v>
          </cell>
        </row>
        <row r="17">
          <cell r="B17">
            <v>22.745833333333337</v>
          </cell>
          <cell r="C17">
            <v>31.8</v>
          </cell>
          <cell r="D17">
            <v>13.7</v>
          </cell>
          <cell r="E17">
            <v>53.5</v>
          </cell>
          <cell r="F17">
            <v>83</v>
          </cell>
          <cell r="G17">
            <v>29</v>
          </cell>
          <cell r="H17">
            <v>33.480000000000004</v>
          </cell>
          <cell r="J17">
            <v>66.960000000000008</v>
          </cell>
          <cell r="K17">
            <v>0</v>
          </cell>
        </row>
        <row r="18">
          <cell r="B18">
            <v>24.066666666666666</v>
          </cell>
          <cell r="C18">
            <v>32.200000000000003</v>
          </cell>
          <cell r="D18">
            <v>15.8</v>
          </cell>
          <cell r="E18">
            <v>50.625</v>
          </cell>
          <cell r="F18">
            <v>78</v>
          </cell>
          <cell r="G18">
            <v>30</v>
          </cell>
          <cell r="H18">
            <v>34.200000000000003</v>
          </cell>
          <cell r="J18">
            <v>56.16</v>
          </cell>
          <cell r="K18">
            <v>0</v>
          </cell>
        </row>
        <row r="19">
          <cell r="B19">
            <v>24.170833333333334</v>
          </cell>
          <cell r="C19">
            <v>32.5</v>
          </cell>
          <cell r="D19">
            <v>19.2</v>
          </cell>
          <cell r="E19">
            <v>54.333333333333336</v>
          </cell>
          <cell r="F19">
            <v>67</v>
          </cell>
          <cell r="G19">
            <v>35</v>
          </cell>
          <cell r="H19">
            <v>28.8</v>
          </cell>
          <cell r="J19">
            <v>51.480000000000004</v>
          </cell>
          <cell r="K19">
            <v>0</v>
          </cell>
        </row>
        <row r="20">
          <cell r="B20">
            <v>24.241666666666664</v>
          </cell>
          <cell r="C20">
            <v>31.6</v>
          </cell>
          <cell r="D20">
            <v>18.5</v>
          </cell>
          <cell r="E20">
            <v>61.208333333333336</v>
          </cell>
          <cell r="F20">
            <v>84</v>
          </cell>
          <cell r="G20">
            <v>37</v>
          </cell>
          <cell r="H20">
            <v>21.96</v>
          </cell>
          <cell r="J20">
            <v>37.440000000000005</v>
          </cell>
          <cell r="K20">
            <v>0</v>
          </cell>
        </row>
        <row r="21">
          <cell r="B21">
            <v>23.787499999999991</v>
          </cell>
          <cell r="C21">
            <v>31.5</v>
          </cell>
          <cell r="D21">
            <v>18.8</v>
          </cell>
          <cell r="E21">
            <v>64.708333333333329</v>
          </cell>
          <cell r="F21">
            <v>90</v>
          </cell>
          <cell r="G21">
            <v>34</v>
          </cell>
          <cell r="H21">
            <v>27.36</v>
          </cell>
          <cell r="J21">
            <v>47.16</v>
          </cell>
          <cell r="K21">
            <v>0</v>
          </cell>
        </row>
        <row r="22">
          <cell r="B22">
            <v>23.75</v>
          </cell>
          <cell r="C22">
            <v>32.4</v>
          </cell>
          <cell r="D22">
            <v>16.2</v>
          </cell>
          <cell r="E22">
            <v>56.541666666666664</v>
          </cell>
          <cell r="F22">
            <v>85</v>
          </cell>
          <cell r="G22">
            <v>29</v>
          </cell>
          <cell r="H22">
            <v>25.56</v>
          </cell>
          <cell r="J22">
            <v>51.84</v>
          </cell>
          <cell r="K22">
            <v>0</v>
          </cell>
        </row>
        <row r="23">
          <cell r="B23">
            <v>24.304166666666664</v>
          </cell>
          <cell r="C23">
            <v>32.200000000000003</v>
          </cell>
          <cell r="D23">
            <v>18.2</v>
          </cell>
          <cell r="E23">
            <v>53.583333333333336</v>
          </cell>
          <cell r="F23">
            <v>74</v>
          </cell>
          <cell r="G23">
            <v>33</v>
          </cell>
          <cell r="H23">
            <v>27</v>
          </cell>
          <cell r="J23">
            <v>45</v>
          </cell>
          <cell r="K23">
            <v>0</v>
          </cell>
        </row>
        <row r="24">
          <cell r="B24">
            <v>23.791666666666668</v>
          </cell>
          <cell r="C24">
            <v>32.5</v>
          </cell>
          <cell r="D24">
            <v>16.2</v>
          </cell>
          <cell r="E24">
            <v>54.833333333333336</v>
          </cell>
          <cell r="F24">
            <v>84</v>
          </cell>
          <cell r="G24">
            <v>27</v>
          </cell>
          <cell r="H24">
            <v>21.96</v>
          </cell>
          <cell r="J24">
            <v>39.96</v>
          </cell>
          <cell r="K24">
            <v>0</v>
          </cell>
        </row>
        <row r="25">
          <cell r="B25">
            <v>22.333333333333332</v>
          </cell>
          <cell r="C25">
            <v>31.8</v>
          </cell>
          <cell r="D25">
            <v>12.9</v>
          </cell>
          <cell r="E25">
            <v>48.625</v>
          </cell>
          <cell r="F25">
            <v>79</v>
          </cell>
          <cell r="G25">
            <v>24</v>
          </cell>
          <cell r="H25">
            <v>27.36</v>
          </cell>
          <cell r="J25">
            <v>44.64</v>
          </cell>
          <cell r="K25">
            <v>0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16.958333333333332</v>
          </cell>
          <cell r="C5">
            <v>29</v>
          </cell>
          <cell r="D5">
            <v>7.8</v>
          </cell>
          <cell r="E5">
            <v>71.583333333333329</v>
          </cell>
          <cell r="F5">
            <v>95</v>
          </cell>
          <cell r="G5">
            <v>33</v>
          </cell>
          <cell r="H5">
            <v>6.84</v>
          </cell>
          <cell r="J5">
            <v>16.920000000000002</v>
          </cell>
          <cell r="K5">
            <v>0</v>
          </cell>
        </row>
        <row r="6">
          <cell r="B6">
            <v>18.870833333333337</v>
          </cell>
          <cell r="C6">
            <v>31.7</v>
          </cell>
          <cell r="D6">
            <v>10.6</v>
          </cell>
          <cell r="E6">
            <v>72.666666666666671</v>
          </cell>
          <cell r="F6">
            <v>94</v>
          </cell>
          <cell r="G6">
            <v>28</v>
          </cell>
          <cell r="H6">
            <v>7.2</v>
          </cell>
          <cell r="J6">
            <v>19.079999999999998</v>
          </cell>
          <cell r="K6">
            <v>0</v>
          </cell>
        </row>
        <row r="7">
          <cell r="B7">
            <v>22.475000000000005</v>
          </cell>
          <cell r="C7">
            <v>32.5</v>
          </cell>
          <cell r="D7">
            <v>15.1</v>
          </cell>
          <cell r="E7">
            <v>67.333333333333329</v>
          </cell>
          <cell r="F7">
            <v>93</v>
          </cell>
          <cell r="G7">
            <v>29</v>
          </cell>
          <cell r="H7">
            <v>5.04</v>
          </cell>
          <cell r="J7">
            <v>12.24</v>
          </cell>
          <cell r="K7">
            <v>0</v>
          </cell>
        </row>
        <row r="8">
          <cell r="B8">
            <v>21.787500000000005</v>
          </cell>
          <cell r="C8">
            <v>30.8</v>
          </cell>
          <cell r="D8">
            <v>14.2</v>
          </cell>
          <cell r="E8">
            <v>68.958333333333329</v>
          </cell>
          <cell r="F8">
            <v>95</v>
          </cell>
          <cell r="G8">
            <v>29</v>
          </cell>
          <cell r="H8">
            <v>10.44</v>
          </cell>
          <cell r="J8">
            <v>23.759999999999998</v>
          </cell>
          <cell r="K8">
            <v>0</v>
          </cell>
        </row>
        <row r="9">
          <cell r="B9">
            <v>19.816666666666666</v>
          </cell>
          <cell r="C9">
            <v>30.9</v>
          </cell>
          <cell r="D9">
            <v>12.3</v>
          </cell>
          <cell r="E9">
            <v>71.75</v>
          </cell>
          <cell r="F9">
            <v>94</v>
          </cell>
          <cell r="G9">
            <v>32</v>
          </cell>
          <cell r="H9">
            <v>9.3600000000000012</v>
          </cell>
          <cell r="J9">
            <v>24.48</v>
          </cell>
          <cell r="K9">
            <v>0</v>
          </cell>
        </row>
        <row r="10">
          <cell r="B10">
            <v>19.966666666666665</v>
          </cell>
          <cell r="C10">
            <v>31.3</v>
          </cell>
          <cell r="D10">
            <v>12.4</v>
          </cell>
          <cell r="E10">
            <v>72.916666666666671</v>
          </cell>
          <cell r="F10">
            <v>95</v>
          </cell>
          <cell r="G10">
            <v>32</v>
          </cell>
          <cell r="H10">
            <v>7.2</v>
          </cell>
          <cell r="J10">
            <v>19.8</v>
          </cell>
          <cell r="K10">
            <v>0</v>
          </cell>
        </row>
        <row r="11">
          <cell r="B11">
            <v>20.445833333333336</v>
          </cell>
          <cell r="C11">
            <v>31.9</v>
          </cell>
          <cell r="D11">
            <v>12.8</v>
          </cell>
          <cell r="E11">
            <v>72.041666666666671</v>
          </cell>
          <cell r="F11">
            <v>94</v>
          </cell>
          <cell r="G11">
            <v>31</v>
          </cell>
          <cell r="H11">
            <v>6.48</v>
          </cell>
          <cell r="J11">
            <v>19.079999999999998</v>
          </cell>
          <cell r="K11">
            <v>0.2</v>
          </cell>
        </row>
        <row r="12">
          <cell r="B12">
            <v>20.925000000000004</v>
          </cell>
          <cell r="C12">
            <v>32.4</v>
          </cell>
          <cell r="D12">
            <v>12.8</v>
          </cell>
          <cell r="E12">
            <v>70.625</v>
          </cell>
          <cell r="F12">
            <v>94</v>
          </cell>
          <cell r="G12">
            <v>32</v>
          </cell>
          <cell r="H12">
            <v>7.5600000000000005</v>
          </cell>
          <cell r="J12">
            <v>29.880000000000003</v>
          </cell>
          <cell r="K12">
            <v>0</v>
          </cell>
        </row>
        <row r="13">
          <cell r="B13">
            <v>21.916666666666668</v>
          </cell>
          <cell r="C13">
            <v>33.1</v>
          </cell>
          <cell r="D13">
            <v>12.8</v>
          </cell>
          <cell r="E13">
            <v>66.666666666666671</v>
          </cell>
          <cell r="F13">
            <v>94</v>
          </cell>
          <cell r="G13">
            <v>32</v>
          </cell>
          <cell r="H13">
            <v>12.24</v>
          </cell>
          <cell r="J13">
            <v>43.2</v>
          </cell>
          <cell r="K13">
            <v>0</v>
          </cell>
        </row>
        <row r="14">
          <cell r="B14">
            <v>22</v>
          </cell>
          <cell r="C14">
            <v>32.799999999999997</v>
          </cell>
          <cell r="D14">
            <v>13.7</v>
          </cell>
          <cell r="E14">
            <v>67.875</v>
          </cell>
          <cell r="F14">
            <v>93</v>
          </cell>
          <cell r="G14">
            <v>31</v>
          </cell>
          <cell r="H14">
            <v>9.7200000000000006</v>
          </cell>
          <cell r="J14">
            <v>29.16</v>
          </cell>
          <cell r="K14">
            <v>0</v>
          </cell>
        </row>
        <row r="15">
          <cell r="B15">
            <v>21.45</v>
          </cell>
          <cell r="C15">
            <v>32.5</v>
          </cell>
          <cell r="D15">
            <v>12.8</v>
          </cell>
          <cell r="E15">
            <v>68.666666666666671</v>
          </cell>
          <cell r="F15">
            <v>94</v>
          </cell>
          <cell r="G15">
            <v>29</v>
          </cell>
          <cell r="H15">
            <v>5.7600000000000007</v>
          </cell>
          <cell r="J15">
            <v>20.52</v>
          </cell>
          <cell r="K15">
            <v>0</v>
          </cell>
        </row>
        <row r="16">
          <cell r="B16">
            <v>20.766666666666669</v>
          </cell>
          <cell r="C16">
            <v>32.5</v>
          </cell>
          <cell r="D16">
            <v>12.4</v>
          </cell>
          <cell r="E16">
            <v>66.75</v>
          </cell>
          <cell r="F16">
            <v>93</v>
          </cell>
          <cell r="G16">
            <v>26</v>
          </cell>
          <cell r="H16">
            <v>7.2</v>
          </cell>
          <cell r="J16">
            <v>26.28</v>
          </cell>
          <cell r="K16">
            <v>0</v>
          </cell>
        </row>
        <row r="17">
          <cell r="B17">
            <v>22.025000000000002</v>
          </cell>
          <cell r="C17">
            <v>32.799999999999997</v>
          </cell>
          <cell r="D17">
            <v>13.4</v>
          </cell>
          <cell r="E17">
            <v>61.791666666666664</v>
          </cell>
          <cell r="F17">
            <v>91</v>
          </cell>
          <cell r="G17">
            <v>28</v>
          </cell>
          <cell r="H17">
            <v>11.520000000000001</v>
          </cell>
          <cell r="J17">
            <v>43.56</v>
          </cell>
          <cell r="K17">
            <v>0</v>
          </cell>
        </row>
        <row r="18">
          <cell r="B18">
            <v>22.545833333333334</v>
          </cell>
          <cell r="C18">
            <v>32.6</v>
          </cell>
          <cell r="D18">
            <v>13.5</v>
          </cell>
          <cell r="E18">
            <v>59.791666666666664</v>
          </cell>
          <cell r="F18">
            <v>91</v>
          </cell>
          <cell r="G18">
            <v>29</v>
          </cell>
          <cell r="H18">
            <v>10.8</v>
          </cell>
          <cell r="J18">
            <v>48.96</v>
          </cell>
          <cell r="K18">
            <v>0</v>
          </cell>
        </row>
        <row r="19">
          <cell r="B19">
            <v>22.516666666666666</v>
          </cell>
          <cell r="C19">
            <v>33</v>
          </cell>
          <cell r="D19">
            <v>15.2</v>
          </cell>
          <cell r="E19">
            <v>66.125</v>
          </cell>
          <cell r="F19">
            <v>90</v>
          </cell>
          <cell r="G19">
            <v>33</v>
          </cell>
          <cell r="H19">
            <v>18</v>
          </cell>
          <cell r="J19">
            <v>39.6</v>
          </cell>
          <cell r="K19">
            <v>0</v>
          </cell>
        </row>
        <row r="20">
          <cell r="B20">
            <v>24.604166666666668</v>
          </cell>
          <cell r="C20">
            <v>33.700000000000003</v>
          </cell>
          <cell r="D20">
            <v>16.8</v>
          </cell>
          <cell r="E20">
            <v>65.041666666666671</v>
          </cell>
          <cell r="F20">
            <v>92</v>
          </cell>
          <cell r="G20">
            <v>29</v>
          </cell>
          <cell r="H20">
            <v>9</v>
          </cell>
          <cell r="J20">
            <v>30.240000000000002</v>
          </cell>
          <cell r="K20">
            <v>0</v>
          </cell>
        </row>
        <row r="21">
          <cell r="B21">
            <v>24.358333333333338</v>
          </cell>
          <cell r="C21">
            <v>32.799999999999997</v>
          </cell>
          <cell r="D21">
            <v>18.399999999999999</v>
          </cell>
          <cell r="E21">
            <v>62.875</v>
          </cell>
          <cell r="F21">
            <v>87</v>
          </cell>
          <cell r="G21">
            <v>30</v>
          </cell>
          <cell r="H21">
            <v>14.04</v>
          </cell>
          <cell r="J21">
            <v>37.800000000000004</v>
          </cell>
          <cell r="K21">
            <v>0</v>
          </cell>
        </row>
        <row r="22">
          <cell r="B22">
            <v>23.195833333333336</v>
          </cell>
          <cell r="C22">
            <v>32.700000000000003</v>
          </cell>
          <cell r="D22">
            <v>15.3</v>
          </cell>
          <cell r="E22">
            <v>62.083333333333336</v>
          </cell>
          <cell r="F22">
            <v>89</v>
          </cell>
          <cell r="G22">
            <v>29</v>
          </cell>
          <cell r="H22">
            <v>11.520000000000001</v>
          </cell>
          <cell r="J22">
            <v>36.72</v>
          </cell>
          <cell r="K22">
            <v>0</v>
          </cell>
        </row>
        <row r="23">
          <cell r="B23">
            <v>22.620833333333326</v>
          </cell>
          <cell r="C23">
            <v>32.6</v>
          </cell>
          <cell r="D23">
            <v>14.4</v>
          </cell>
          <cell r="E23">
            <v>63.541666666666664</v>
          </cell>
          <cell r="F23">
            <v>91</v>
          </cell>
          <cell r="G23">
            <v>31</v>
          </cell>
          <cell r="H23">
            <v>9.3600000000000012</v>
          </cell>
          <cell r="J23">
            <v>32.04</v>
          </cell>
          <cell r="K23">
            <v>0</v>
          </cell>
        </row>
        <row r="24">
          <cell r="B24">
            <v>22.579166666666669</v>
          </cell>
          <cell r="C24">
            <v>34.4</v>
          </cell>
          <cell r="D24">
            <v>14.7</v>
          </cell>
          <cell r="E24">
            <v>62.041666666666664</v>
          </cell>
          <cell r="F24">
            <v>92</v>
          </cell>
          <cell r="G24">
            <v>21</v>
          </cell>
          <cell r="H24">
            <v>7.9200000000000008</v>
          </cell>
          <cell r="J24">
            <v>29.880000000000003</v>
          </cell>
          <cell r="K24">
            <v>0</v>
          </cell>
        </row>
        <row r="25">
          <cell r="B25">
            <v>21.120833333333334</v>
          </cell>
          <cell r="C25">
            <v>33.1</v>
          </cell>
          <cell r="D25">
            <v>11.8</v>
          </cell>
          <cell r="E25">
            <v>60.125</v>
          </cell>
          <cell r="F25">
            <v>92</v>
          </cell>
          <cell r="G25">
            <v>24</v>
          </cell>
          <cell r="H25">
            <v>10.8</v>
          </cell>
          <cell r="J25">
            <v>39.24</v>
          </cell>
          <cell r="K25">
            <v>0</v>
          </cell>
        </row>
        <row r="26">
          <cell r="B26">
            <v>21.962500000000002</v>
          </cell>
          <cell r="C26">
            <v>32.799999999999997</v>
          </cell>
          <cell r="D26">
            <v>12.2</v>
          </cell>
          <cell r="E26">
            <v>60.291666666666664</v>
          </cell>
          <cell r="F26">
            <v>90</v>
          </cell>
          <cell r="G26">
            <v>30</v>
          </cell>
          <cell r="H26">
            <v>14.76</v>
          </cell>
          <cell r="J26">
            <v>45.72</v>
          </cell>
          <cell r="K26">
            <v>0</v>
          </cell>
        </row>
        <row r="27">
          <cell r="B27">
            <v>23.358333333333334</v>
          </cell>
          <cell r="C27">
            <v>33.4</v>
          </cell>
          <cell r="D27">
            <v>14.8</v>
          </cell>
          <cell r="E27">
            <v>62.208333333333336</v>
          </cell>
          <cell r="F27">
            <v>90</v>
          </cell>
          <cell r="G27">
            <v>33</v>
          </cell>
          <cell r="H27">
            <v>12.24</v>
          </cell>
          <cell r="J27">
            <v>40.32</v>
          </cell>
          <cell r="K27">
            <v>0</v>
          </cell>
        </row>
        <row r="28">
          <cell r="B28">
            <v>24.583333333333339</v>
          </cell>
          <cell r="C28">
            <v>33.4</v>
          </cell>
          <cell r="D28">
            <v>17.5</v>
          </cell>
          <cell r="E28">
            <v>62.166666666666664</v>
          </cell>
          <cell r="F28">
            <v>87</v>
          </cell>
          <cell r="G28">
            <v>34</v>
          </cell>
          <cell r="H28">
            <v>24.840000000000003</v>
          </cell>
          <cell r="J28">
            <v>49.680000000000007</v>
          </cell>
          <cell r="K28">
            <v>0</v>
          </cell>
        </row>
        <row r="29">
          <cell r="B29">
            <v>24.287500000000005</v>
          </cell>
          <cell r="C29">
            <v>32</v>
          </cell>
          <cell r="D29">
            <v>19.399999999999999</v>
          </cell>
          <cell r="E29">
            <v>69.416666666666671</v>
          </cell>
          <cell r="F29">
            <v>88</v>
          </cell>
          <cell r="G29">
            <v>40</v>
          </cell>
          <cell r="H29">
            <v>12.96</v>
          </cell>
          <cell r="J29">
            <v>27.36</v>
          </cell>
          <cell r="K29">
            <v>0</v>
          </cell>
        </row>
        <row r="30">
          <cell r="B30">
            <v>18.733333333333334</v>
          </cell>
          <cell r="C30">
            <v>24.5</v>
          </cell>
          <cell r="D30">
            <v>14.9</v>
          </cell>
          <cell r="E30">
            <v>83</v>
          </cell>
          <cell r="F30">
            <v>95</v>
          </cell>
          <cell r="G30">
            <v>64</v>
          </cell>
          <cell r="H30">
            <v>9.3600000000000012</v>
          </cell>
          <cell r="J30">
            <v>20.16</v>
          </cell>
          <cell r="K30">
            <v>0</v>
          </cell>
        </row>
        <row r="31">
          <cell r="B31">
            <v>17.074999999999999</v>
          </cell>
          <cell r="C31">
            <v>23.6</v>
          </cell>
          <cell r="D31">
            <v>13.2</v>
          </cell>
          <cell r="E31">
            <v>79.958333333333329</v>
          </cell>
          <cell r="F31">
            <v>90</v>
          </cell>
          <cell r="G31">
            <v>59</v>
          </cell>
          <cell r="H31">
            <v>8.2799999999999994</v>
          </cell>
          <cell r="J31">
            <v>18.36</v>
          </cell>
          <cell r="K31">
            <v>0</v>
          </cell>
        </row>
        <row r="32">
          <cell r="B32">
            <v>20.770833333333332</v>
          </cell>
          <cell r="C32">
            <v>32.1</v>
          </cell>
          <cell r="D32">
            <v>12.8</v>
          </cell>
          <cell r="E32">
            <v>66.375</v>
          </cell>
          <cell r="F32">
            <v>95</v>
          </cell>
          <cell r="G32">
            <v>23</v>
          </cell>
          <cell r="H32">
            <v>14.4</v>
          </cell>
          <cell r="J32">
            <v>37.800000000000004</v>
          </cell>
          <cell r="K32">
            <v>0</v>
          </cell>
        </row>
        <row r="33">
          <cell r="B33">
            <v>19.441666666666666</v>
          </cell>
          <cell r="C33">
            <v>22.7</v>
          </cell>
          <cell r="D33">
            <v>17</v>
          </cell>
          <cell r="E33">
            <v>65.416666666666671</v>
          </cell>
          <cell r="F33">
            <v>80</v>
          </cell>
          <cell r="G33">
            <v>45</v>
          </cell>
          <cell r="H33">
            <v>11.879999999999999</v>
          </cell>
          <cell r="J33">
            <v>30.240000000000002</v>
          </cell>
          <cell r="K33">
            <v>0</v>
          </cell>
        </row>
        <row r="34">
          <cell r="B34">
            <v>14.512500000000001</v>
          </cell>
          <cell r="C34">
            <v>19.5</v>
          </cell>
          <cell r="D34">
            <v>10.7</v>
          </cell>
          <cell r="E34">
            <v>47</v>
          </cell>
          <cell r="F34">
            <v>63</v>
          </cell>
          <cell r="G34">
            <v>25</v>
          </cell>
          <cell r="H34">
            <v>11.879999999999999</v>
          </cell>
          <cell r="J34">
            <v>31.319999999999997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21.683333333333334</v>
          </cell>
          <cell r="C5">
            <v>31.2</v>
          </cell>
          <cell r="D5">
            <v>15.4</v>
          </cell>
          <cell r="E5">
            <v>63.041666666666664</v>
          </cell>
          <cell r="F5">
            <v>83</v>
          </cell>
          <cell r="G5">
            <v>33</v>
          </cell>
          <cell r="H5">
            <v>7.2</v>
          </cell>
          <cell r="J5">
            <v>13.68</v>
          </cell>
          <cell r="K5">
            <v>0</v>
          </cell>
        </row>
        <row r="6">
          <cell r="B6">
            <v>22.074999999999999</v>
          </cell>
          <cell r="C6">
            <v>33.200000000000003</v>
          </cell>
          <cell r="D6">
            <v>14.4</v>
          </cell>
          <cell r="E6">
            <v>66.5</v>
          </cell>
          <cell r="F6">
            <v>91</v>
          </cell>
          <cell r="G6">
            <v>32</v>
          </cell>
          <cell r="H6">
            <v>6.48</v>
          </cell>
          <cell r="J6">
            <v>17.28</v>
          </cell>
          <cell r="K6">
            <v>0</v>
          </cell>
        </row>
        <row r="7">
          <cell r="B7">
            <v>23.695833333333336</v>
          </cell>
          <cell r="C7">
            <v>32.799999999999997</v>
          </cell>
          <cell r="D7">
            <v>17.399999999999999</v>
          </cell>
          <cell r="E7">
            <v>66.75</v>
          </cell>
          <cell r="F7">
            <v>89</v>
          </cell>
          <cell r="G7">
            <v>33</v>
          </cell>
          <cell r="H7">
            <v>4.6800000000000006</v>
          </cell>
          <cell r="J7">
            <v>19.079999999999998</v>
          </cell>
          <cell r="K7">
            <v>0</v>
          </cell>
        </row>
        <row r="8">
          <cell r="B8">
            <v>23.962500000000006</v>
          </cell>
          <cell r="C8">
            <v>32.9</v>
          </cell>
          <cell r="D8">
            <v>18.399999999999999</v>
          </cell>
          <cell r="E8">
            <v>67</v>
          </cell>
          <cell r="F8">
            <v>91</v>
          </cell>
          <cell r="G8">
            <v>25</v>
          </cell>
          <cell r="H8">
            <v>12.24</v>
          </cell>
          <cell r="J8">
            <v>23.759999999999998</v>
          </cell>
          <cell r="K8">
            <v>0</v>
          </cell>
        </row>
        <row r="9">
          <cell r="B9">
            <v>22.925000000000001</v>
          </cell>
          <cell r="C9">
            <v>32.6</v>
          </cell>
          <cell r="D9">
            <v>16.3</v>
          </cell>
          <cell r="E9">
            <v>61.166666666666664</v>
          </cell>
          <cell r="F9">
            <v>88</v>
          </cell>
          <cell r="G9">
            <v>28</v>
          </cell>
          <cell r="H9">
            <v>11.16</v>
          </cell>
          <cell r="J9">
            <v>21.96</v>
          </cell>
          <cell r="K9">
            <v>0</v>
          </cell>
        </row>
        <row r="10">
          <cell r="B10">
            <v>22.654166666666669</v>
          </cell>
          <cell r="C10">
            <v>32.799999999999997</v>
          </cell>
          <cell r="D10">
            <v>14.5</v>
          </cell>
          <cell r="E10">
            <v>64</v>
          </cell>
          <cell r="F10">
            <v>91</v>
          </cell>
          <cell r="G10">
            <v>27</v>
          </cell>
          <cell r="H10">
            <v>5.7600000000000007</v>
          </cell>
          <cell r="J10">
            <v>20.88</v>
          </cell>
          <cell r="K10">
            <v>0</v>
          </cell>
        </row>
        <row r="11">
          <cell r="B11">
            <v>22.916666666666668</v>
          </cell>
          <cell r="C11">
            <v>33.9</v>
          </cell>
          <cell r="D11">
            <v>15.4</v>
          </cell>
          <cell r="E11">
            <v>64.291666666666671</v>
          </cell>
          <cell r="F11">
            <v>89</v>
          </cell>
          <cell r="G11">
            <v>26</v>
          </cell>
          <cell r="H11">
            <v>7.9200000000000008</v>
          </cell>
          <cell r="J11">
            <v>19.8</v>
          </cell>
          <cell r="K11">
            <v>0</v>
          </cell>
        </row>
        <row r="12">
          <cell r="B12">
            <v>23.808333333333334</v>
          </cell>
          <cell r="C12">
            <v>33.799999999999997</v>
          </cell>
          <cell r="D12">
            <v>16.8</v>
          </cell>
          <cell r="E12">
            <v>61.541666666666664</v>
          </cell>
          <cell r="F12">
            <v>88</v>
          </cell>
          <cell r="G12">
            <v>28</v>
          </cell>
          <cell r="H12">
            <v>15.840000000000002</v>
          </cell>
          <cell r="J12">
            <v>32.04</v>
          </cell>
          <cell r="K12">
            <v>0</v>
          </cell>
        </row>
        <row r="13">
          <cell r="B13">
            <v>23.879166666666663</v>
          </cell>
          <cell r="C13">
            <v>33.9</v>
          </cell>
          <cell r="D13">
            <v>14.7</v>
          </cell>
          <cell r="E13">
            <v>61.958333333333336</v>
          </cell>
          <cell r="F13">
            <v>91</v>
          </cell>
          <cell r="G13">
            <v>30</v>
          </cell>
          <cell r="H13">
            <v>17.64</v>
          </cell>
          <cell r="J13">
            <v>50.76</v>
          </cell>
          <cell r="K13">
            <v>0</v>
          </cell>
        </row>
        <row r="14">
          <cell r="B14">
            <v>24.187499999999996</v>
          </cell>
          <cell r="C14">
            <v>33.4</v>
          </cell>
          <cell r="D14">
            <v>16.3</v>
          </cell>
          <cell r="E14">
            <v>62.875</v>
          </cell>
          <cell r="F14">
            <v>91</v>
          </cell>
          <cell r="G14">
            <v>30</v>
          </cell>
          <cell r="H14">
            <v>11.879999999999999</v>
          </cell>
          <cell r="J14">
            <v>28.44</v>
          </cell>
          <cell r="K14">
            <v>0</v>
          </cell>
        </row>
        <row r="15">
          <cell r="B15">
            <v>23.916666666666668</v>
          </cell>
          <cell r="C15">
            <v>34.6</v>
          </cell>
          <cell r="D15">
            <v>15.4</v>
          </cell>
          <cell r="E15">
            <v>64.291666666666671</v>
          </cell>
          <cell r="F15">
            <v>92</v>
          </cell>
          <cell r="G15">
            <v>29</v>
          </cell>
          <cell r="H15">
            <v>6.12</v>
          </cell>
          <cell r="J15">
            <v>18.720000000000002</v>
          </cell>
          <cell r="K15">
            <v>0</v>
          </cell>
        </row>
        <row r="16">
          <cell r="B16">
            <v>23.479166666666668</v>
          </cell>
          <cell r="C16">
            <v>34.5</v>
          </cell>
          <cell r="D16">
            <v>15.6</v>
          </cell>
          <cell r="E16">
            <v>62.875</v>
          </cell>
          <cell r="F16">
            <v>92</v>
          </cell>
          <cell r="G16">
            <v>23</v>
          </cell>
          <cell r="H16">
            <v>8.64</v>
          </cell>
          <cell r="J16">
            <v>23.040000000000003</v>
          </cell>
          <cell r="K16">
            <v>0</v>
          </cell>
        </row>
        <row r="17">
          <cell r="B17">
            <v>23.879166666666666</v>
          </cell>
          <cell r="C17">
            <v>34.200000000000003</v>
          </cell>
          <cell r="D17">
            <v>14.6</v>
          </cell>
          <cell r="E17">
            <v>58.333333333333336</v>
          </cell>
          <cell r="F17">
            <v>89</v>
          </cell>
          <cell r="G17">
            <v>26</v>
          </cell>
          <cell r="H17">
            <v>20.16</v>
          </cell>
          <cell r="J17">
            <v>43.56</v>
          </cell>
          <cell r="K17">
            <v>0</v>
          </cell>
        </row>
        <row r="18">
          <cell r="B18">
            <v>26.370833333333334</v>
          </cell>
          <cell r="C18">
            <v>33.799999999999997</v>
          </cell>
          <cell r="D18">
            <v>19.5</v>
          </cell>
          <cell r="E18">
            <v>48</v>
          </cell>
          <cell r="F18">
            <v>73</v>
          </cell>
          <cell r="G18">
            <v>28</v>
          </cell>
          <cell r="H18">
            <v>22.32</v>
          </cell>
          <cell r="J18">
            <v>50.04</v>
          </cell>
          <cell r="K18">
            <v>0</v>
          </cell>
        </row>
        <row r="19">
          <cell r="B19">
            <v>25.445833333333329</v>
          </cell>
          <cell r="C19">
            <v>31.1</v>
          </cell>
          <cell r="D19">
            <v>19.399999999999999</v>
          </cell>
          <cell r="E19">
            <v>60.583333333333336</v>
          </cell>
          <cell r="F19">
            <v>83</v>
          </cell>
          <cell r="G19">
            <v>45</v>
          </cell>
          <cell r="H19">
            <v>9.3600000000000012</v>
          </cell>
          <cell r="J19">
            <v>21.6</v>
          </cell>
          <cell r="K19">
            <v>0</v>
          </cell>
        </row>
        <row r="20">
          <cell r="B20">
            <v>25.845833333333331</v>
          </cell>
          <cell r="C20">
            <v>34.5</v>
          </cell>
          <cell r="D20">
            <v>20</v>
          </cell>
          <cell r="E20">
            <v>64.5</v>
          </cell>
          <cell r="F20">
            <v>89</v>
          </cell>
          <cell r="G20">
            <v>30</v>
          </cell>
          <cell r="H20">
            <v>10.08</v>
          </cell>
          <cell r="J20">
            <v>28.08</v>
          </cell>
          <cell r="K20">
            <v>0</v>
          </cell>
        </row>
        <row r="21">
          <cell r="B21">
            <v>25.879166666666674</v>
          </cell>
          <cell r="C21">
            <v>33.5</v>
          </cell>
          <cell r="D21">
            <v>20.100000000000001</v>
          </cell>
          <cell r="E21">
            <v>57.833333333333336</v>
          </cell>
          <cell r="F21">
            <v>87</v>
          </cell>
          <cell r="G21">
            <v>29</v>
          </cell>
          <cell r="H21">
            <v>11.879999999999999</v>
          </cell>
          <cell r="J21">
            <v>28.8</v>
          </cell>
          <cell r="K21">
            <v>0</v>
          </cell>
        </row>
        <row r="22">
          <cell r="B22">
            <v>25.245833333333334</v>
          </cell>
          <cell r="C22">
            <v>33.5</v>
          </cell>
          <cell r="D22">
            <v>17.2</v>
          </cell>
          <cell r="E22">
            <v>58.291666666666664</v>
          </cell>
          <cell r="F22">
            <v>90</v>
          </cell>
          <cell r="G22">
            <v>31</v>
          </cell>
          <cell r="H22">
            <v>12.96</v>
          </cell>
          <cell r="J22">
            <v>31.319999999999997</v>
          </cell>
          <cell r="K22">
            <v>0</v>
          </cell>
        </row>
        <row r="23">
          <cell r="B23">
            <v>25.3125</v>
          </cell>
          <cell r="C23">
            <v>33.5</v>
          </cell>
          <cell r="D23">
            <v>16.2</v>
          </cell>
          <cell r="E23">
            <v>57.541666666666664</v>
          </cell>
          <cell r="F23">
            <v>91</v>
          </cell>
          <cell r="G23">
            <v>31</v>
          </cell>
          <cell r="H23">
            <v>15.120000000000001</v>
          </cell>
          <cell r="J23">
            <v>39.24</v>
          </cell>
          <cell r="K23">
            <v>0</v>
          </cell>
        </row>
        <row r="24">
          <cell r="B24">
            <v>24.616666666666664</v>
          </cell>
          <cell r="C24">
            <v>35.299999999999997</v>
          </cell>
          <cell r="D24">
            <v>16</v>
          </cell>
          <cell r="E24">
            <v>60.541666666666664</v>
          </cell>
          <cell r="F24">
            <v>91</v>
          </cell>
          <cell r="G24">
            <v>23</v>
          </cell>
          <cell r="H24">
            <v>10.08</v>
          </cell>
          <cell r="J24">
            <v>20.16</v>
          </cell>
          <cell r="K24">
            <v>0</v>
          </cell>
        </row>
        <row r="25">
          <cell r="B25">
            <v>23.75</v>
          </cell>
          <cell r="C25">
            <v>34.700000000000003</v>
          </cell>
          <cell r="D25">
            <v>14.5</v>
          </cell>
          <cell r="E25">
            <v>57.625</v>
          </cell>
          <cell r="F25">
            <v>90</v>
          </cell>
          <cell r="G25">
            <v>21</v>
          </cell>
          <cell r="H25">
            <v>17.64</v>
          </cell>
          <cell r="J25">
            <v>38.880000000000003</v>
          </cell>
          <cell r="K25">
            <v>0</v>
          </cell>
        </row>
        <row r="26">
          <cell r="B26">
            <v>25.3125</v>
          </cell>
          <cell r="C26">
            <v>34</v>
          </cell>
          <cell r="D26">
            <v>15.6</v>
          </cell>
          <cell r="E26">
            <v>52.958333333333336</v>
          </cell>
          <cell r="F26">
            <v>87</v>
          </cell>
          <cell r="G26">
            <v>29</v>
          </cell>
          <cell r="H26">
            <v>16.559999999999999</v>
          </cell>
          <cell r="J26">
            <v>46.800000000000004</v>
          </cell>
          <cell r="K26">
            <v>0</v>
          </cell>
        </row>
        <row r="27">
          <cell r="B27">
            <v>26.304166666666671</v>
          </cell>
          <cell r="C27">
            <v>34.6</v>
          </cell>
          <cell r="D27">
            <v>17.100000000000001</v>
          </cell>
          <cell r="E27">
            <v>54.791666666666664</v>
          </cell>
          <cell r="F27">
            <v>88</v>
          </cell>
          <cell r="G27">
            <v>32</v>
          </cell>
          <cell r="H27">
            <v>15.120000000000001</v>
          </cell>
          <cell r="J27">
            <v>38.519999999999996</v>
          </cell>
          <cell r="K27">
            <v>0</v>
          </cell>
        </row>
        <row r="28">
          <cell r="B28">
            <v>25.120833333333337</v>
          </cell>
          <cell r="C28">
            <v>34.200000000000003</v>
          </cell>
          <cell r="D28">
            <v>18.899999999999999</v>
          </cell>
          <cell r="E28">
            <v>65.75</v>
          </cell>
          <cell r="F28">
            <v>89</v>
          </cell>
          <cell r="G28">
            <v>33</v>
          </cell>
          <cell r="H28">
            <v>11.16</v>
          </cell>
          <cell r="J28">
            <v>25.56</v>
          </cell>
          <cell r="K28">
            <v>0</v>
          </cell>
        </row>
        <row r="29">
          <cell r="B29">
            <v>24.712500000000002</v>
          </cell>
          <cell r="C29">
            <v>30.9</v>
          </cell>
          <cell r="D29">
            <v>19.600000000000001</v>
          </cell>
          <cell r="E29">
            <v>67.75</v>
          </cell>
          <cell r="F29">
            <v>86</v>
          </cell>
          <cell r="G29">
            <v>47</v>
          </cell>
          <cell r="H29">
            <v>7.9200000000000008</v>
          </cell>
          <cell r="J29">
            <v>20.16</v>
          </cell>
          <cell r="K29">
            <v>0</v>
          </cell>
        </row>
        <row r="30">
          <cell r="B30">
            <v>19.241666666666664</v>
          </cell>
          <cell r="C30">
            <v>23</v>
          </cell>
          <cell r="D30">
            <v>16.3</v>
          </cell>
          <cell r="E30">
            <v>77.416666666666671</v>
          </cell>
          <cell r="F30">
            <v>90</v>
          </cell>
          <cell r="G30">
            <v>61</v>
          </cell>
          <cell r="H30">
            <v>6.84</v>
          </cell>
          <cell r="J30">
            <v>16.559999999999999</v>
          </cell>
          <cell r="K30">
            <v>0</v>
          </cell>
        </row>
        <row r="31">
          <cell r="B31">
            <v>19.125</v>
          </cell>
          <cell r="C31">
            <v>27.3</v>
          </cell>
          <cell r="D31">
            <v>13.8</v>
          </cell>
          <cell r="E31">
            <v>71.791666666666671</v>
          </cell>
          <cell r="F31">
            <v>87</v>
          </cell>
          <cell r="G31">
            <v>47</v>
          </cell>
          <cell r="H31">
            <v>8.2799999999999994</v>
          </cell>
          <cell r="J31">
            <v>17.28</v>
          </cell>
          <cell r="K31">
            <v>0</v>
          </cell>
        </row>
        <row r="32">
          <cell r="B32">
            <v>21.487500000000001</v>
          </cell>
          <cell r="C32">
            <v>32.6</v>
          </cell>
          <cell r="D32">
            <v>13.5</v>
          </cell>
          <cell r="E32">
            <v>68.791666666666671</v>
          </cell>
          <cell r="F32">
            <v>93</v>
          </cell>
          <cell r="G32">
            <v>28</v>
          </cell>
          <cell r="H32">
            <v>10.44</v>
          </cell>
          <cell r="J32">
            <v>28.44</v>
          </cell>
          <cell r="K32">
            <v>0</v>
          </cell>
        </row>
        <row r="33">
          <cell r="B33">
            <v>22.799999999999994</v>
          </cell>
          <cell r="C33">
            <v>26.5</v>
          </cell>
          <cell r="D33">
            <v>20.3</v>
          </cell>
          <cell r="E33">
            <v>64.375</v>
          </cell>
          <cell r="F33">
            <v>82</v>
          </cell>
          <cell r="G33">
            <v>44</v>
          </cell>
          <cell r="H33">
            <v>10.44</v>
          </cell>
          <cell r="J33">
            <v>23.040000000000003</v>
          </cell>
          <cell r="K33">
            <v>0</v>
          </cell>
        </row>
        <row r="34">
          <cell r="B34">
            <v>16.766666666666666</v>
          </cell>
          <cell r="C34">
            <v>21.5</v>
          </cell>
          <cell r="D34">
            <v>13.9</v>
          </cell>
          <cell r="E34">
            <v>46.083333333333336</v>
          </cell>
          <cell r="F34">
            <v>69</v>
          </cell>
          <cell r="G34">
            <v>29</v>
          </cell>
          <cell r="H34">
            <v>13.32</v>
          </cell>
          <cell r="J34">
            <v>24.12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21.745833333333337</v>
          </cell>
          <cell r="C5">
            <v>34.1</v>
          </cell>
          <cell r="D5">
            <v>12.9</v>
          </cell>
          <cell r="E5">
            <v>64.583333333333329</v>
          </cell>
          <cell r="F5">
            <v>95</v>
          </cell>
          <cell r="G5">
            <v>22</v>
          </cell>
          <cell r="H5">
            <v>19.079999999999998</v>
          </cell>
          <cell r="J5">
            <v>40.32</v>
          </cell>
          <cell r="K5">
            <v>0</v>
          </cell>
        </row>
        <row r="6">
          <cell r="B6">
            <v>23.8125</v>
          </cell>
          <cell r="C6">
            <v>34.799999999999997</v>
          </cell>
          <cell r="D6">
            <v>16.100000000000001</v>
          </cell>
          <cell r="E6">
            <v>64.375</v>
          </cell>
          <cell r="F6">
            <v>93</v>
          </cell>
          <cell r="G6">
            <v>30</v>
          </cell>
          <cell r="H6">
            <v>25.56</v>
          </cell>
          <cell r="J6">
            <v>44.64</v>
          </cell>
          <cell r="K6">
            <v>0</v>
          </cell>
        </row>
        <row r="7">
          <cell r="B7">
            <v>23.779166666666665</v>
          </cell>
          <cell r="C7">
            <v>34.299999999999997</v>
          </cell>
          <cell r="D7">
            <v>16.399999999999999</v>
          </cell>
          <cell r="E7">
            <v>69.25</v>
          </cell>
          <cell r="F7">
            <v>95</v>
          </cell>
          <cell r="G7">
            <v>29</v>
          </cell>
          <cell r="H7">
            <v>8.64</v>
          </cell>
          <cell r="J7">
            <v>19.8</v>
          </cell>
          <cell r="K7">
            <v>0</v>
          </cell>
        </row>
        <row r="8">
          <cell r="B8">
            <v>23.166666666666668</v>
          </cell>
          <cell r="C8">
            <v>33.4</v>
          </cell>
          <cell r="D8">
            <v>17.600000000000001</v>
          </cell>
          <cell r="E8">
            <v>70.25</v>
          </cell>
          <cell r="F8">
            <v>94</v>
          </cell>
          <cell r="G8">
            <v>25</v>
          </cell>
          <cell r="H8">
            <v>12.6</v>
          </cell>
          <cell r="J8">
            <v>21.240000000000002</v>
          </cell>
          <cell r="K8">
            <v>0</v>
          </cell>
        </row>
        <row r="9">
          <cell r="B9">
            <v>22.433333333333337</v>
          </cell>
          <cell r="C9">
            <v>33.9</v>
          </cell>
          <cell r="D9">
            <v>13.5</v>
          </cell>
          <cell r="E9">
            <v>65.708333333333329</v>
          </cell>
          <cell r="F9">
            <v>95</v>
          </cell>
          <cell r="G9">
            <v>23</v>
          </cell>
          <cell r="H9">
            <v>20.88</v>
          </cell>
          <cell r="J9">
            <v>41.76</v>
          </cell>
          <cell r="K9">
            <v>0</v>
          </cell>
        </row>
        <row r="10">
          <cell r="B10">
            <v>22.683333333333334</v>
          </cell>
          <cell r="C10">
            <v>34.4</v>
          </cell>
          <cell r="D10">
            <v>12.9</v>
          </cell>
          <cell r="E10">
            <v>63.75</v>
          </cell>
          <cell r="F10">
            <v>94</v>
          </cell>
          <cell r="G10">
            <v>23</v>
          </cell>
          <cell r="H10">
            <v>14.76</v>
          </cell>
          <cell r="J10">
            <v>34.200000000000003</v>
          </cell>
          <cell r="K10">
            <v>0</v>
          </cell>
        </row>
        <row r="11">
          <cell r="B11">
            <v>23.220833333333335</v>
          </cell>
          <cell r="C11">
            <v>34.9</v>
          </cell>
          <cell r="D11">
            <v>13.7</v>
          </cell>
          <cell r="E11">
            <v>63.75</v>
          </cell>
          <cell r="F11">
            <v>94</v>
          </cell>
          <cell r="G11">
            <v>24</v>
          </cell>
          <cell r="H11">
            <v>13.32</v>
          </cell>
          <cell r="J11">
            <v>24.840000000000003</v>
          </cell>
          <cell r="K11">
            <v>0</v>
          </cell>
        </row>
        <row r="12">
          <cell r="B12">
            <v>23.758333333333329</v>
          </cell>
          <cell r="C12">
            <v>34.6</v>
          </cell>
          <cell r="D12">
            <v>14.9</v>
          </cell>
          <cell r="E12">
            <v>63.083333333333336</v>
          </cell>
          <cell r="F12">
            <v>93</v>
          </cell>
          <cell r="G12">
            <v>25</v>
          </cell>
          <cell r="H12">
            <v>29.52</v>
          </cell>
          <cell r="J12">
            <v>48.6</v>
          </cell>
          <cell r="K12">
            <v>0</v>
          </cell>
        </row>
        <row r="13">
          <cell r="B13">
            <v>24.299999999999994</v>
          </cell>
          <cell r="C13">
            <v>34.6</v>
          </cell>
          <cell r="D13">
            <v>16</v>
          </cell>
          <cell r="E13">
            <v>62.75</v>
          </cell>
          <cell r="F13">
            <v>94</v>
          </cell>
          <cell r="G13">
            <v>27</v>
          </cell>
          <cell r="H13">
            <v>27.720000000000002</v>
          </cell>
          <cell r="J13">
            <v>49.32</v>
          </cell>
          <cell r="K13">
            <v>0</v>
          </cell>
        </row>
        <row r="14">
          <cell r="B14">
            <v>24.929166666666664</v>
          </cell>
          <cell r="C14">
            <v>34.6</v>
          </cell>
          <cell r="D14">
            <v>17.100000000000001</v>
          </cell>
          <cell r="E14">
            <v>63.416666666666664</v>
          </cell>
          <cell r="F14">
            <v>93</v>
          </cell>
          <cell r="G14">
            <v>27</v>
          </cell>
          <cell r="H14">
            <v>18.36</v>
          </cell>
          <cell r="J14">
            <v>41.04</v>
          </cell>
          <cell r="K14">
            <v>0</v>
          </cell>
        </row>
        <row r="15">
          <cell r="B15">
            <v>24.195833333333329</v>
          </cell>
          <cell r="C15">
            <v>35.4</v>
          </cell>
          <cell r="D15">
            <v>15</v>
          </cell>
          <cell r="E15">
            <v>64.458333333333329</v>
          </cell>
          <cell r="F15">
            <v>95</v>
          </cell>
          <cell r="G15">
            <v>25</v>
          </cell>
          <cell r="H15">
            <v>20.16</v>
          </cell>
          <cell r="J15">
            <v>38.159999999999997</v>
          </cell>
          <cell r="K15">
            <v>0</v>
          </cell>
        </row>
        <row r="16">
          <cell r="B16">
            <v>23.724999999999998</v>
          </cell>
          <cell r="C16">
            <v>35.6</v>
          </cell>
          <cell r="D16">
            <v>14.5</v>
          </cell>
          <cell r="E16">
            <v>63.25</v>
          </cell>
          <cell r="F16">
            <v>94</v>
          </cell>
          <cell r="G16">
            <v>21</v>
          </cell>
          <cell r="H16">
            <v>20.52</v>
          </cell>
          <cell r="J16">
            <v>39.96</v>
          </cell>
          <cell r="K16">
            <v>0</v>
          </cell>
        </row>
        <row r="17">
          <cell r="B17">
            <v>25.400000000000002</v>
          </cell>
          <cell r="C17">
            <v>35</v>
          </cell>
          <cell r="D17">
            <v>16.899999999999999</v>
          </cell>
          <cell r="E17">
            <v>57.375</v>
          </cell>
          <cell r="F17">
            <v>90</v>
          </cell>
          <cell r="G17">
            <v>28</v>
          </cell>
          <cell r="H17">
            <v>29.52</v>
          </cell>
          <cell r="J17">
            <v>56.88</v>
          </cell>
          <cell r="K17">
            <v>0</v>
          </cell>
        </row>
        <row r="18">
          <cell r="B18">
            <v>26.670833333333331</v>
          </cell>
          <cell r="C18">
            <v>34.4</v>
          </cell>
          <cell r="D18">
            <v>20.9</v>
          </cell>
          <cell r="E18">
            <v>50.291666666666664</v>
          </cell>
          <cell r="F18">
            <v>71</v>
          </cell>
          <cell r="G18">
            <v>28</v>
          </cell>
          <cell r="H18">
            <v>34.56</v>
          </cell>
          <cell r="J18">
            <v>53.28</v>
          </cell>
          <cell r="K18">
            <v>0</v>
          </cell>
        </row>
        <row r="19">
          <cell r="B19">
            <v>27.108333333333338</v>
          </cell>
          <cell r="C19">
            <v>35.799999999999997</v>
          </cell>
          <cell r="D19">
            <v>19.899999999999999</v>
          </cell>
          <cell r="E19">
            <v>56.208333333333336</v>
          </cell>
          <cell r="F19">
            <v>83</v>
          </cell>
          <cell r="G19">
            <v>29</v>
          </cell>
          <cell r="H19">
            <v>25.92</v>
          </cell>
          <cell r="J19">
            <v>44.28</v>
          </cell>
          <cell r="K19">
            <v>0</v>
          </cell>
        </row>
        <row r="20">
          <cell r="B20">
            <v>26.883333333333336</v>
          </cell>
          <cell r="C20">
            <v>36.200000000000003</v>
          </cell>
          <cell r="D20">
            <v>19.2</v>
          </cell>
          <cell r="E20">
            <v>59.083333333333336</v>
          </cell>
          <cell r="F20">
            <v>92</v>
          </cell>
          <cell r="G20">
            <v>25</v>
          </cell>
          <cell r="H20">
            <v>21.96</v>
          </cell>
          <cell r="J20">
            <v>37.440000000000005</v>
          </cell>
          <cell r="K20">
            <v>0</v>
          </cell>
        </row>
        <row r="21">
          <cell r="B21">
            <v>24.866666666666664</v>
          </cell>
          <cell r="C21">
            <v>35</v>
          </cell>
          <cell r="D21">
            <v>16.899999999999999</v>
          </cell>
          <cell r="E21">
            <v>60.916666666666664</v>
          </cell>
          <cell r="F21">
            <v>92</v>
          </cell>
          <cell r="G21">
            <v>26</v>
          </cell>
          <cell r="H21">
            <v>21.6</v>
          </cell>
          <cell r="J21">
            <v>38.159999999999997</v>
          </cell>
          <cell r="K21">
            <v>0</v>
          </cell>
        </row>
        <row r="22">
          <cell r="B22">
            <v>24.866666666666664</v>
          </cell>
          <cell r="C22">
            <v>35</v>
          </cell>
          <cell r="D22">
            <v>16.899999999999999</v>
          </cell>
          <cell r="E22">
            <v>60.916666666666664</v>
          </cell>
          <cell r="F22">
            <v>92</v>
          </cell>
          <cell r="G22">
            <v>26</v>
          </cell>
          <cell r="H22">
            <v>21.6</v>
          </cell>
          <cell r="J22">
            <v>38.159999999999997</v>
          </cell>
          <cell r="K22">
            <v>0</v>
          </cell>
        </row>
        <row r="23">
          <cell r="B23">
            <v>25.958333333333343</v>
          </cell>
          <cell r="C23">
            <v>34.4</v>
          </cell>
          <cell r="D23">
            <v>17.8</v>
          </cell>
          <cell r="E23">
            <v>57.791666666666664</v>
          </cell>
          <cell r="F23">
            <v>91</v>
          </cell>
          <cell r="G23">
            <v>31</v>
          </cell>
          <cell r="H23">
            <v>25.2</v>
          </cell>
          <cell r="J23">
            <v>41.4</v>
          </cell>
          <cell r="K23">
            <v>0</v>
          </cell>
        </row>
        <row r="24">
          <cell r="B24">
            <v>26.550000000000008</v>
          </cell>
          <cell r="C24">
            <v>34.5</v>
          </cell>
          <cell r="D24">
            <v>18.399999999999999</v>
          </cell>
          <cell r="E24">
            <v>53.5</v>
          </cell>
          <cell r="F24">
            <v>84</v>
          </cell>
          <cell r="G24">
            <v>28</v>
          </cell>
          <cell r="H24">
            <v>24.48</v>
          </cell>
          <cell r="J24">
            <v>39.96</v>
          </cell>
          <cell r="K24">
            <v>0</v>
          </cell>
        </row>
        <row r="25">
          <cell r="B25">
            <v>25.875000000000004</v>
          </cell>
          <cell r="C25">
            <v>35.700000000000003</v>
          </cell>
          <cell r="D25">
            <v>17.7</v>
          </cell>
          <cell r="E25">
            <v>56.083333333333336</v>
          </cell>
          <cell r="F25">
            <v>90</v>
          </cell>
          <cell r="G25">
            <v>22</v>
          </cell>
          <cell r="H25">
            <v>18.720000000000002</v>
          </cell>
          <cell r="J25">
            <v>33.840000000000003</v>
          </cell>
          <cell r="K25">
            <v>0</v>
          </cell>
        </row>
        <row r="26">
          <cell r="B26">
            <v>25.8</v>
          </cell>
          <cell r="C26">
            <v>35.4</v>
          </cell>
          <cell r="D26">
            <v>17.8</v>
          </cell>
          <cell r="E26">
            <v>54.75</v>
          </cell>
          <cell r="F26">
            <v>86</v>
          </cell>
          <cell r="G26">
            <v>29</v>
          </cell>
          <cell r="H26">
            <v>27</v>
          </cell>
          <cell r="J26">
            <v>46.800000000000004</v>
          </cell>
          <cell r="K26">
            <v>0</v>
          </cell>
        </row>
        <row r="27">
          <cell r="B27">
            <v>27.045833333333331</v>
          </cell>
          <cell r="C27">
            <v>35</v>
          </cell>
          <cell r="D27">
            <v>19.5</v>
          </cell>
          <cell r="E27">
            <v>56.458333333333336</v>
          </cell>
          <cell r="F27">
            <v>84</v>
          </cell>
          <cell r="G27">
            <v>32</v>
          </cell>
          <cell r="H27">
            <v>24.12</v>
          </cell>
          <cell r="J27">
            <v>42.12</v>
          </cell>
          <cell r="K27">
            <v>0</v>
          </cell>
        </row>
        <row r="28">
          <cell r="B28">
            <v>26.900000000000002</v>
          </cell>
          <cell r="C28">
            <v>35.6</v>
          </cell>
          <cell r="D28">
            <v>20.6</v>
          </cell>
          <cell r="E28">
            <v>59.791666666666664</v>
          </cell>
          <cell r="F28">
            <v>84</v>
          </cell>
          <cell r="G28">
            <v>30</v>
          </cell>
          <cell r="H28">
            <v>22.32</v>
          </cell>
          <cell r="J28">
            <v>39.6</v>
          </cell>
          <cell r="K28">
            <v>0</v>
          </cell>
        </row>
        <row r="29">
          <cell r="B29">
            <v>22.537499999999998</v>
          </cell>
          <cell r="C29">
            <v>28.7</v>
          </cell>
          <cell r="D29">
            <v>18.100000000000001</v>
          </cell>
          <cell r="E29">
            <v>71.666666666666671</v>
          </cell>
          <cell r="F29">
            <v>87</v>
          </cell>
          <cell r="G29">
            <v>50</v>
          </cell>
          <cell r="H29">
            <v>17.28</v>
          </cell>
          <cell r="J29">
            <v>28.44</v>
          </cell>
          <cell r="K29">
            <v>0</v>
          </cell>
        </row>
        <row r="30">
          <cell r="B30">
            <v>16.850000000000005</v>
          </cell>
          <cell r="C30">
            <v>21.4</v>
          </cell>
          <cell r="D30">
            <v>14.6</v>
          </cell>
          <cell r="E30">
            <v>82.958333333333329</v>
          </cell>
          <cell r="F30">
            <v>94</v>
          </cell>
          <cell r="G30">
            <v>68</v>
          </cell>
          <cell r="H30">
            <v>18.36</v>
          </cell>
          <cell r="J30">
            <v>35.64</v>
          </cell>
          <cell r="K30">
            <v>0</v>
          </cell>
        </row>
        <row r="31">
          <cell r="B31">
            <v>19.295833333333334</v>
          </cell>
          <cell r="C31">
            <v>29</v>
          </cell>
          <cell r="D31">
            <v>14</v>
          </cell>
          <cell r="E31">
            <v>71.625</v>
          </cell>
          <cell r="F31">
            <v>90</v>
          </cell>
          <cell r="G31">
            <v>41</v>
          </cell>
          <cell r="H31">
            <v>11.879999999999999</v>
          </cell>
          <cell r="J31">
            <v>19.8</v>
          </cell>
          <cell r="K31">
            <v>0</v>
          </cell>
        </row>
        <row r="32">
          <cell r="B32">
            <v>21.829166666666669</v>
          </cell>
          <cell r="C32">
            <v>33.700000000000003</v>
          </cell>
          <cell r="D32">
            <v>13.9</v>
          </cell>
          <cell r="E32">
            <v>69.666666666666671</v>
          </cell>
          <cell r="F32">
            <v>100</v>
          </cell>
          <cell r="G32">
            <v>25</v>
          </cell>
          <cell r="H32">
            <v>20.52</v>
          </cell>
          <cell r="J32">
            <v>36</v>
          </cell>
          <cell r="K32">
            <v>0</v>
          </cell>
        </row>
        <row r="33">
          <cell r="B33">
            <v>21.599999999999998</v>
          </cell>
          <cell r="C33">
            <v>25.7</v>
          </cell>
          <cell r="D33">
            <v>18.2</v>
          </cell>
          <cell r="E33">
            <v>67.75</v>
          </cell>
          <cell r="F33">
            <v>84</v>
          </cell>
          <cell r="G33">
            <v>50</v>
          </cell>
          <cell r="H33">
            <v>22.32</v>
          </cell>
          <cell r="J33">
            <v>41.4</v>
          </cell>
          <cell r="K33">
            <v>0</v>
          </cell>
        </row>
        <row r="34">
          <cell r="B34">
            <v>17.345833333333331</v>
          </cell>
          <cell r="C34">
            <v>22.8</v>
          </cell>
          <cell r="D34">
            <v>14</v>
          </cell>
          <cell r="E34">
            <v>48.208333333333336</v>
          </cell>
          <cell r="F34">
            <v>66</v>
          </cell>
          <cell r="G34">
            <v>33</v>
          </cell>
          <cell r="H34">
            <v>15.840000000000002</v>
          </cell>
          <cell r="J34">
            <v>30.96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19.537500000000005</v>
          </cell>
          <cell r="C5">
            <v>28.8</v>
          </cell>
          <cell r="D5">
            <v>13.1</v>
          </cell>
          <cell r="E5">
            <v>61.333333333333336</v>
          </cell>
          <cell r="F5">
            <v>84</v>
          </cell>
          <cell r="G5">
            <v>34</v>
          </cell>
          <cell r="H5">
            <v>14.76</v>
          </cell>
          <cell r="J5">
            <v>25.92</v>
          </cell>
          <cell r="K5">
            <v>0</v>
          </cell>
        </row>
        <row r="6">
          <cell r="B6">
            <v>22.512499999999999</v>
          </cell>
          <cell r="C6">
            <v>30.9</v>
          </cell>
          <cell r="D6">
            <v>15.6</v>
          </cell>
          <cell r="E6">
            <v>58.833333333333336</v>
          </cell>
          <cell r="F6">
            <v>85</v>
          </cell>
          <cell r="G6">
            <v>33</v>
          </cell>
          <cell r="H6">
            <v>20.52</v>
          </cell>
          <cell r="J6">
            <v>36</v>
          </cell>
          <cell r="K6">
            <v>0</v>
          </cell>
        </row>
        <row r="7">
          <cell r="B7">
            <v>24.587499999999995</v>
          </cell>
          <cell r="C7">
            <v>31.8</v>
          </cell>
          <cell r="D7">
            <v>19.7</v>
          </cell>
          <cell r="E7">
            <v>52.541666666666664</v>
          </cell>
          <cell r="F7">
            <v>75</v>
          </cell>
          <cell r="G7">
            <v>31</v>
          </cell>
          <cell r="H7">
            <v>12.24</v>
          </cell>
          <cell r="J7">
            <v>23.040000000000003</v>
          </cell>
          <cell r="K7">
            <v>0</v>
          </cell>
        </row>
        <row r="8">
          <cell r="B8">
            <v>23.266666666666666</v>
          </cell>
          <cell r="C8">
            <v>31</v>
          </cell>
          <cell r="D8">
            <v>16.7</v>
          </cell>
          <cell r="E8">
            <v>59.958333333333336</v>
          </cell>
          <cell r="F8">
            <v>87</v>
          </cell>
          <cell r="G8">
            <v>31</v>
          </cell>
          <cell r="H8">
            <v>14.4</v>
          </cell>
          <cell r="J8">
            <v>26.64</v>
          </cell>
          <cell r="K8">
            <v>0</v>
          </cell>
        </row>
        <row r="9">
          <cell r="B9">
            <v>22.258333333333336</v>
          </cell>
          <cell r="C9">
            <v>29.5</v>
          </cell>
          <cell r="D9">
            <v>16.8</v>
          </cell>
          <cell r="E9">
            <v>66.791666666666671</v>
          </cell>
          <cell r="F9">
            <v>89</v>
          </cell>
          <cell r="G9">
            <v>39</v>
          </cell>
          <cell r="H9">
            <v>16.920000000000002</v>
          </cell>
          <cell r="J9">
            <v>29.52</v>
          </cell>
          <cell r="K9">
            <v>0</v>
          </cell>
        </row>
        <row r="10">
          <cell r="B10">
            <v>23.375</v>
          </cell>
          <cell r="C10">
            <v>31.5</v>
          </cell>
          <cell r="D10">
            <v>17.2</v>
          </cell>
          <cell r="E10">
            <v>63.708333333333336</v>
          </cell>
          <cell r="F10">
            <v>89</v>
          </cell>
          <cell r="G10">
            <v>32</v>
          </cell>
          <cell r="H10">
            <v>14.04</v>
          </cell>
          <cell r="J10">
            <v>27</v>
          </cell>
          <cell r="K10">
            <v>0</v>
          </cell>
        </row>
        <row r="11">
          <cell r="B11">
            <v>23.883333333333336</v>
          </cell>
          <cell r="C11">
            <v>31.6</v>
          </cell>
          <cell r="D11">
            <v>16.7</v>
          </cell>
          <cell r="E11">
            <v>57.416666666666664</v>
          </cell>
          <cell r="F11">
            <v>86</v>
          </cell>
          <cell r="G11">
            <v>32</v>
          </cell>
          <cell r="H11">
            <v>12.24</v>
          </cell>
          <cell r="J11">
            <v>23.759999999999998</v>
          </cell>
          <cell r="K11">
            <v>0</v>
          </cell>
        </row>
        <row r="12">
          <cell r="B12">
            <v>24.287499999999998</v>
          </cell>
          <cell r="C12">
            <v>31.7</v>
          </cell>
          <cell r="D12">
            <v>18.3</v>
          </cell>
          <cell r="E12">
            <v>54.75</v>
          </cell>
          <cell r="F12">
            <v>75</v>
          </cell>
          <cell r="G12">
            <v>34</v>
          </cell>
          <cell r="H12">
            <v>19.440000000000001</v>
          </cell>
          <cell r="J12">
            <v>34.92</v>
          </cell>
          <cell r="K12">
            <v>0</v>
          </cell>
        </row>
        <row r="13">
          <cell r="B13">
            <v>24.112499999999997</v>
          </cell>
          <cell r="C13">
            <v>32.5</v>
          </cell>
          <cell r="D13">
            <v>17.3</v>
          </cell>
          <cell r="E13">
            <v>59.125</v>
          </cell>
          <cell r="F13">
            <v>84</v>
          </cell>
          <cell r="G13">
            <v>33</v>
          </cell>
          <cell r="H13">
            <v>21.6</v>
          </cell>
          <cell r="J13">
            <v>41.04</v>
          </cell>
          <cell r="K13">
            <v>0</v>
          </cell>
        </row>
        <row r="14">
          <cell r="B14">
            <v>24.583333333333339</v>
          </cell>
          <cell r="C14">
            <v>32.6</v>
          </cell>
          <cell r="D14">
            <v>18</v>
          </cell>
          <cell r="E14">
            <v>57.5</v>
          </cell>
          <cell r="F14">
            <v>84</v>
          </cell>
          <cell r="G14">
            <v>31</v>
          </cell>
          <cell r="H14">
            <v>14.76</v>
          </cell>
          <cell r="J14">
            <v>27.720000000000002</v>
          </cell>
          <cell r="K14">
            <v>0</v>
          </cell>
        </row>
        <row r="15">
          <cell r="B15">
            <v>24.524999999999995</v>
          </cell>
          <cell r="C15">
            <v>32.700000000000003</v>
          </cell>
          <cell r="D15">
            <v>18.399999999999999</v>
          </cell>
          <cell r="E15">
            <v>54.666666666666664</v>
          </cell>
          <cell r="F15">
            <v>79</v>
          </cell>
          <cell r="G15">
            <v>30</v>
          </cell>
          <cell r="H15">
            <v>15.120000000000001</v>
          </cell>
          <cell r="J15">
            <v>29.52</v>
          </cell>
          <cell r="K15">
            <v>0</v>
          </cell>
        </row>
        <row r="16">
          <cell r="B16">
            <v>24.67916666666666</v>
          </cell>
          <cell r="C16">
            <v>32.700000000000003</v>
          </cell>
          <cell r="D16">
            <v>18.399999999999999</v>
          </cell>
          <cell r="E16">
            <v>49.166666666666664</v>
          </cell>
          <cell r="F16">
            <v>71</v>
          </cell>
          <cell r="G16">
            <v>24</v>
          </cell>
          <cell r="H16">
            <v>14.76</v>
          </cell>
          <cell r="J16">
            <v>32.04</v>
          </cell>
          <cell r="K16">
            <v>0</v>
          </cell>
        </row>
        <row r="17">
          <cell r="B17">
            <v>24.345833333333331</v>
          </cell>
          <cell r="C17">
            <v>32.5</v>
          </cell>
          <cell r="D17">
            <v>18.2</v>
          </cell>
          <cell r="E17">
            <v>50.583333333333336</v>
          </cell>
          <cell r="F17">
            <v>71</v>
          </cell>
          <cell r="G17">
            <v>30</v>
          </cell>
          <cell r="H17">
            <v>21.6</v>
          </cell>
          <cell r="J17">
            <v>44.64</v>
          </cell>
          <cell r="K17">
            <v>0</v>
          </cell>
        </row>
        <row r="18">
          <cell r="B18">
            <v>24.425000000000001</v>
          </cell>
          <cell r="C18">
            <v>33</v>
          </cell>
          <cell r="D18">
            <v>17.399999999999999</v>
          </cell>
          <cell r="E18">
            <v>49.666666666666664</v>
          </cell>
          <cell r="F18">
            <v>72</v>
          </cell>
          <cell r="G18">
            <v>28</v>
          </cell>
          <cell r="H18">
            <v>27</v>
          </cell>
          <cell r="J18">
            <v>54.36</v>
          </cell>
          <cell r="K18">
            <v>0</v>
          </cell>
        </row>
        <row r="19">
          <cell r="B19">
            <v>24.562499999999996</v>
          </cell>
          <cell r="C19">
            <v>32.799999999999997</v>
          </cell>
          <cell r="D19">
            <v>17.899999999999999</v>
          </cell>
          <cell r="E19">
            <v>52.208333333333336</v>
          </cell>
          <cell r="F19">
            <v>72</v>
          </cell>
          <cell r="G19">
            <v>36</v>
          </cell>
          <cell r="H19">
            <v>18</v>
          </cell>
          <cell r="J19">
            <v>34.92</v>
          </cell>
          <cell r="K19">
            <v>0</v>
          </cell>
        </row>
        <row r="20">
          <cell r="B20">
            <v>25.637500000000003</v>
          </cell>
          <cell r="C20">
            <v>33.1</v>
          </cell>
          <cell r="D20">
            <v>19.899999999999999</v>
          </cell>
          <cell r="E20">
            <v>53.375</v>
          </cell>
          <cell r="F20">
            <v>80</v>
          </cell>
          <cell r="G20">
            <v>28</v>
          </cell>
          <cell r="H20">
            <v>17.64</v>
          </cell>
          <cell r="J20">
            <v>38.159999999999997</v>
          </cell>
          <cell r="K20">
            <v>0</v>
          </cell>
        </row>
        <row r="21">
          <cell r="B21">
            <v>25.929166666666671</v>
          </cell>
          <cell r="C21">
            <v>34</v>
          </cell>
          <cell r="D21">
            <v>19.3</v>
          </cell>
          <cell r="E21">
            <v>46.958333333333336</v>
          </cell>
          <cell r="F21">
            <v>71</v>
          </cell>
          <cell r="G21">
            <v>25</v>
          </cell>
          <cell r="H21">
            <v>13.68</v>
          </cell>
          <cell r="J21">
            <v>33.119999999999997</v>
          </cell>
          <cell r="K21">
            <v>0</v>
          </cell>
        </row>
        <row r="22">
          <cell r="B22">
            <v>25.295833333333338</v>
          </cell>
          <cell r="C22">
            <v>33</v>
          </cell>
          <cell r="D22">
            <v>19</v>
          </cell>
          <cell r="E22">
            <v>47.958333333333336</v>
          </cell>
          <cell r="F22">
            <v>67</v>
          </cell>
          <cell r="G22">
            <v>30</v>
          </cell>
          <cell r="H22">
            <v>17.28</v>
          </cell>
          <cell r="J22">
            <v>33.840000000000003</v>
          </cell>
          <cell r="K22">
            <v>0</v>
          </cell>
        </row>
        <row r="23">
          <cell r="B23">
            <v>24.55</v>
          </cell>
          <cell r="C23">
            <v>33.200000000000003</v>
          </cell>
          <cell r="D23">
            <v>18.399999999999999</v>
          </cell>
          <cell r="E23">
            <v>50.833333333333336</v>
          </cell>
          <cell r="F23">
            <v>68</v>
          </cell>
          <cell r="G23">
            <v>28</v>
          </cell>
          <cell r="H23">
            <v>18</v>
          </cell>
          <cell r="J23">
            <v>32.4</v>
          </cell>
          <cell r="K23">
            <v>0</v>
          </cell>
        </row>
        <row r="24">
          <cell r="B24">
            <v>25.241666666666664</v>
          </cell>
          <cell r="C24">
            <v>33.4</v>
          </cell>
          <cell r="D24">
            <v>19.2</v>
          </cell>
          <cell r="E24">
            <v>46.583333333333336</v>
          </cell>
          <cell r="F24">
            <v>67</v>
          </cell>
          <cell r="G24">
            <v>24</v>
          </cell>
          <cell r="H24">
            <v>15.48</v>
          </cell>
          <cell r="J24">
            <v>28.44</v>
          </cell>
          <cell r="K24">
            <v>0</v>
          </cell>
        </row>
        <row r="25">
          <cell r="B25">
            <v>24.195833333333329</v>
          </cell>
          <cell r="C25">
            <v>32.5</v>
          </cell>
          <cell r="D25">
            <v>16.7</v>
          </cell>
          <cell r="E25">
            <v>44.291666666666664</v>
          </cell>
          <cell r="F25">
            <v>67</v>
          </cell>
          <cell r="G25">
            <v>23</v>
          </cell>
          <cell r="H25">
            <v>19.079999999999998</v>
          </cell>
          <cell r="J25">
            <v>38.519999999999996</v>
          </cell>
          <cell r="K25">
            <v>0</v>
          </cell>
        </row>
        <row r="26">
          <cell r="B26">
            <v>24.758333333333336</v>
          </cell>
          <cell r="C26">
            <v>33.6</v>
          </cell>
          <cell r="D26">
            <v>18</v>
          </cell>
          <cell r="E26">
            <v>49.25</v>
          </cell>
          <cell r="F26">
            <v>68</v>
          </cell>
          <cell r="G26">
            <v>31</v>
          </cell>
          <cell r="H26">
            <v>20.52</v>
          </cell>
          <cell r="J26">
            <v>42.84</v>
          </cell>
          <cell r="K26">
            <v>0</v>
          </cell>
        </row>
        <row r="27">
          <cell r="B27">
            <v>25.899999999999995</v>
          </cell>
          <cell r="C27">
            <v>33.9</v>
          </cell>
          <cell r="D27">
            <v>19</v>
          </cell>
          <cell r="E27">
            <v>51.958333333333336</v>
          </cell>
          <cell r="F27">
            <v>74</v>
          </cell>
          <cell r="G27">
            <v>33</v>
          </cell>
          <cell r="H27">
            <v>17.28</v>
          </cell>
          <cell r="J27">
            <v>39.6</v>
          </cell>
          <cell r="K27">
            <v>0</v>
          </cell>
        </row>
        <row r="28">
          <cell r="B28">
            <v>25.808333333333323</v>
          </cell>
          <cell r="C28">
            <v>33.6</v>
          </cell>
          <cell r="D28">
            <v>19.399999999999999</v>
          </cell>
          <cell r="E28">
            <v>56.791666666666664</v>
          </cell>
          <cell r="F28">
            <v>79</v>
          </cell>
          <cell r="G28">
            <v>35</v>
          </cell>
          <cell r="H28">
            <v>20.88</v>
          </cell>
          <cell r="J28">
            <v>40.32</v>
          </cell>
          <cell r="K28">
            <v>0</v>
          </cell>
        </row>
        <row r="29">
          <cell r="B29">
            <v>25.291666666666657</v>
          </cell>
          <cell r="C29">
            <v>30.6</v>
          </cell>
          <cell r="D29">
            <v>20.7</v>
          </cell>
          <cell r="E29">
            <v>70.625</v>
          </cell>
          <cell r="F29">
            <v>93</v>
          </cell>
          <cell r="G29">
            <v>49</v>
          </cell>
          <cell r="H29">
            <v>11.16</v>
          </cell>
          <cell r="J29">
            <v>24.48</v>
          </cell>
          <cell r="K29">
            <v>0</v>
          </cell>
        </row>
        <row r="30">
          <cell r="B30">
            <v>21.324999999999992</v>
          </cell>
          <cell r="C30">
            <v>25.3</v>
          </cell>
          <cell r="D30">
            <v>17.600000000000001</v>
          </cell>
          <cell r="E30">
            <v>81.75</v>
          </cell>
          <cell r="F30">
            <v>99</v>
          </cell>
          <cell r="G30">
            <v>61</v>
          </cell>
          <cell r="H30">
            <v>12.6</v>
          </cell>
          <cell r="J30">
            <v>29.880000000000003</v>
          </cell>
          <cell r="K30">
            <v>0</v>
          </cell>
        </row>
        <row r="31">
          <cell r="B31">
            <v>16.816666666666666</v>
          </cell>
          <cell r="C31">
            <v>21.4</v>
          </cell>
          <cell r="D31">
            <v>14.2</v>
          </cell>
          <cell r="E31">
            <v>81.833333333333329</v>
          </cell>
          <cell r="F31">
            <v>90</v>
          </cell>
          <cell r="G31">
            <v>65</v>
          </cell>
          <cell r="H31">
            <v>15.120000000000001</v>
          </cell>
          <cell r="J31">
            <v>41.04</v>
          </cell>
          <cell r="K31">
            <v>0</v>
          </cell>
        </row>
        <row r="32">
          <cell r="B32">
            <v>21.720833333333331</v>
          </cell>
          <cell r="C32">
            <v>31.8</v>
          </cell>
          <cell r="D32">
            <v>15.1</v>
          </cell>
          <cell r="E32">
            <v>67.583333333333329</v>
          </cell>
          <cell r="F32">
            <v>97</v>
          </cell>
          <cell r="G32">
            <v>23</v>
          </cell>
          <cell r="H32">
            <v>16.920000000000002</v>
          </cell>
          <cell r="J32">
            <v>36</v>
          </cell>
          <cell r="K32">
            <v>0</v>
          </cell>
        </row>
        <row r="33">
          <cell r="B33">
            <v>20.062499999999996</v>
          </cell>
          <cell r="C33">
            <v>24.6</v>
          </cell>
          <cell r="D33">
            <v>16.7</v>
          </cell>
          <cell r="E33">
            <v>67.25</v>
          </cell>
          <cell r="F33">
            <v>81</v>
          </cell>
          <cell r="G33">
            <v>40</v>
          </cell>
          <cell r="H33">
            <v>13.32</v>
          </cell>
          <cell r="J33">
            <v>33.480000000000004</v>
          </cell>
          <cell r="K33">
            <v>0</v>
          </cell>
        </row>
        <row r="34">
          <cell r="B34">
            <v>15.725000000000001</v>
          </cell>
          <cell r="C34">
            <v>22.4</v>
          </cell>
          <cell r="D34">
            <v>10.6</v>
          </cell>
          <cell r="E34">
            <v>47.125</v>
          </cell>
          <cell r="F34">
            <v>73</v>
          </cell>
          <cell r="G34">
            <v>21</v>
          </cell>
          <cell r="H34">
            <v>16.2</v>
          </cell>
          <cell r="J34">
            <v>32.04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19.766666666666666</v>
          </cell>
          <cell r="C5">
            <v>29.9</v>
          </cell>
          <cell r="D5">
            <v>12.6</v>
          </cell>
          <cell r="E5">
            <v>57.708333333333336</v>
          </cell>
          <cell r="F5">
            <v>77</v>
          </cell>
          <cell r="G5">
            <v>31</v>
          </cell>
          <cell r="H5">
            <v>15.120000000000001</v>
          </cell>
          <cell r="J5">
            <v>36</v>
          </cell>
          <cell r="K5">
            <v>0</v>
          </cell>
        </row>
        <row r="6">
          <cell r="B6">
            <v>22.337500000000006</v>
          </cell>
          <cell r="C6">
            <v>31.6</v>
          </cell>
          <cell r="D6">
            <v>16.3</v>
          </cell>
          <cell r="E6">
            <v>58.458333333333336</v>
          </cell>
          <cell r="F6">
            <v>77</v>
          </cell>
          <cell r="G6">
            <v>32</v>
          </cell>
          <cell r="H6">
            <v>16.920000000000002</v>
          </cell>
          <cell r="J6">
            <v>32.76</v>
          </cell>
          <cell r="K6">
            <v>0</v>
          </cell>
        </row>
        <row r="7">
          <cell r="B7">
            <v>24.3</v>
          </cell>
          <cell r="C7">
            <v>33.1</v>
          </cell>
          <cell r="D7">
            <v>20</v>
          </cell>
          <cell r="E7">
            <v>54.875</v>
          </cell>
          <cell r="F7">
            <v>74</v>
          </cell>
          <cell r="G7">
            <v>29</v>
          </cell>
          <cell r="H7">
            <v>13.32</v>
          </cell>
          <cell r="J7">
            <v>26.64</v>
          </cell>
          <cell r="K7">
            <v>0</v>
          </cell>
        </row>
        <row r="8">
          <cell r="B8">
            <v>22.491666666666664</v>
          </cell>
          <cell r="C8">
            <v>31.1</v>
          </cell>
          <cell r="D8">
            <v>14.1</v>
          </cell>
          <cell r="E8">
            <v>59.708333333333336</v>
          </cell>
          <cell r="F8">
            <v>93</v>
          </cell>
          <cell r="G8">
            <v>31</v>
          </cell>
          <cell r="H8">
            <v>13.68</v>
          </cell>
          <cell r="J8">
            <v>29.880000000000003</v>
          </cell>
          <cell r="K8">
            <v>0</v>
          </cell>
        </row>
        <row r="9">
          <cell r="B9">
            <v>21.358333333333331</v>
          </cell>
          <cell r="C9">
            <v>30.2</v>
          </cell>
          <cell r="D9">
            <v>15.3</v>
          </cell>
          <cell r="E9">
            <v>66</v>
          </cell>
          <cell r="F9">
            <v>89</v>
          </cell>
          <cell r="G9">
            <v>33</v>
          </cell>
          <cell r="H9">
            <v>12.24</v>
          </cell>
          <cell r="J9">
            <v>28.44</v>
          </cell>
          <cell r="K9">
            <v>0</v>
          </cell>
        </row>
        <row r="10">
          <cell r="B10">
            <v>22.662499999999994</v>
          </cell>
          <cell r="C10">
            <v>31.5</v>
          </cell>
          <cell r="D10">
            <v>16.2</v>
          </cell>
          <cell r="E10">
            <v>64.25</v>
          </cell>
          <cell r="F10">
            <v>89</v>
          </cell>
          <cell r="G10">
            <v>32</v>
          </cell>
          <cell r="H10">
            <v>13.32</v>
          </cell>
          <cell r="J10">
            <v>28.44</v>
          </cell>
          <cell r="K10">
            <v>0</v>
          </cell>
        </row>
        <row r="11">
          <cell r="B11">
            <v>23.541666666666671</v>
          </cell>
          <cell r="C11">
            <v>31.8</v>
          </cell>
          <cell r="D11">
            <v>17.7</v>
          </cell>
          <cell r="E11">
            <v>57.625</v>
          </cell>
          <cell r="F11">
            <v>76</v>
          </cell>
          <cell r="G11">
            <v>32</v>
          </cell>
          <cell r="H11">
            <v>12.6</v>
          </cell>
          <cell r="J11">
            <v>29.16</v>
          </cell>
          <cell r="K11">
            <v>0</v>
          </cell>
        </row>
        <row r="12">
          <cell r="B12">
            <v>23.608333333333331</v>
          </cell>
          <cell r="C12">
            <v>32.1</v>
          </cell>
          <cell r="D12">
            <v>17.2</v>
          </cell>
          <cell r="E12">
            <v>58.083333333333336</v>
          </cell>
          <cell r="F12">
            <v>78</v>
          </cell>
          <cell r="G12">
            <v>34</v>
          </cell>
          <cell r="H12">
            <v>14.04</v>
          </cell>
          <cell r="J12">
            <v>32.4</v>
          </cell>
          <cell r="K12">
            <v>0</v>
          </cell>
        </row>
        <row r="13">
          <cell r="B13">
            <v>24.533333333333331</v>
          </cell>
          <cell r="C13">
            <v>33.5</v>
          </cell>
          <cell r="D13">
            <v>18.3</v>
          </cell>
          <cell r="E13">
            <v>57.958333333333336</v>
          </cell>
          <cell r="F13">
            <v>78</v>
          </cell>
          <cell r="G13">
            <v>31</v>
          </cell>
          <cell r="H13">
            <v>22.68</v>
          </cell>
          <cell r="J13">
            <v>43.2</v>
          </cell>
          <cell r="K13">
            <v>0</v>
          </cell>
        </row>
        <row r="14">
          <cell r="B14">
            <v>24.079166666666669</v>
          </cell>
          <cell r="C14">
            <v>33.5</v>
          </cell>
          <cell r="D14">
            <v>16.8</v>
          </cell>
          <cell r="E14">
            <v>57.833333333333336</v>
          </cell>
          <cell r="F14">
            <v>83</v>
          </cell>
          <cell r="G14">
            <v>31</v>
          </cell>
          <cell r="H14">
            <v>14.76</v>
          </cell>
          <cell r="J14">
            <v>35.64</v>
          </cell>
          <cell r="K14">
            <v>0</v>
          </cell>
        </row>
        <row r="15">
          <cell r="B15">
            <v>23.8</v>
          </cell>
          <cell r="C15">
            <v>32.700000000000003</v>
          </cell>
          <cell r="D15">
            <v>16.7</v>
          </cell>
          <cell r="E15">
            <v>56.291666666666664</v>
          </cell>
          <cell r="F15">
            <v>79</v>
          </cell>
          <cell r="G15">
            <v>31</v>
          </cell>
          <cell r="H15">
            <v>13.32</v>
          </cell>
          <cell r="J15">
            <v>27.720000000000002</v>
          </cell>
          <cell r="K15">
            <v>0</v>
          </cell>
        </row>
        <row r="16">
          <cell r="B16">
            <v>23.541666666666661</v>
          </cell>
          <cell r="C16">
            <v>32.5</v>
          </cell>
          <cell r="D16">
            <v>17.100000000000001</v>
          </cell>
          <cell r="E16">
            <v>53.416666666666664</v>
          </cell>
          <cell r="F16">
            <v>73</v>
          </cell>
          <cell r="G16">
            <v>27</v>
          </cell>
          <cell r="H16">
            <v>15.120000000000001</v>
          </cell>
          <cell r="J16">
            <v>30.240000000000002</v>
          </cell>
          <cell r="K16">
            <v>0</v>
          </cell>
        </row>
        <row r="17">
          <cell r="B17">
            <v>24.416666666666668</v>
          </cell>
          <cell r="C17">
            <v>33.1</v>
          </cell>
          <cell r="D17">
            <v>17.399999999999999</v>
          </cell>
          <cell r="E17">
            <v>51.458333333333336</v>
          </cell>
          <cell r="F17">
            <v>75</v>
          </cell>
          <cell r="G17">
            <v>29</v>
          </cell>
          <cell r="H17">
            <v>22.32</v>
          </cell>
          <cell r="J17">
            <v>48.6</v>
          </cell>
          <cell r="K17">
            <v>0</v>
          </cell>
        </row>
        <row r="18">
          <cell r="B18">
            <v>25.212499999999995</v>
          </cell>
          <cell r="C18">
            <v>33.1</v>
          </cell>
          <cell r="D18">
            <v>18.600000000000001</v>
          </cell>
          <cell r="E18">
            <v>47.458333333333336</v>
          </cell>
          <cell r="F18">
            <v>65</v>
          </cell>
          <cell r="G18">
            <v>29</v>
          </cell>
          <cell r="H18">
            <v>24.840000000000003</v>
          </cell>
          <cell r="J18">
            <v>52.56</v>
          </cell>
          <cell r="K18">
            <v>0</v>
          </cell>
        </row>
        <row r="19">
          <cell r="B19">
            <v>24.058333333333337</v>
          </cell>
          <cell r="C19">
            <v>33.299999999999997</v>
          </cell>
          <cell r="D19">
            <v>16.7</v>
          </cell>
          <cell r="E19">
            <v>57.041666666666664</v>
          </cell>
          <cell r="F19">
            <v>78</v>
          </cell>
          <cell r="G19">
            <v>36</v>
          </cell>
          <cell r="H19">
            <v>18.720000000000002</v>
          </cell>
          <cell r="J19">
            <v>42.480000000000004</v>
          </cell>
          <cell r="K19">
            <v>0</v>
          </cell>
        </row>
        <row r="20">
          <cell r="B20">
            <v>24.870833333333334</v>
          </cell>
          <cell r="C20">
            <v>33.9</v>
          </cell>
          <cell r="D20">
            <v>17.8</v>
          </cell>
          <cell r="E20">
            <v>58.125</v>
          </cell>
          <cell r="F20">
            <v>88</v>
          </cell>
          <cell r="G20">
            <v>27</v>
          </cell>
          <cell r="H20">
            <v>19.079999999999998</v>
          </cell>
          <cell r="J20">
            <v>36.36</v>
          </cell>
          <cell r="K20">
            <v>0</v>
          </cell>
        </row>
        <row r="21">
          <cell r="B21">
            <v>25.591666666666672</v>
          </cell>
          <cell r="C21">
            <v>33.799999999999997</v>
          </cell>
          <cell r="D21">
            <v>19.899999999999999</v>
          </cell>
          <cell r="E21">
            <v>48.625</v>
          </cell>
          <cell r="F21">
            <v>71</v>
          </cell>
          <cell r="G21">
            <v>27</v>
          </cell>
          <cell r="H21">
            <v>18.720000000000002</v>
          </cell>
          <cell r="J21">
            <v>33.480000000000004</v>
          </cell>
          <cell r="K21">
            <v>0</v>
          </cell>
        </row>
        <row r="22">
          <cell r="B22">
            <v>24.874999999999996</v>
          </cell>
          <cell r="C22">
            <v>33.6</v>
          </cell>
          <cell r="D22">
            <v>17.399999999999999</v>
          </cell>
          <cell r="E22">
            <v>51.666666666666664</v>
          </cell>
          <cell r="F22">
            <v>78</v>
          </cell>
          <cell r="G22">
            <v>27</v>
          </cell>
          <cell r="H22">
            <v>18.36</v>
          </cell>
          <cell r="J22">
            <v>33.119999999999997</v>
          </cell>
          <cell r="K22">
            <v>0</v>
          </cell>
        </row>
        <row r="23">
          <cell r="B23">
            <v>24.475000000000005</v>
          </cell>
          <cell r="C23">
            <v>33.4</v>
          </cell>
          <cell r="D23">
            <v>17</v>
          </cell>
          <cell r="E23">
            <v>53.291666666666664</v>
          </cell>
          <cell r="F23">
            <v>79</v>
          </cell>
          <cell r="G23">
            <v>31</v>
          </cell>
          <cell r="H23">
            <v>20.52</v>
          </cell>
          <cell r="J23">
            <v>35.28</v>
          </cell>
          <cell r="K23">
            <v>0</v>
          </cell>
        </row>
        <row r="24">
          <cell r="B24">
            <v>24.133333333333336</v>
          </cell>
          <cell r="C24">
            <v>33.799999999999997</v>
          </cell>
          <cell r="D24">
            <v>16.3</v>
          </cell>
          <cell r="E24">
            <v>53</v>
          </cell>
          <cell r="F24">
            <v>82</v>
          </cell>
          <cell r="G24">
            <v>20</v>
          </cell>
          <cell r="H24">
            <v>18</v>
          </cell>
          <cell r="J24">
            <v>34.56</v>
          </cell>
          <cell r="K24">
            <v>0</v>
          </cell>
        </row>
        <row r="25">
          <cell r="B25">
            <v>23.641666666666669</v>
          </cell>
          <cell r="C25">
            <v>32.9</v>
          </cell>
          <cell r="D25">
            <v>15.8</v>
          </cell>
          <cell r="E25">
            <v>44.958333333333336</v>
          </cell>
          <cell r="F25">
            <v>66</v>
          </cell>
          <cell r="G25">
            <v>25</v>
          </cell>
          <cell r="H25">
            <v>19.8</v>
          </cell>
          <cell r="J25">
            <v>41.4</v>
          </cell>
          <cell r="K25">
            <v>0</v>
          </cell>
        </row>
        <row r="26">
          <cell r="B26">
            <v>24.070833333333336</v>
          </cell>
          <cell r="C26">
            <v>33.4</v>
          </cell>
          <cell r="D26">
            <v>15.2</v>
          </cell>
          <cell r="E26">
            <v>52.708333333333336</v>
          </cell>
          <cell r="F26">
            <v>82</v>
          </cell>
          <cell r="G26">
            <v>31</v>
          </cell>
          <cell r="H26">
            <v>25.56</v>
          </cell>
          <cell r="J26">
            <v>50.04</v>
          </cell>
          <cell r="K26">
            <v>0</v>
          </cell>
        </row>
        <row r="27">
          <cell r="B27">
            <v>25.170833333333334</v>
          </cell>
          <cell r="C27">
            <v>33.799999999999997</v>
          </cell>
          <cell r="D27">
            <v>18.399999999999999</v>
          </cell>
          <cell r="E27">
            <v>55.208333333333336</v>
          </cell>
          <cell r="F27">
            <v>78</v>
          </cell>
          <cell r="G27">
            <v>34</v>
          </cell>
          <cell r="H27">
            <v>23.759999999999998</v>
          </cell>
          <cell r="J27">
            <v>43.2</v>
          </cell>
          <cell r="K27">
            <v>0</v>
          </cell>
        </row>
        <row r="28">
          <cell r="B28">
            <v>25.583333333333339</v>
          </cell>
          <cell r="C28">
            <v>34</v>
          </cell>
          <cell r="D28">
            <v>19.600000000000001</v>
          </cell>
          <cell r="E28">
            <v>57.5</v>
          </cell>
          <cell r="F28">
            <v>78</v>
          </cell>
          <cell r="G28">
            <v>35</v>
          </cell>
          <cell r="H28">
            <v>26.64</v>
          </cell>
          <cell r="J28">
            <v>48.6</v>
          </cell>
          <cell r="K28">
            <v>0</v>
          </cell>
        </row>
        <row r="29">
          <cell r="B29">
            <v>24.104166666666671</v>
          </cell>
          <cell r="C29">
            <v>32.1</v>
          </cell>
          <cell r="D29">
            <v>18.3</v>
          </cell>
          <cell r="E29">
            <v>70.083333333333329</v>
          </cell>
          <cell r="F29">
            <v>96</v>
          </cell>
          <cell r="G29">
            <v>43</v>
          </cell>
          <cell r="H29">
            <v>14.76</v>
          </cell>
          <cell r="J29">
            <v>27.36</v>
          </cell>
          <cell r="K29">
            <v>0</v>
          </cell>
        </row>
        <row r="30">
          <cell r="B30">
            <v>19.587500000000002</v>
          </cell>
          <cell r="C30">
            <v>24</v>
          </cell>
          <cell r="D30">
            <v>16.5</v>
          </cell>
          <cell r="E30">
            <v>85.666666666666671</v>
          </cell>
          <cell r="F30">
            <v>98</v>
          </cell>
          <cell r="G30">
            <v>64</v>
          </cell>
          <cell r="H30">
            <v>9.7200000000000006</v>
          </cell>
          <cell r="J30">
            <v>23.400000000000002</v>
          </cell>
          <cell r="K30">
            <v>0</v>
          </cell>
        </row>
        <row r="31">
          <cell r="B31">
            <v>17.329166666666666</v>
          </cell>
          <cell r="C31">
            <v>24.6</v>
          </cell>
          <cell r="D31">
            <v>13.1</v>
          </cell>
          <cell r="E31">
            <v>83.041666666666671</v>
          </cell>
          <cell r="F31">
            <v>97</v>
          </cell>
          <cell r="G31">
            <v>56</v>
          </cell>
          <cell r="H31">
            <v>9.3600000000000012</v>
          </cell>
          <cell r="J31">
            <v>19.8</v>
          </cell>
          <cell r="K31">
            <v>0</v>
          </cell>
        </row>
        <row r="32">
          <cell r="B32">
            <v>22.733333333333334</v>
          </cell>
          <cell r="C32">
            <v>32.799999999999997</v>
          </cell>
          <cell r="D32">
            <v>16.399999999999999</v>
          </cell>
          <cell r="E32">
            <v>63.416666666666664</v>
          </cell>
          <cell r="F32">
            <v>90</v>
          </cell>
          <cell r="G32">
            <v>23</v>
          </cell>
          <cell r="H32">
            <v>15.48</v>
          </cell>
          <cell r="J32">
            <v>33.840000000000003</v>
          </cell>
          <cell r="K32">
            <v>0</v>
          </cell>
        </row>
        <row r="33">
          <cell r="B33">
            <v>19.241666666666667</v>
          </cell>
          <cell r="C33">
            <v>21.9</v>
          </cell>
          <cell r="D33">
            <v>16.100000000000001</v>
          </cell>
          <cell r="E33">
            <v>68.333333333333329</v>
          </cell>
          <cell r="F33">
            <v>83</v>
          </cell>
          <cell r="G33">
            <v>52</v>
          </cell>
          <cell r="H33">
            <v>14.4</v>
          </cell>
          <cell r="J33">
            <v>29.52</v>
          </cell>
          <cell r="K33">
            <v>0</v>
          </cell>
        </row>
        <row r="34">
          <cell r="B34">
            <v>14.812499999999998</v>
          </cell>
          <cell r="C34">
            <v>21</v>
          </cell>
          <cell r="D34">
            <v>8.6999999999999993</v>
          </cell>
          <cell r="E34">
            <v>51.958333333333336</v>
          </cell>
          <cell r="F34">
            <v>79</v>
          </cell>
          <cell r="G34">
            <v>25</v>
          </cell>
          <cell r="H34">
            <v>13.68</v>
          </cell>
          <cell r="J34">
            <v>25.92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19.833333333333336</v>
          </cell>
          <cell r="C5">
            <v>29.4</v>
          </cell>
          <cell r="D5">
            <v>13.6</v>
          </cell>
          <cell r="E5">
            <v>60.666666666666664</v>
          </cell>
          <cell r="F5">
            <v>85</v>
          </cell>
          <cell r="G5">
            <v>31</v>
          </cell>
          <cell r="H5">
            <v>15.840000000000002</v>
          </cell>
          <cell r="J5">
            <v>35.64</v>
          </cell>
          <cell r="K5">
            <v>0</v>
          </cell>
        </row>
        <row r="6">
          <cell r="B6">
            <v>23.108333333333331</v>
          </cell>
          <cell r="C6">
            <v>30.6</v>
          </cell>
          <cell r="D6">
            <v>17.899999999999999</v>
          </cell>
          <cell r="E6">
            <v>56.083333333333336</v>
          </cell>
          <cell r="F6">
            <v>72</v>
          </cell>
          <cell r="G6">
            <v>35</v>
          </cell>
          <cell r="H6">
            <v>21.240000000000002</v>
          </cell>
          <cell r="J6">
            <v>36.36</v>
          </cell>
          <cell r="K6">
            <v>0</v>
          </cell>
        </row>
        <row r="7">
          <cell r="B7">
            <v>25.520833333333332</v>
          </cell>
          <cell r="C7">
            <v>32.4</v>
          </cell>
          <cell r="D7">
            <v>21.3</v>
          </cell>
          <cell r="E7">
            <v>45.75</v>
          </cell>
          <cell r="F7">
            <v>63</v>
          </cell>
          <cell r="G7">
            <v>28</v>
          </cell>
          <cell r="H7">
            <v>16.2</v>
          </cell>
          <cell r="J7">
            <v>31.680000000000003</v>
          </cell>
          <cell r="K7">
            <v>0</v>
          </cell>
        </row>
        <row r="8">
          <cell r="B8">
            <v>24.358333333333334</v>
          </cell>
          <cell r="C8">
            <v>31.1</v>
          </cell>
          <cell r="D8">
            <v>16</v>
          </cell>
          <cell r="E8">
            <v>53.541666666666664</v>
          </cell>
          <cell r="F8">
            <v>88</v>
          </cell>
          <cell r="G8">
            <v>31</v>
          </cell>
          <cell r="H8">
            <v>15.48</v>
          </cell>
          <cell r="J8">
            <v>30.240000000000002</v>
          </cell>
          <cell r="K8">
            <v>0</v>
          </cell>
        </row>
        <row r="9">
          <cell r="B9">
            <v>22.233333333333334</v>
          </cell>
          <cell r="C9">
            <v>29.4</v>
          </cell>
          <cell r="D9">
            <v>17.100000000000001</v>
          </cell>
          <cell r="E9">
            <v>67.208333333333329</v>
          </cell>
          <cell r="F9">
            <v>88</v>
          </cell>
          <cell r="G9">
            <v>39</v>
          </cell>
          <cell r="H9">
            <v>15.840000000000002</v>
          </cell>
          <cell r="J9">
            <v>32.4</v>
          </cell>
          <cell r="K9">
            <v>0</v>
          </cell>
        </row>
        <row r="10">
          <cell r="B10">
            <v>23.787499999999998</v>
          </cell>
          <cell r="C10">
            <v>31.6</v>
          </cell>
          <cell r="D10">
            <v>18.8</v>
          </cell>
          <cell r="E10">
            <v>61.083333333333336</v>
          </cell>
          <cell r="F10">
            <v>83</v>
          </cell>
          <cell r="G10">
            <v>32</v>
          </cell>
          <cell r="H10">
            <v>16.2</v>
          </cell>
          <cell r="J10">
            <v>34.92</v>
          </cell>
          <cell r="K10">
            <v>0</v>
          </cell>
        </row>
        <row r="11">
          <cell r="B11">
            <v>24.366666666666664</v>
          </cell>
          <cell r="C11">
            <v>31.5</v>
          </cell>
          <cell r="D11">
            <v>15.2</v>
          </cell>
          <cell r="E11">
            <v>54.291666666666664</v>
          </cell>
          <cell r="F11">
            <v>92</v>
          </cell>
          <cell r="G11">
            <v>32</v>
          </cell>
          <cell r="H11">
            <v>14.4</v>
          </cell>
          <cell r="J11">
            <v>27</v>
          </cell>
          <cell r="K11">
            <v>0</v>
          </cell>
        </row>
        <row r="12">
          <cell r="B12">
            <v>24.754166666666666</v>
          </cell>
          <cell r="C12">
            <v>32.200000000000003</v>
          </cell>
          <cell r="D12">
            <v>18.899999999999999</v>
          </cell>
          <cell r="E12">
            <v>52.291666666666664</v>
          </cell>
          <cell r="F12">
            <v>74</v>
          </cell>
          <cell r="G12">
            <v>33</v>
          </cell>
          <cell r="H12">
            <v>18</v>
          </cell>
          <cell r="J12">
            <v>38.519999999999996</v>
          </cell>
          <cell r="K12">
            <v>0</v>
          </cell>
        </row>
        <row r="13">
          <cell r="B13">
            <v>25.320833333333329</v>
          </cell>
          <cell r="C13">
            <v>32.799999999999997</v>
          </cell>
          <cell r="D13">
            <v>19.2</v>
          </cell>
          <cell r="E13">
            <v>52.791666666666664</v>
          </cell>
          <cell r="F13">
            <v>73</v>
          </cell>
          <cell r="G13">
            <v>32</v>
          </cell>
          <cell r="H13">
            <v>21.240000000000002</v>
          </cell>
          <cell r="J13">
            <v>47.88</v>
          </cell>
          <cell r="K13">
            <v>0</v>
          </cell>
        </row>
        <row r="14">
          <cell r="B14">
            <v>25.412499999999998</v>
          </cell>
          <cell r="C14">
            <v>33.1</v>
          </cell>
          <cell r="D14">
            <v>17.399999999999999</v>
          </cell>
          <cell r="E14">
            <v>54</v>
          </cell>
          <cell r="F14">
            <v>89</v>
          </cell>
          <cell r="G14">
            <v>28</v>
          </cell>
          <cell r="H14">
            <v>16.559999999999999</v>
          </cell>
          <cell r="J14">
            <v>34.56</v>
          </cell>
          <cell r="K14">
            <v>0</v>
          </cell>
        </row>
        <row r="15">
          <cell r="B15">
            <v>25.370833333333337</v>
          </cell>
          <cell r="C15">
            <v>32.5</v>
          </cell>
          <cell r="D15">
            <v>19.399999999999999</v>
          </cell>
          <cell r="E15">
            <v>50.083333333333336</v>
          </cell>
          <cell r="F15">
            <v>72</v>
          </cell>
          <cell r="G15">
            <v>29</v>
          </cell>
          <cell r="H15">
            <v>14.04</v>
          </cell>
          <cell r="J15">
            <v>28.08</v>
          </cell>
          <cell r="K15">
            <v>0</v>
          </cell>
        </row>
        <row r="16">
          <cell r="B16">
            <v>25.120833333333334</v>
          </cell>
          <cell r="C16">
            <v>32.799999999999997</v>
          </cell>
          <cell r="D16">
            <v>19.899999999999999</v>
          </cell>
          <cell r="E16">
            <v>46.208333333333336</v>
          </cell>
          <cell r="F16">
            <v>66</v>
          </cell>
          <cell r="G16">
            <v>22</v>
          </cell>
          <cell r="H16">
            <v>16.559999999999999</v>
          </cell>
          <cell r="J16">
            <v>34.92</v>
          </cell>
          <cell r="K16">
            <v>0</v>
          </cell>
        </row>
        <row r="17">
          <cell r="B17">
            <v>25.470833333333331</v>
          </cell>
          <cell r="C17">
            <v>33.1</v>
          </cell>
          <cell r="D17">
            <v>18.600000000000001</v>
          </cell>
          <cell r="E17">
            <v>45.166666666666664</v>
          </cell>
          <cell r="F17">
            <v>68</v>
          </cell>
          <cell r="G17">
            <v>29</v>
          </cell>
          <cell r="H17">
            <v>23.759999999999998</v>
          </cell>
          <cell r="J17">
            <v>42.84</v>
          </cell>
          <cell r="K17">
            <v>0</v>
          </cell>
        </row>
        <row r="18">
          <cell r="B18">
            <v>25.450000000000003</v>
          </cell>
          <cell r="C18">
            <v>33.799999999999997</v>
          </cell>
          <cell r="D18">
            <v>19.100000000000001</v>
          </cell>
          <cell r="E18">
            <v>44.208333333333336</v>
          </cell>
          <cell r="F18">
            <v>64</v>
          </cell>
          <cell r="G18">
            <v>24</v>
          </cell>
          <cell r="H18">
            <v>24.12</v>
          </cell>
          <cell r="J18">
            <v>51.480000000000004</v>
          </cell>
          <cell r="K18">
            <v>0</v>
          </cell>
        </row>
        <row r="19">
          <cell r="B19">
            <v>25.804166666666671</v>
          </cell>
          <cell r="C19">
            <v>33.299999999999997</v>
          </cell>
          <cell r="D19">
            <v>16.899999999999999</v>
          </cell>
          <cell r="E19">
            <v>46.708333333333336</v>
          </cell>
          <cell r="F19">
            <v>75</v>
          </cell>
          <cell r="G19">
            <v>31</v>
          </cell>
          <cell r="H19">
            <v>21.96</v>
          </cell>
          <cell r="J19">
            <v>41.04</v>
          </cell>
          <cell r="K19">
            <v>0</v>
          </cell>
        </row>
        <row r="20">
          <cell r="B20">
            <v>26.766666666666666</v>
          </cell>
          <cell r="C20">
            <v>33.299999999999997</v>
          </cell>
          <cell r="D20">
            <v>21.9</v>
          </cell>
          <cell r="E20">
            <v>43.583333333333336</v>
          </cell>
          <cell r="F20">
            <v>64</v>
          </cell>
          <cell r="G20">
            <v>26</v>
          </cell>
          <cell r="H20">
            <v>19.8</v>
          </cell>
          <cell r="J20">
            <v>38.880000000000003</v>
          </cell>
          <cell r="K20">
            <v>0</v>
          </cell>
        </row>
        <row r="21">
          <cell r="B21">
            <v>26.504166666666663</v>
          </cell>
          <cell r="C21">
            <v>34.200000000000003</v>
          </cell>
          <cell r="D21">
            <v>19.3</v>
          </cell>
          <cell r="E21">
            <v>42.583333333333336</v>
          </cell>
          <cell r="F21">
            <v>65</v>
          </cell>
          <cell r="G21">
            <v>24</v>
          </cell>
          <cell r="H21">
            <v>17.28</v>
          </cell>
          <cell r="J21">
            <v>31.680000000000003</v>
          </cell>
          <cell r="K21">
            <v>0</v>
          </cell>
        </row>
        <row r="22">
          <cell r="B22">
            <v>25.649999999999995</v>
          </cell>
          <cell r="C22">
            <v>32.9</v>
          </cell>
          <cell r="D22">
            <v>18.600000000000001</v>
          </cell>
          <cell r="E22">
            <v>43.708333333333336</v>
          </cell>
          <cell r="F22">
            <v>64</v>
          </cell>
          <cell r="G22">
            <v>27</v>
          </cell>
          <cell r="H22">
            <v>19.440000000000001</v>
          </cell>
          <cell r="J22">
            <v>37.800000000000004</v>
          </cell>
          <cell r="K22">
            <v>0</v>
          </cell>
        </row>
        <row r="23">
          <cell r="B23">
            <v>25.641666666666669</v>
          </cell>
          <cell r="C23">
            <v>33.799999999999997</v>
          </cell>
          <cell r="D23">
            <v>17.100000000000001</v>
          </cell>
          <cell r="E23">
            <v>43.458333333333336</v>
          </cell>
          <cell r="F23">
            <v>66</v>
          </cell>
          <cell r="G23">
            <v>27</v>
          </cell>
          <cell r="H23">
            <v>17.28</v>
          </cell>
          <cell r="J23">
            <v>37.080000000000005</v>
          </cell>
          <cell r="K23">
            <v>0</v>
          </cell>
        </row>
        <row r="24">
          <cell r="B24">
            <v>26.429166666666671</v>
          </cell>
          <cell r="C24">
            <v>33.6</v>
          </cell>
          <cell r="D24">
            <v>21.3</v>
          </cell>
          <cell r="E24">
            <v>38.708333333333336</v>
          </cell>
          <cell r="F24">
            <v>49</v>
          </cell>
          <cell r="G24">
            <v>24</v>
          </cell>
          <cell r="H24">
            <v>14.76</v>
          </cell>
          <cell r="J24">
            <v>33.840000000000003</v>
          </cell>
          <cell r="K24">
            <v>0</v>
          </cell>
        </row>
        <row r="25">
          <cell r="B25">
            <v>25.2</v>
          </cell>
          <cell r="C25">
            <v>33.4</v>
          </cell>
          <cell r="D25">
            <v>19.100000000000001</v>
          </cell>
          <cell r="E25">
            <v>38.583333333333336</v>
          </cell>
          <cell r="F25">
            <v>53</v>
          </cell>
          <cell r="G25">
            <v>22</v>
          </cell>
          <cell r="H25">
            <v>19.079999999999998</v>
          </cell>
          <cell r="J25">
            <v>43.92</v>
          </cell>
          <cell r="K25">
            <v>0</v>
          </cell>
        </row>
        <row r="26">
          <cell r="B26">
            <v>25.912499999999998</v>
          </cell>
          <cell r="C26">
            <v>33.700000000000003</v>
          </cell>
          <cell r="D26">
            <v>20.6</v>
          </cell>
          <cell r="E26">
            <v>44.75</v>
          </cell>
          <cell r="F26">
            <v>57</v>
          </cell>
          <cell r="G26">
            <v>29</v>
          </cell>
          <cell r="H26">
            <v>24.48</v>
          </cell>
          <cell r="J26">
            <v>45.36</v>
          </cell>
          <cell r="K26">
            <v>0</v>
          </cell>
        </row>
        <row r="27">
          <cell r="B27">
            <v>26.204166666666676</v>
          </cell>
          <cell r="C27">
            <v>34.200000000000003</v>
          </cell>
          <cell r="D27">
            <v>19.899999999999999</v>
          </cell>
          <cell r="E27">
            <v>48.791666666666664</v>
          </cell>
          <cell r="F27">
            <v>68</v>
          </cell>
          <cell r="G27">
            <v>32</v>
          </cell>
          <cell r="H27">
            <v>19.8</v>
          </cell>
          <cell r="J27">
            <v>42.480000000000004</v>
          </cell>
          <cell r="K27">
            <v>0</v>
          </cell>
        </row>
        <row r="28">
          <cell r="B28">
            <v>26.625000000000004</v>
          </cell>
          <cell r="C28">
            <v>34</v>
          </cell>
          <cell r="D28">
            <v>20</v>
          </cell>
          <cell r="E28">
            <v>52.166666666666664</v>
          </cell>
          <cell r="F28">
            <v>75</v>
          </cell>
          <cell r="G28">
            <v>34</v>
          </cell>
          <cell r="H28">
            <v>24.840000000000003</v>
          </cell>
          <cell r="J28">
            <v>43.92</v>
          </cell>
          <cell r="K28">
            <v>0</v>
          </cell>
        </row>
        <row r="29">
          <cell r="B29">
            <v>24.783333333333342</v>
          </cell>
          <cell r="C29">
            <v>32</v>
          </cell>
          <cell r="D29">
            <v>20</v>
          </cell>
          <cell r="E29">
            <v>73.5</v>
          </cell>
          <cell r="F29">
            <v>100</v>
          </cell>
          <cell r="G29">
            <v>44</v>
          </cell>
          <cell r="H29">
            <v>14.04</v>
          </cell>
          <cell r="J29">
            <v>27.36</v>
          </cell>
          <cell r="K29">
            <v>0</v>
          </cell>
        </row>
        <row r="30">
          <cell r="B30">
            <v>20.508333333333329</v>
          </cell>
          <cell r="C30">
            <v>24.7</v>
          </cell>
          <cell r="D30">
            <v>17.600000000000001</v>
          </cell>
          <cell r="E30">
            <v>89.958333333333329</v>
          </cell>
          <cell r="F30">
            <v>100</v>
          </cell>
          <cell r="G30">
            <v>71</v>
          </cell>
          <cell r="H30">
            <v>14.76</v>
          </cell>
          <cell r="J30">
            <v>26.28</v>
          </cell>
          <cell r="K30">
            <v>0</v>
          </cell>
        </row>
        <row r="31">
          <cell r="B31">
            <v>16.487500000000001</v>
          </cell>
          <cell r="C31">
            <v>22.1</v>
          </cell>
          <cell r="D31">
            <v>13.8</v>
          </cell>
          <cell r="E31">
            <v>88.333333333333329</v>
          </cell>
          <cell r="F31">
            <v>100</v>
          </cell>
          <cell r="G31">
            <v>63</v>
          </cell>
          <cell r="H31">
            <v>10.44</v>
          </cell>
          <cell r="J31">
            <v>31.319999999999997</v>
          </cell>
          <cell r="K31">
            <v>0</v>
          </cell>
        </row>
        <row r="32">
          <cell r="B32">
            <v>22.579166666666666</v>
          </cell>
          <cell r="C32">
            <v>32.200000000000003</v>
          </cell>
          <cell r="D32">
            <v>16.100000000000001</v>
          </cell>
          <cell r="E32">
            <v>66</v>
          </cell>
          <cell r="F32">
            <v>100</v>
          </cell>
          <cell r="G32">
            <v>24</v>
          </cell>
          <cell r="H32">
            <v>22.68</v>
          </cell>
          <cell r="J32">
            <v>44.64</v>
          </cell>
          <cell r="K32">
            <v>0</v>
          </cell>
        </row>
        <row r="33">
          <cell r="B33">
            <v>19.208333333333336</v>
          </cell>
          <cell r="C33">
            <v>23.4</v>
          </cell>
          <cell r="D33">
            <v>15.7</v>
          </cell>
          <cell r="E33">
            <v>74.208333333333329</v>
          </cell>
          <cell r="F33">
            <v>91</v>
          </cell>
          <cell r="G33">
            <v>41</v>
          </cell>
          <cell r="H33">
            <v>14.4</v>
          </cell>
          <cell r="J33">
            <v>30.240000000000002</v>
          </cell>
          <cell r="K33">
            <v>0</v>
          </cell>
        </row>
        <row r="34">
          <cell r="B34">
            <v>14.862500000000002</v>
          </cell>
          <cell r="C34">
            <v>21.7</v>
          </cell>
          <cell r="D34">
            <v>8.6999999999999993</v>
          </cell>
          <cell r="E34">
            <v>57.25</v>
          </cell>
          <cell r="F34">
            <v>85</v>
          </cell>
          <cell r="G34">
            <v>36</v>
          </cell>
          <cell r="H34">
            <v>13.68</v>
          </cell>
          <cell r="J34">
            <v>27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19.256521739130438</v>
          </cell>
          <cell r="C5">
            <v>30.5</v>
          </cell>
          <cell r="D5">
            <v>9.4</v>
          </cell>
          <cell r="E5">
            <v>59.086956521739133</v>
          </cell>
          <cell r="F5">
            <v>89</v>
          </cell>
          <cell r="G5">
            <v>28</v>
          </cell>
          <cell r="H5">
            <v>14.76</v>
          </cell>
          <cell r="J5">
            <v>31.680000000000003</v>
          </cell>
        </row>
        <row r="6">
          <cell r="B6">
            <v>21.962499999999995</v>
          </cell>
          <cell r="C6">
            <v>30.5</v>
          </cell>
          <cell r="D6">
            <v>14.2</v>
          </cell>
          <cell r="E6">
            <v>57.666666666666664</v>
          </cell>
          <cell r="F6">
            <v>89</v>
          </cell>
          <cell r="G6">
            <v>27</v>
          </cell>
          <cell r="H6">
            <v>19.440000000000001</v>
          </cell>
          <cell r="J6">
            <v>35.64</v>
          </cell>
          <cell r="K6" t="str">
            <v>*</v>
          </cell>
        </row>
        <row r="7">
          <cell r="B7">
            <v>23.630434782608695</v>
          </cell>
          <cell r="C7">
            <v>31.7</v>
          </cell>
          <cell r="D7">
            <v>17.600000000000001</v>
          </cell>
          <cell r="E7">
            <v>53.695652173913047</v>
          </cell>
          <cell r="F7">
            <v>77</v>
          </cell>
          <cell r="G7">
            <v>23</v>
          </cell>
          <cell r="H7">
            <v>16.559999999999999</v>
          </cell>
          <cell r="J7">
            <v>31.680000000000003</v>
          </cell>
          <cell r="K7" t="str">
            <v>*</v>
          </cell>
        </row>
        <row r="8">
          <cell r="B8">
            <v>21.737500000000001</v>
          </cell>
          <cell r="C8">
            <v>31.3</v>
          </cell>
          <cell r="D8">
            <v>13.1</v>
          </cell>
          <cell r="E8">
            <v>61.208333333333336</v>
          </cell>
          <cell r="F8">
            <v>91</v>
          </cell>
          <cell r="G8">
            <v>26</v>
          </cell>
          <cell r="H8">
            <v>11.879999999999999</v>
          </cell>
          <cell r="J8">
            <v>23.040000000000003</v>
          </cell>
          <cell r="K8" t="str">
            <v>*</v>
          </cell>
        </row>
        <row r="9">
          <cell r="B9">
            <v>22.883333333333336</v>
          </cell>
          <cell r="C9">
            <v>31.2</v>
          </cell>
          <cell r="D9">
            <v>16.100000000000001</v>
          </cell>
          <cell r="E9">
            <v>56.958333333333336</v>
          </cell>
          <cell r="F9">
            <v>84</v>
          </cell>
          <cell r="G9">
            <v>21</v>
          </cell>
          <cell r="H9">
            <v>11.879999999999999</v>
          </cell>
          <cell r="J9">
            <v>24.840000000000003</v>
          </cell>
          <cell r="K9" t="str">
            <v>*</v>
          </cell>
        </row>
        <row r="10">
          <cell r="B10">
            <v>22.641666666666666</v>
          </cell>
          <cell r="C10">
            <v>31.5</v>
          </cell>
          <cell r="D10">
            <v>14.1</v>
          </cell>
          <cell r="E10">
            <v>59.416666666666664</v>
          </cell>
          <cell r="F10">
            <v>91</v>
          </cell>
          <cell r="G10">
            <v>27</v>
          </cell>
          <cell r="H10">
            <v>14.4</v>
          </cell>
          <cell r="J10">
            <v>28.44</v>
          </cell>
          <cell r="K10" t="str">
            <v>*</v>
          </cell>
        </row>
        <row r="11">
          <cell r="B11">
            <v>22.969565217391306</v>
          </cell>
          <cell r="C11">
            <v>31.8</v>
          </cell>
          <cell r="D11">
            <v>13.8</v>
          </cell>
          <cell r="E11">
            <v>58.869565217391305</v>
          </cell>
          <cell r="F11">
            <v>90</v>
          </cell>
          <cell r="G11">
            <v>26</v>
          </cell>
          <cell r="H11">
            <v>11.16</v>
          </cell>
          <cell r="J11">
            <v>27.36</v>
          </cell>
          <cell r="K11" t="str">
            <v>*</v>
          </cell>
        </row>
        <row r="12">
          <cell r="B12">
            <v>22.916666666666668</v>
          </cell>
          <cell r="C12">
            <v>32</v>
          </cell>
          <cell r="D12">
            <v>14.1</v>
          </cell>
          <cell r="E12">
            <v>60.25</v>
          </cell>
          <cell r="F12">
            <v>90</v>
          </cell>
          <cell r="G12">
            <v>27</v>
          </cell>
          <cell r="H12">
            <v>14.76</v>
          </cell>
          <cell r="J12">
            <v>31.319999999999997</v>
          </cell>
          <cell r="K12" t="str">
            <v>*</v>
          </cell>
        </row>
        <row r="13">
          <cell r="B13">
            <v>23.3</v>
          </cell>
          <cell r="C13">
            <v>33.1</v>
          </cell>
          <cell r="D13">
            <v>14.4</v>
          </cell>
          <cell r="E13">
            <v>60.166666666666664</v>
          </cell>
          <cell r="F13">
            <v>92</v>
          </cell>
          <cell r="G13">
            <v>28</v>
          </cell>
          <cell r="H13">
            <v>16.920000000000002</v>
          </cell>
          <cell r="J13">
            <v>33.119999999999997</v>
          </cell>
          <cell r="K13" t="str">
            <v>*</v>
          </cell>
        </row>
        <row r="14">
          <cell r="B14">
            <v>23.620833333333334</v>
          </cell>
          <cell r="C14">
            <v>32.200000000000003</v>
          </cell>
          <cell r="D14">
            <v>14.7</v>
          </cell>
          <cell r="E14">
            <v>56.833333333333336</v>
          </cell>
          <cell r="F14">
            <v>89</v>
          </cell>
          <cell r="G14">
            <v>28</v>
          </cell>
          <cell r="H14">
            <v>15.120000000000001</v>
          </cell>
          <cell r="J14">
            <v>28.08</v>
          </cell>
          <cell r="K14" t="str">
            <v>*</v>
          </cell>
        </row>
        <row r="15">
          <cell r="B15">
            <v>23.100000000000005</v>
          </cell>
          <cell r="C15">
            <v>32.799999999999997</v>
          </cell>
          <cell r="D15">
            <v>14.2</v>
          </cell>
          <cell r="E15">
            <v>54.958333333333336</v>
          </cell>
          <cell r="F15">
            <v>88</v>
          </cell>
          <cell r="G15">
            <v>22</v>
          </cell>
          <cell r="H15">
            <v>13.68</v>
          </cell>
          <cell r="J15">
            <v>24.48</v>
          </cell>
          <cell r="K15" t="str">
            <v>*</v>
          </cell>
        </row>
        <row r="16">
          <cell r="B16">
            <v>22.812500000000004</v>
          </cell>
          <cell r="C16">
            <v>32.9</v>
          </cell>
          <cell r="D16">
            <v>13.7</v>
          </cell>
          <cell r="E16">
            <v>54.666666666666664</v>
          </cell>
          <cell r="F16">
            <v>87</v>
          </cell>
          <cell r="G16">
            <v>25</v>
          </cell>
          <cell r="H16">
            <v>12.24</v>
          </cell>
          <cell r="J16">
            <v>37.800000000000004</v>
          </cell>
          <cell r="K16" t="str">
            <v>*</v>
          </cell>
        </row>
        <row r="17">
          <cell r="B17">
            <v>23.183333333333334</v>
          </cell>
          <cell r="C17">
            <v>32.4</v>
          </cell>
          <cell r="D17">
            <v>14.6</v>
          </cell>
          <cell r="E17">
            <v>53.041666666666664</v>
          </cell>
          <cell r="F17">
            <v>86</v>
          </cell>
          <cell r="G17">
            <v>22</v>
          </cell>
          <cell r="H17">
            <v>15.48</v>
          </cell>
          <cell r="J17">
            <v>33.480000000000004</v>
          </cell>
          <cell r="K17" t="str">
            <v>*</v>
          </cell>
        </row>
        <row r="18">
          <cell r="B18">
            <v>24.429166666666671</v>
          </cell>
          <cell r="C18">
            <v>32.700000000000003</v>
          </cell>
          <cell r="D18">
            <v>16.3</v>
          </cell>
          <cell r="E18">
            <v>52.916666666666664</v>
          </cell>
          <cell r="F18">
            <v>83</v>
          </cell>
          <cell r="G18">
            <v>26</v>
          </cell>
          <cell r="H18">
            <v>20.16</v>
          </cell>
          <cell r="J18">
            <v>43.56</v>
          </cell>
          <cell r="K18" t="str">
            <v>*</v>
          </cell>
        </row>
        <row r="19">
          <cell r="B19">
            <v>24.804166666666664</v>
          </cell>
          <cell r="C19">
            <v>33.299999999999997</v>
          </cell>
          <cell r="D19">
            <v>17.5</v>
          </cell>
          <cell r="E19">
            <v>51.083333333333336</v>
          </cell>
          <cell r="F19">
            <v>79</v>
          </cell>
          <cell r="G19">
            <v>23</v>
          </cell>
          <cell r="H19">
            <v>14.4</v>
          </cell>
          <cell r="J19">
            <v>24.840000000000003</v>
          </cell>
          <cell r="K19" t="str">
            <v>*</v>
          </cell>
        </row>
        <row r="20">
          <cell r="B20">
            <v>23.216666666666669</v>
          </cell>
          <cell r="C20">
            <v>32.5</v>
          </cell>
          <cell r="D20">
            <v>14.4</v>
          </cell>
          <cell r="E20">
            <v>55.708333333333336</v>
          </cell>
          <cell r="F20">
            <v>87</v>
          </cell>
          <cell r="G20">
            <v>25</v>
          </cell>
          <cell r="H20">
            <v>19.8</v>
          </cell>
          <cell r="J20">
            <v>37.440000000000005</v>
          </cell>
          <cell r="K20" t="str">
            <v>*</v>
          </cell>
        </row>
        <row r="21">
          <cell r="B21">
            <v>23.683333333333337</v>
          </cell>
          <cell r="C21">
            <v>33</v>
          </cell>
          <cell r="D21">
            <v>16.2</v>
          </cell>
          <cell r="E21">
            <v>51.083333333333336</v>
          </cell>
          <cell r="F21">
            <v>81</v>
          </cell>
          <cell r="G21">
            <v>18</v>
          </cell>
          <cell r="H21">
            <v>14.4</v>
          </cell>
          <cell r="J21">
            <v>28.44</v>
          </cell>
          <cell r="K21" t="str">
            <v>*</v>
          </cell>
        </row>
        <row r="22">
          <cell r="B22">
            <v>22.825000000000003</v>
          </cell>
          <cell r="C22">
            <v>32.200000000000003</v>
          </cell>
          <cell r="D22">
            <v>13.4</v>
          </cell>
          <cell r="E22">
            <v>50.083333333333336</v>
          </cell>
          <cell r="F22">
            <v>84</v>
          </cell>
          <cell r="G22">
            <v>20</v>
          </cell>
          <cell r="H22">
            <v>16.920000000000002</v>
          </cell>
          <cell r="J22">
            <v>35.28</v>
          </cell>
          <cell r="K22" t="str">
            <v>*</v>
          </cell>
        </row>
        <row r="23">
          <cell r="B23">
            <v>23.341666666666669</v>
          </cell>
          <cell r="C23">
            <v>32.5</v>
          </cell>
          <cell r="D23">
            <v>13.6</v>
          </cell>
          <cell r="E23">
            <v>45.458333333333336</v>
          </cell>
          <cell r="F23">
            <v>78</v>
          </cell>
          <cell r="G23">
            <v>21</v>
          </cell>
          <cell r="H23">
            <v>11.16</v>
          </cell>
          <cell r="J23">
            <v>25.56</v>
          </cell>
          <cell r="K23" t="str">
            <v>*</v>
          </cell>
        </row>
        <row r="24">
          <cell r="B24">
            <v>22.758333333333336</v>
          </cell>
          <cell r="C24">
            <v>32.5</v>
          </cell>
          <cell r="D24">
            <v>13.1</v>
          </cell>
          <cell r="E24">
            <v>47.5</v>
          </cell>
          <cell r="F24">
            <v>84</v>
          </cell>
          <cell r="G24">
            <v>16</v>
          </cell>
          <cell r="H24">
            <v>14.76</v>
          </cell>
          <cell r="J24">
            <v>28.8</v>
          </cell>
          <cell r="K24" t="str">
            <v>*</v>
          </cell>
        </row>
        <row r="25">
          <cell r="B25">
            <v>22.4</v>
          </cell>
          <cell r="C25">
            <v>32.1</v>
          </cell>
          <cell r="D25">
            <v>12.9</v>
          </cell>
          <cell r="E25">
            <v>49.608695652173914</v>
          </cell>
          <cell r="F25">
            <v>79</v>
          </cell>
          <cell r="G25">
            <v>24</v>
          </cell>
          <cell r="H25">
            <v>17.28</v>
          </cell>
          <cell r="J25">
            <v>35.64</v>
          </cell>
          <cell r="K25" t="str">
            <v>*</v>
          </cell>
        </row>
        <row r="26">
          <cell r="B26">
            <v>24.213043478260868</v>
          </cell>
          <cell r="C26">
            <v>33.1</v>
          </cell>
          <cell r="D26">
            <v>15.3</v>
          </cell>
          <cell r="E26">
            <v>49.826086956521742</v>
          </cell>
          <cell r="F26">
            <v>84</v>
          </cell>
          <cell r="G26">
            <v>23</v>
          </cell>
          <cell r="H26">
            <v>12.96</v>
          </cell>
          <cell r="J26">
            <v>36</v>
          </cell>
          <cell r="K26" t="str">
            <v>*</v>
          </cell>
        </row>
        <row r="27">
          <cell r="B27">
            <v>24.934782608695652</v>
          </cell>
          <cell r="C27">
            <v>33.4</v>
          </cell>
          <cell r="D27">
            <v>17.600000000000001</v>
          </cell>
          <cell r="E27">
            <v>47.347826086956523</v>
          </cell>
          <cell r="F27">
            <v>75</v>
          </cell>
          <cell r="G27">
            <v>24</v>
          </cell>
          <cell r="H27">
            <v>16.559999999999999</v>
          </cell>
          <cell r="J27">
            <v>29.52</v>
          </cell>
          <cell r="K27" t="str">
            <v>*</v>
          </cell>
        </row>
        <row r="28">
          <cell r="B28">
            <v>25.045833333333334</v>
          </cell>
          <cell r="C28">
            <v>33.799999999999997</v>
          </cell>
          <cell r="D28">
            <v>16.899999999999999</v>
          </cell>
          <cell r="E28">
            <v>49.458333333333336</v>
          </cell>
          <cell r="F28">
            <v>78</v>
          </cell>
          <cell r="G28">
            <v>25</v>
          </cell>
          <cell r="H28">
            <v>18.36</v>
          </cell>
          <cell r="J28">
            <v>33.480000000000004</v>
          </cell>
          <cell r="K28" t="str">
            <v>*</v>
          </cell>
        </row>
        <row r="29">
          <cell r="B29">
            <v>24.627272727272725</v>
          </cell>
          <cell r="C29">
            <v>34.1</v>
          </cell>
          <cell r="D29">
            <v>16.2</v>
          </cell>
          <cell r="E29">
            <v>52.363636363636367</v>
          </cell>
          <cell r="F29">
            <v>85</v>
          </cell>
          <cell r="G29">
            <v>24</v>
          </cell>
          <cell r="H29">
            <v>11.520000000000001</v>
          </cell>
          <cell r="J29">
            <v>20.16</v>
          </cell>
          <cell r="K29" t="str">
            <v>*</v>
          </cell>
        </row>
        <row r="30">
          <cell r="B30">
            <v>24.433333333333337</v>
          </cell>
          <cell r="C30">
            <v>34.200000000000003</v>
          </cell>
          <cell r="D30">
            <v>15.8</v>
          </cell>
          <cell r="E30">
            <v>50.833333333333336</v>
          </cell>
          <cell r="F30">
            <v>83</v>
          </cell>
          <cell r="G30">
            <v>17</v>
          </cell>
          <cell r="H30">
            <v>15.120000000000001</v>
          </cell>
          <cell r="J30">
            <v>28.08</v>
          </cell>
          <cell r="K30" t="str">
            <v>*</v>
          </cell>
        </row>
        <row r="31">
          <cell r="B31">
            <v>23.586956521739129</v>
          </cell>
          <cell r="C31">
            <v>31</v>
          </cell>
          <cell r="D31">
            <v>19.8</v>
          </cell>
          <cell r="E31">
            <v>66.956521739130437</v>
          </cell>
          <cell r="F31">
            <v>88</v>
          </cell>
          <cell r="G31">
            <v>34</v>
          </cell>
          <cell r="H31">
            <v>14.76</v>
          </cell>
          <cell r="J31">
            <v>24.12</v>
          </cell>
          <cell r="K31" t="str">
            <v>*</v>
          </cell>
        </row>
        <row r="32">
          <cell r="B32">
            <v>23.741666666666664</v>
          </cell>
          <cell r="C32">
            <v>32.700000000000003</v>
          </cell>
          <cell r="D32">
            <v>16.600000000000001</v>
          </cell>
          <cell r="E32">
            <v>60.833333333333336</v>
          </cell>
          <cell r="F32">
            <v>91</v>
          </cell>
          <cell r="G32">
            <v>24</v>
          </cell>
          <cell r="H32">
            <v>14.04</v>
          </cell>
          <cell r="J32">
            <v>31.319999999999997</v>
          </cell>
          <cell r="K32" t="str">
            <v>*</v>
          </cell>
        </row>
        <row r="33">
          <cell r="B33">
            <v>23.841666666666658</v>
          </cell>
          <cell r="C33">
            <v>33.5</v>
          </cell>
          <cell r="D33">
            <v>15.5</v>
          </cell>
          <cell r="E33">
            <v>51.666666666666664</v>
          </cell>
          <cell r="F33">
            <v>84</v>
          </cell>
          <cell r="G33">
            <v>20</v>
          </cell>
          <cell r="H33">
            <v>10.44</v>
          </cell>
          <cell r="J33">
            <v>23.759999999999998</v>
          </cell>
          <cell r="K33" t="str">
            <v>*</v>
          </cell>
        </row>
        <row r="34">
          <cell r="B34">
            <v>21.8</v>
          </cell>
          <cell r="C34">
            <v>29.6</v>
          </cell>
          <cell r="D34">
            <v>16</v>
          </cell>
          <cell r="E34">
            <v>61.916666666666664</v>
          </cell>
          <cell r="F34">
            <v>81</v>
          </cell>
          <cell r="G34">
            <v>37</v>
          </cell>
          <cell r="H34">
            <v>16.2</v>
          </cell>
          <cell r="J34">
            <v>30.240000000000002</v>
          </cell>
          <cell r="K34" t="str">
            <v>*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21.483333333333334</v>
          </cell>
          <cell r="C5">
            <v>33.700000000000003</v>
          </cell>
          <cell r="D5">
            <v>12.9</v>
          </cell>
          <cell r="E5">
            <v>77.263157894736835</v>
          </cell>
          <cell r="F5">
            <v>96</v>
          </cell>
          <cell r="G5">
            <v>30</v>
          </cell>
          <cell r="H5">
            <v>8.64</v>
          </cell>
          <cell r="J5">
            <v>20.52</v>
          </cell>
          <cell r="K5">
            <v>0</v>
          </cell>
        </row>
        <row r="6">
          <cell r="B6">
            <v>22.487500000000001</v>
          </cell>
          <cell r="C6">
            <v>35.700000000000003</v>
          </cell>
          <cell r="D6">
            <v>12.8</v>
          </cell>
          <cell r="E6">
            <v>73.181818181818187</v>
          </cell>
          <cell r="F6">
            <v>98</v>
          </cell>
          <cell r="G6">
            <v>26</v>
          </cell>
          <cell r="H6">
            <v>11.16</v>
          </cell>
          <cell r="J6">
            <v>29.880000000000003</v>
          </cell>
          <cell r="K6">
            <v>0</v>
          </cell>
        </row>
        <row r="7">
          <cell r="B7">
            <v>22.779166666666669</v>
          </cell>
          <cell r="C7">
            <v>34.700000000000003</v>
          </cell>
          <cell r="D7">
            <v>14.2</v>
          </cell>
          <cell r="E7">
            <v>74.86363636363636</v>
          </cell>
          <cell r="F7">
            <v>98</v>
          </cell>
          <cell r="G7">
            <v>25</v>
          </cell>
          <cell r="H7">
            <v>8.64</v>
          </cell>
          <cell r="J7">
            <v>20.88</v>
          </cell>
          <cell r="K7">
            <v>0</v>
          </cell>
        </row>
        <row r="8">
          <cell r="B8">
            <v>21.762499999999999</v>
          </cell>
          <cell r="C8">
            <v>33.1</v>
          </cell>
          <cell r="D8">
            <v>13</v>
          </cell>
          <cell r="E8">
            <v>80.473684210526315</v>
          </cell>
          <cell r="F8">
            <v>98</v>
          </cell>
          <cell r="G8">
            <v>37</v>
          </cell>
          <cell r="H8">
            <v>9.7200000000000006</v>
          </cell>
          <cell r="J8">
            <v>24.12</v>
          </cell>
          <cell r="K8">
            <v>0</v>
          </cell>
        </row>
        <row r="9">
          <cell r="B9">
            <v>22.004166666666666</v>
          </cell>
          <cell r="C9">
            <v>34.1</v>
          </cell>
          <cell r="D9">
            <v>12.7</v>
          </cell>
          <cell r="E9">
            <v>73.590909090909093</v>
          </cell>
          <cell r="F9">
            <v>97</v>
          </cell>
          <cell r="G9">
            <v>29</v>
          </cell>
          <cell r="H9">
            <v>9.7200000000000006</v>
          </cell>
          <cell r="J9">
            <v>22.32</v>
          </cell>
          <cell r="K9">
            <v>0</v>
          </cell>
        </row>
        <row r="10">
          <cell r="B10">
            <v>22.025000000000006</v>
          </cell>
          <cell r="C10">
            <v>34.799999999999997</v>
          </cell>
          <cell r="D10">
            <v>12.8</v>
          </cell>
          <cell r="E10">
            <v>74.181818181818187</v>
          </cell>
          <cell r="F10">
            <v>98</v>
          </cell>
          <cell r="G10">
            <v>25</v>
          </cell>
          <cell r="H10">
            <v>7.9200000000000008</v>
          </cell>
          <cell r="J10">
            <v>19.079999999999998</v>
          </cell>
          <cell r="K10">
            <v>0</v>
          </cell>
        </row>
        <row r="11">
          <cell r="B11">
            <v>22.004166666666666</v>
          </cell>
          <cell r="C11">
            <v>34.6</v>
          </cell>
          <cell r="D11">
            <v>13</v>
          </cell>
          <cell r="E11">
            <v>74.476190476190482</v>
          </cell>
          <cell r="F11">
            <v>98</v>
          </cell>
          <cell r="G11">
            <v>28</v>
          </cell>
          <cell r="H11">
            <v>9.7200000000000006</v>
          </cell>
          <cell r="J11">
            <v>20.52</v>
          </cell>
          <cell r="K11">
            <v>0</v>
          </cell>
        </row>
        <row r="12">
          <cell r="B12">
            <v>22.916666666666668</v>
          </cell>
          <cell r="C12">
            <v>35.6</v>
          </cell>
          <cell r="D12">
            <v>13.7</v>
          </cell>
          <cell r="E12">
            <v>71.208333333333329</v>
          </cell>
          <cell r="F12">
            <v>98</v>
          </cell>
          <cell r="G12">
            <v>29</v>
          </cell>
          <cell r="H12">
            <v>10.8</v>
          </cell>
          <cell r="J12">
            <v>24.840000000000003</v>
          </cell>
          <cell r="K12">
            <v>0</v>
          </cell>
        </row>
        <row r="13">
          <cell r="B13">
            <v>23.091666666666669</v>
          </cell>
          <cell r="C13">
            <v>35</v>
          </cell>
          <cell r="D13">
            <v>14.3</v>
          </cell>
          <cell r="E13">
            <v>73.954545454545453</v>
          </cell>
          <cell r="F13">
            <v>97</v>
          </cell>
          <cell r="G13">
            <v>29</v>
          </cell>
          <cell r="H13">
            <v>18.36</v>
          </cell>
          <cell r="J13">
            <v>34.92</v>
          </cell>
          <cell r="K13">
            <v>0</v>
          </cell>
        </row>
        <row r="14">
          <cell r="B14">
            <v>22.979166666666668</v>
          </cell>
          <cell r="C14">
            <v>34.799999999999997</v>
          </cell>
          <cell r="D14">
            <v>13.7</v>
          </cell>
          <cell r="E14">
            <v>71.869565217391298</v>
          </cell>
          <cell r="F14">
            <v>98</v>
          </cell>
          <cell r="G14">
            <v>27</v>
          </cell>
          <cell r="H14">
            <v>16.920000000000002</v>
          </cell>
          <cell r="J14">
            <v>32.76</v>
          </cell>
          <cell r="K14">
            <v>0</v>
          </cell>
        </row>
        <row r="15">
          <cell r="B15">
            <v>22.612499999999997</v>
          </cell>
          <cell r="C15">
            <v>35</v>
          </cell>
          <cell r="D15">
            <v>13.6</v>
          </cell>
          <cell r="E15">
            <v>71.695652173913047</v>
          </cell>
          <cell r="F15">
            <v>98</v>
          </cell>
          <cell r="G15">
            <v>26</v>
          </cell>
          <cell r="H15">
            <v>9.7200000000000006</v>
          </cell>
          <cell r="J15">
            <v>27</v>
          </cell>
          <cell r="K15">
            <v>0</v>
          </cell>
        </row>
        <row r="16">
          <cell r="B16">
            <v>22.462500000000002</v>
          </cell>
          <cell r="C16">
            <v>35.799999999999997</v>
          </cell>
          <cell r="D16">
            <v>12.8</v>
          </cell>
          <cell r="E16">
            <v>73.045454545454547</v>
          </cell>
          <cell r="F16">
            <v>97</v>
          </cell>
          <cell r="G16">
            <v>28</v>
          </cell>
          <cell r="H16">
            <v>12.96</v>
          </cell>
          <cell r="J16">
            <v>24.48</v>
          </cell>
          <cell r="K16">
            <v>0</v>
          </cell>
        </row>
        <row r="17">
          <cell r="B17">
            <v>23.704166666666666</v>
          </cell>
          <cell r="C17">
            <v>34.9</v>
          </cell>
          <cell r="D17">
            <v>14.6</v>
          </cell>
          <cell r="E17">
            <v>71.590909090909093</v>
          </cell>
          <cell r="F17">
            <v>98</v>
          </cell>
          <cell r="G17">
            <v>27</v>
          </cell>
          <cell r="H17">
            <v>23.040000000000003</v>
          </cell>
          <cell r="J17">
            <v>41.4</v>
          </cell>
          <cell r="K17">
            <v>0</v>
          </cell>
        </row>
        <row r="18">
          <cell r="B18">
            <v>22.779166666666665</v>
          </cell>
          <cell r="C18">
            <v>34.6</v>
          </cell>
          <cell r="D18">
            <v>13.4</v>
          </cell>
          <cell r="E18">
            <v>69.347826086956516</v>
          </cell>
          <cell r="F18">
            <v>97</v>
          </cell>
          <cell r="G18">
            <v>28</v>
          </cell>
          <cell r="H18">
            <v>21.6</v>
          </cell>
          <cell r="J18">
            <v>42.12</v>
          </cell>
          <cell r="K18">
            <v>0</v>
          </cell>
        </row>
        <row r="19">
          <cell r="B19">
            <v>23.791666666666668</v>
          </cell>
          <cell r="C19">
            <v>35.700000000000003</v>
          </cell>
          <cell r="D19">
            <v>15.2</v>
          </cell>
          <cell r="E19">
            <v>70.956521739130437</v>
          </cell>
          <cell r="F19">
            <v>96</v>
          </cell>
          <cell r="G19">
            <v>30</v>
          </cell>
          <cell r="H19">
            <v>16.920000000000002</v>
          </cell>
          <cell r="J19">
            <v>29.52</v>
          </cell>
          <cell r="K19">
            <v>0</v>
          </cell>
        </row>
        <row r="20">
          <cell r="B20">
            <v>23.670833333333334</v>
          </cell>
          <cell r="C20">
            <v>35.9</v>
          </cell>
          <cell r="D20">
            <v>14.6</v>
          </cell>
          <cell r="E20">
            <v>71.227272727272734</v>
          </cell>
          <cell r="F20">
            <v>98</v>
          </cell>
          <cell r="G20">
            <v>21</v>
          </cell>
          <cell r="H20">
            <v>10.08</v>
          </cell>
          <cell r="J20">
            <v>35.28</v>
          </cell>
          <cell r="K20">
            <v>0</v>
          </cell>
        </row>
        <row r="21">
          <cell r="B21">
            <v>22.791666666666668</v>
          </cell>
          <cell r="C21">
            <v>35.299999999999997</v>
          </cell>
          <cell r="D21">
            <v>13.5</v>
          </cell>
          <cell r="E21">
            <v>69.043478260869563</v>
          </cell>
          <cell r="F21">
            <v>97</v>
          </cell>
          <cell r="G21">
            <v>26</v>
          </cell>
          <cell r="H21">
            <v>11.16</v>
          </cell>
          <cell r="J21">
            <v>23.040000000000003</v>
          </cell>
          <cell r="K21">
            <v>0</v>
          </cell>
        </row>
        <row r="22">
          <cell r="B22">
            <v>22.854166666666671</v>
          </cell>
          <cell r="C22">
            <v>34.6</v>
          </cell>
          <cell r="D22">
            <v>13.7</v>
          </cell>
          <cell r="E22">
            <v>71.454545454545453</v>
          </cell>
          <cell r="F22">
            <v>97</v>
          </cell>
          <cell r="G22">
            <v>27</v>
          </cell>
          <cell r="H22">
            <v>17.28</v>
          </cell>
          <cell r="J22">
            <v>32.4</v>
          </cell>
          <cell r="K22">
            <v>0</v>
          </cell>
        </row>
        <row r="23">
          <cell r="B23">
            <v>22.795833333333334</v>
          </cell>
          <cell r="C23">
            <v>35.4</v>
          </cell>
          <cell r="D23">
            <v>13.6</v>
          </cell>
          <cell r="E23">
            <v>70.181818181818187</v>
          </cell>
          <cell r="F23">
            <v>96</v>
          </cell>
          <cell r="G23">
            <v>26</v>
          </cell>
          <cell r="H23">
            <v>14.4</v>
          </cell>
          <cell r="J23">
            <v>28.44</v>
          </cell>
          <cell r="K23">
            <v>0</v>
          </cell>
        </row>
        <row r="24">
          <cell r="B24">
            <v>21.666666666666668</v>
          </cell>
          <cell r="C24">
            <v>36</v>
          </cell>
          <cell r="D24">
            <v>11.8</v>
          </cell>
          <cell r="E24">
            <v>66.833333333333329</v>
          </cell>
          <cell r="F24">
            <v>97</v>
          </cell>
          <cell r="G24">
            <v>20</v>
          </cell>
          <cell r="H24">
            <v>12.96</v>
          </cell>
          <cell r="J24">
            <v>27</v>
          </cell>
          <cell r="K24">
            <v>0</v>
          </cell>
        </row>
        <row r="25">
          <cell r="B25">
            <v>21.6875</v>
          </cell>
          <cell r="C25">
            <v>35.4</v>
          </cell>
          <cell r="D25">
            <v>11.9</v>
          </cell>
          <cell r="E25">
            <v>68.545454545454547</v>
          </cell>
          <cell r="F25">
            <v>96</v>
          </cell>
          <cell r="G25">
            <v>23</v>
          </cell>
          <cell r="H25">
            <v>17.64</v>
          </cell>
          <cell r="J25">
            <v>33.480000000000004</v>
          </cell>
          <cell r="K25">
            <v>0</v>
          </cell>
        </row>
        <row r="26">
          <cell r="B26">
            <v>23.408333333333335</v>
          </cell>
          <cell r="C26">
            <v>35.4</v>
          </cell>
          <cell r="D26">
            <v>14.5</v>
          </cell>
          <cell r="E26">
            <v>67.13636363636364</v>
          </cell>
          <cell r="F26">
            <v>95</v>
          </cell>
          <cell r="G26">
            <v>27</v>
          </cell>
          <cell r="H26">
            <v>18.720000000000002</v>
          </cell>
          <cell r="J26">
            <v>34.56</v>
          </cell>
          <cell r="K26">
            <v>0</v>
          </cell>
        </row>
        <row r="27">
          <cell r="B27">
            <v>23.825000000000003</v>
          </cell>
          <cell r="C27">
            <v>35.6</v>
          </cell>
          <cell r="D27">
            <v>14.7</v>
          </cell>
          <cell r="E27">
            <v>69.090909090909093</v>
          </cell>
          <cell r="F27">
            <v>96</v>
          </cell>
          <cell r="G27">
            <v>28</v>
          </cell>
          <cell r="H27">
            <v>19.079999999999998</v>
          </cell>
          <cell r="J27">
            <v>34.56</v>
          </cell>
          <cell r="K27">
            <v>0</v>
          </cell>
        </row>
        <row r="28">
          <cell r="B28">
            <v>23.941666666666666</v>
          </cell>
          <cell r="C28">
            <v>34.799999999999997</v>
          </cell>
          <cell r="D28">
            <v>15.7</v>
          </cell>
          <cell r="E28">
            <v>73.61904761904762</v>
          </cell>
          <cell r="F28">
            <v>96</v>
          </cell>
          <cell r="G28">
            <v>33</v>
          </cell>
          <cell r="H28">
            <v>15.48</v>
          </cell>
          <cell r="J28">
            <v>33.840000000000003</v>
          </cell>
          <cell r="K28">
            <v>0</v>
          </cell>
        </row>
        <row r="29">
          <cell r="B29">
            <v>23.358333333333334</v>
          </cell>
          <cell r="C29">
            <v>35.4</v>
          </cell>
          <cell r="D29">
            <v>15</v>
          </cell>
          <cell r="E29">
            <v>72.913043478260875</v>
          </cell>
          <cell r="F29">
            <v>97</v>
          </cell>
          <cell r="G29">
            <v>30</v>
          </cell>
          <cell r="H29">
            <v>9</v>
          </cell>
          <cell r="J29">
            <v>19.440000000000001</v>
          </cell>
          <cell r="K29">
            <v>0</v>
          </cell>
        </row>
        <row r="30">
          <cell r="B30">
            <v>23.504166666666663</v>
          </cell>
          <cell r="C30">
            <v>33.5</v>
          </cell>
          <cell r="D30">
            <v>18</v>
          </cell>
          <cell r="E30">
            <v>81.7</v>
          </cell>
          <cell r="F30">
            <v>96</v>
          </cell>
          <cell r="G30">
            <v>43</v>
          </cell>
          <cell r="H30">
            <v>12.24</v>
          </cell>
          <cell r="J30">
            <v>23.040000000000003</v>
          </cell>
          <cell r="K30">
            <v>0</v>
          </cell>
        </row>
        <row r="31">
          <cell r="B31">
            <v>21.441666666666666</v>
          </cell>
          <cell r="C31">
            <v>32.1</v>
          </cell>
          <cell r="D31">
            <v>15.9</v>
          </cell>
          <cell r="E31">
            <v>84.238095238095241</v>
          </cell>
          <cell r="F31">
            <v>98</v>
          </cell>
          <cell r="G31">
            <v>38</v>
          </cell>
          <cell r="H31">
            <v>9.7200000000000006</v>
          </cell>
          <cell r="J31">
            <v>19.079999999999998</v>
          </cell>
          <cell r="K31">
            <v>0</v>
          </cell>
        </row>
        <row r="32">
          <cell r="B32">
            <v>22.187500000000004</v>
          </cell>
          <cell r="C32">
            <v>34.9</v>
          </cell>
          <cell r="D32">
            <v>13.5</v>
          </cell>
          <cell r="E32">
            <v>73.727272727272734</v>
          </cell>
          <cell r="F32">
            <v>97</v>
          </cell>
          <cell r="G32">
            <v>24</v>
          </cell>
          <cell r="H32">
            <v>14.04</v>
          </cell>
          <cell r="J32">
            <v>34.200000000000003</v>
          </cell>
          <cell r="K32">
            <v>0</v>
          </cell>
        </row>
        <row r="33">
          <cell r="B33">
            <v>21.887500000000003</v>
          </cell>
          <cell r="C33">
            <v>33.4</v>
          </cell>
          <cell r="D33">
            <v>13.2</v>
          </cell>
          <cell r="E33">
            <v>80.166666666666671</v>
          </cell>
          <cell r="F33">
            <v>97</v>
          </cell>
          <cell r="G33">
            <v>36</v>
          </cell>
          <cell r="H33">
            <v>14.4</v>
          </cell>
          <cell r="J33">
            <v>25.56</v>
          </cell>
          <cell r="K33">
            <v>0</v>
          </cell>
        </row>
        <row r="34">
          <cell r="B34">
            <v>21.995833333333337</v>
          </cell>
          <cell r="C34">
            <v>30.4</v>
          </cell>
          <cell r="D34">
            <v>15.8</v>
          </cell>
          <cell r="E34">
            <v>68.478260869565219</v>
          </cell>
          <cell r="F34">
            <v>97</v>
          </cell>
          <cell r="G34">
            <v>40</v>
          </cell>
          <cell r="H34">
            <v>12.96</v>
          </cell>
          <cell r="J34">
            <v>28.44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17.262499999999999</v>
          </cell>
          <cell r="C5">
            <v>26</v>
          </cell>
          <cell r="D5">
            <v>10.8</v>
          </cell>
          <cell r="E5">
            <v>64.125</v>
          </cell>
          <cell r="F5">
            <v>86</v>
          </cell>
          <cell r="G5">
            <v>36</v>
          </cell>
          <cell r="H5">
            <v>16.920000000000002</v>
          </cell>
          <cell r="J5">
            <v>30.96</v>
          </cell>
          <cell r="K5">
            <v>0</v>
          </cell>
        </row>
        <row r="6">
          <cell r="B6">
            <v>19.991666666666667</v>
          </cell>
          <cell r="C6">
            <v>27.9</v>
          </cell>
          <cell r="D6">
            <v>13.9</v>
          </cell>
          <cell r="E6">
            <v>60.75</v>
          </cell>
          <cell r="F6">
            <v>81</v>
          </cell>
          <cell r="G6">
            <v>33</v>
          </cell>
          <cell r="H6">
            <v>16.559999999999999</v>
          </cell>
          <cell r="J6">
            <v>32.4</v>
          </cell>
          <cell r="K6">
            <v>0</v>
          </cell>
        </row>
        <row r="7">
          <cell r="B7">
            <v>22.774999999999995</v>
          </cell>
          <cell r="C7">
            <v>30</v>
          </cell>
          <cell r="D7">
            <v>17.100000000000001</v>
          </cell>
          <cell r="E7">
            <v>55.041666666666664</v>
          </cell>
          <cell r="F7">
            <v>74</v>
          </cell>
          <cell r="G7">
            <v>32</v>
          </cell>
          <cell r="H7">
            <v>10.08</v>
          </cell>
          <cell r="J7">
            <v>24.12</v>
          </cell>
          <cell r="K7">
            <v>0</v>
          </cell>
        </row>
        <row r="8">
          <cell r="B8">
            <v>22.325000000000003</v>
          </cell>
          <cell r="C8">
            <v>28.3</v>
          </cell>
          <cell r="D8">
            <v>16.8</v>
          </cell>
          <cell r="E8">
            <v>59.958333333333336</v>
          </cell>
          <cell r="F8">
            <v>87</v>
          </cell>
          <cell r="G8">
            <v>32</v>
          </cell>
          <cell r="H8">
            <v>15.120000000000001</v>
          </cell>
          <cell r="J8">
            <v>30.6</v>
          </cell>
          <cell r="K8">
            <v>0</v>
          </cell>
        </row>
        <row r="9">
          <cell r="B9">
            <v>20.204166666666669</v>
          </cell>
          <cell r="C9">
            <v>27.1</v>
          </cell>
          <cell r="D9">
            <v>14.6</v>
          </cell>
          <cell r="E9">
            <v>65.125</v>
          </cell>
          <cell r="F9">
            <v>92</v>
          </cell>
          <cell r="G9">
            <v>40</v>
          </cell>
          <cell r="H9">
            <v>18.720000000000002</v>
          </cell>
          <cell r="J9">
            <v>36.72</v>
          </cell>
          <cell r="K9">
            <v>0</v>
          </cell>
        </row>
        <row r="10">
          <cell r="B10">
            <v>20.358333333333334</v>
          </cell>
          <cell r="C10">
            <v>27.4</v>
          </cell>
          <cell r="D10">
            <v>14.9</v>
          </cell>
          <cell r="E10">
            <v>66.791666666666671</v>
          </cell>
          <cell r="F10">
            <v>88</v>
          </cell>
          <cell r="G10">
            <v>38</v>
          </cell>
          <cell r="H10">
            <v>18.720000000000002</v>
          </cell>
          <cell r="J10">
            <v>37.080000000000005</v>
          </cell>
          <cell r="K10">
            <v>0</v>
          </cell>
        </row>
        <row r="11">
          <cell r="B11">
            <v>21.895833333333332</v>
          </cell>
          <cell r="C11">
            <v>28.3</v>
          </cell>
          <cell r="D11">
            <v>17.5</v>
          </cell>
          <cell r="E11">
            <v>57.958333333333336</v>
          </cell>
          <cell r="F11">
            <v>74</v>
          </cell>
          <cell r="G11">
            <v>33</v>
          </cell>
          <cell r="H11">
            <v>13.32</v>
          </cell>
          <cell r="J11">
            <v>30.96</v>
          </cell>
          <cell r="K11">
            <v>0</v>
          </cell>
        </row>
        <row r="12">
          <cell r="B12">
            <v>21.495833333333337</v>
          </cell>
          <cell r="C12">
            <v>28.6</v>
          </cell>
          <cell r="D12">
            <v>15.9</v>
          </cell>
          <cell r="E12">
            <v>59.583333333333336</v>
          </cell>
          <cell r="F12">
            <v>78</v>
          </cell>
          <cell r="G12">
            <v>37</v>
          </cell>
          <cell r="H12">
            <v>20.52</v>
          </cell>
          <cell r="J12">
            <v>37.080000000000005</v>
          </cell>
          <cell r="K12">
            <v>0</v>
          </cell>
        </row>
        <row r="13">
          <cell r="B13">
            <v>22.841666666666665</v>
          </cell>
          <cell r="C13">
            <v>29.7</v>
          </cell>
          <cell r="D13">
            <v>17.399999999999999</v>
          </cell>
          <cell r="E13">
            <v>55.833333333333336</v>
          </cell>
          <cell r="F13">
            <v>74</v>
          </cell>
          <cell r="G13">
            <v>32</v>
          </cell>
          <cell r="H13">
            <v>16.920000000000002</v>
          </cell>
          <cell r="J13">
            <v>44.28</v>
          </cell>
          <cell r="K13">
            <v>0</v>
          </cell>
        </row>
        <row r="14">
          <cell r="B14">
            <v>24.025000000000002</v>
          </cell>
          <cell r="C14">
            <v>30</v>
          </cell>
          <cell r="D14">
            <v>19.600000000000001</v>
          </cell>
          <cell r="E14">
            <v>51.791666666666664</v>
          </cell>
          <cell r="F14">
            <v>69</v>
          </cell>
          <cell r="G14">
            <v>33</v>
          </cell>
          <cell r="H14">
            <v>14.4</v>
          </cell>
          <cell r="J14">
            <v>43.56</v>
          </cell>
          <cell r="K14">
            <v>0</v>
          </cell>
        </row>
        <row r="15">
          <cell r="B15">
            <v>23.770833333333332</v>
          </cell>
          <cell r="C15">
            <v>29.7</v>
          </cell>
          <cell r="D15">
            <v>19.399999999999999</v>
          </cell>
          <cell r="E15">
            <v>51.25</v>
          </cell>
          <cell r="F15">
            <v>67</v>
          </cell>
          <cell r="G15">
            <v>31</v>
          </cell>
          <cell r="H15">
            <v>12.96</v>
          </cell>
          <cell r="J15">
            <v>31.680000000000003</v>
          </cell>
          <cell r="K15">
            <v>0</v>
          </cell>
        </row>
        <row r="16">
          <cell r="B16">
            <v>21.562500000000004</v>
          </cell>
          <cell r="C16">
            <v>29.2</v>
          </cell>
          <cell r="D16">
            <v>15.3</v>
          </cell>
          <cell r="E16">
            <v>55.083333333333336</v>
          </cell>
          <cell r="F16">
            <v>78</v>
          </cell>
          <cell r="G16">
            <v>28</v>
          </cell>
          <cell r="H16">
            <v>19.079999999999998</v>
          </cell>
          <cell r="J16">
            <v>37.800000000000004</v>
          </cell>
          <cell r="K16">
            <v>0</v>
          </cell>
        </row>
        <row r="17">
          <cell r="B17">
            <v>22.570833333333336</v>
          </cell>
          <cell r="C17">
            <v>29.9</v>
          </cell>
          <cell r="D17">
            <v>16.399999999999999</v>
          </cell>
          <cell r="E17">
            <v>50.625</v>
          </cell>
          <cell r="F17">
            <v>71</v>
          </cell>
          <cell r="G17">
            <v>28</v>
          </cell>
          <cell r="H17">
            <v>19.440000000000001</v>
          </cell>
          <cell r="J17">
            <v>50.04</v>
          </cell>
          <cell r="K17">
            <v>0</v>
          </cell>
        </row>
        <row r="18">
          <cell r="B18">
            <v>23.775000000000002</v>
          </cell>
          <cell r="C18">
            <v>29.7</v>
          </cell>
          <cell r="D18">
            <v>18.7</v>
          </cell>
          <cell r="E18">
            <v>46.5</v>
          </cell>
          <cell r="F18">
            <v>63</v>
          </cell>
          <cell r="G18">
            <v>29</v>
          </cell>
          <cell r="H18">
            <v>22.32</v>
          </cell>
          <cell r="J18">
            <v>59.4</v>
          </cell>
          <cell r="K18">
            <v>0</v>
          </cell>
        </row>
        <row r="19">
          <cell r="B19">
            <v>24.641666666666666</v>
          </cell>
          <cell r="C19">
            <v>30.3</v>
          </cell>
          <cell r="D19">
            <v>19.8</v>
          </cell>
          <cell r="E19">
            <v>50.416666666666664</v>
          </cell>
          <cell r="F19">
            <v>67</v>
          </cell>
          <cell r="G19">
            <v>36</v>
          </cell>
          <cell r="H19">
            <v>14.76</v>
          </cell>
          <cell r="J19">
            <v>41.76</v>
          </cell>
          <cell r="K19">
            <v>0</v>
          </cell>
        </row>
        <row r="20">
          <cell r="B20">
            <v>24.262499999999999</v>
          </cell>
          <cell r="C20">
            <v>29.2</v>
          </cell>
          <cell r="D20">
            <v>21.3</v>
          </cell>
          <cell r="E20">
            <v>56.958333333333336</v>
          </cell>
          <cell r="F20">
            <v>69</v>
          </cell>
          <cell r="G20">
            <v>38</v>
          </cell>
          <cell r="H20">
            <v>16.559999999999999</v>
          </cell>
          <cell r="J20">
            <v>39.6</v>
          </cell>
          <cell r="K20">
            <v>0</v>
          </cell>
        </row>
        <row r="21">
          <cell r="B21">
            <v>24.262499999999999</v>
          </cell>
          <cell r="C21">
            <v>29.2</v>
          </cell>
          <cell r="D21">
            <v>21.3</v>
          </cell>
          <cell r="E21">
            <v>56.958333333333336</v>
          </cell>
          <cell r="F21">
            <v>69</v>
          </cell>
          <cell r="G21">
            <v>38</v>
          </cell>
          <cell r="H21">
            <v>16.559999999999999</v>
          </cell>
          <cell r="J21">
            <v>39.6</v>
          </cell>
          <cell r="K21">
            <v>0</v>
          </cell>
        </row>
        <row r="22">
          <cell r="B22">
            <v>24.291666666666668</v>
          </cell>
          <cell r="C22">
            <v>29.6</v>
          </cell>
          <cell r="D22">
            <v>19.899999999999999</v>
          </cell>
          <cell r="E22">
            <v>60.375</v>
          </cell>
          <cell r="F22">
            <v>85</v>
          </cell>
          <cell r="G22">
            <v>35</v>
          </cell>
          <cell r="H22">
            <v>17.64</v>
          </cell>
          <cell r="J22">
            <v>50.04</v>
          </cell>
          <cell r="K22">
            <v>0.2</v>
          </cell>
        </row>
        <row r="23">
          <cell r="B23">
            <v>24.708333333333329</v>
          </cell>
          <cell r="C23">
            <v>30</v>
          </cell>
          <cell r="D23">
            <v>20.7</v>
          </cell>
          <cell r="E23">
            <v>48.166666666666664</v>
          </cell>
          <cell r="F23">
            <v>64</v>
          </cell>
          <cell r="G23">
            <v>33</v>
          </cell>
          <cell r="H23">
            <v>18</v>
          </cell>
          <cell r="J23">
            <v>41.76</v>
          </cell>
          <cell r="K23">
            <v>0</v>
          </cell>
        </row>
        <row r="24">
          <cell r="B24">
            <v>25.020833333333332</v>
          </cell>
          <cell r="C24">
            <v>30.6</v>
          </cell>
          <cell r="D24">
            <v>21.6</v>
          </cell>
          <cell r="E24">
            <v>46.958333333333336</v>
          </cell>
          <cell r="F24">
            <v>57</v>
          </cell>
          <cell r="G24">
            <v>29</v>
          </cell>
          <cell r="H24">
            <v>12.6</v>
          </cell>
          <cell r="J24">
            <v>28.8</v>
          </cell>
          <cell r="K24">
            <v>0</v>
          </cell>
        </row>
        <row r="25">
          <cell r="B25">
            <v>22.837500000000002</v>
          </cell>
          <cell r="C25">
            <v>29.9</v>
          </cell>
          <cell r="D25">
            <v>15.6</v>
          </cell>
          <cell r="E25">
            <v>44.666666666666664</v>
          </cell>
          <cell r="F25">
            <v>74</v>
          </cell>
          <cell r="G25">
            <v>23</v>
          </cell>
          <cell r="H25">
            <v>21.240000000000002</v>
          </cell>
          <cell r="J25">
            <v>47.88</v>
          </cell>
          <cell r="K25">
            <v>0</v>
          </cell>
        </row>
        <row r="26">
          <cell r="B26">
            <v>22.725000000000005</v>
          </cell>
          <cell r="C26">
            <v>29.3</v>
          </cell>
          <cell r="D26">
            <v>16.2</v>
          </cell>
          <cell r="E26">
            <v>48.375</v>
          </cell>
          <cell r="F26">
            <v>67</v>
          </cell>
          <cell r="G26">
            <v>33</v>
          </cell>
          <cell r="H26">
            <v>18</v>
          </cell>
          <cell r="J26">
            <v>49.680000000000007</v>
          </cell>
          <cell r="K26">
            <v>0</v>
          </cell>
        </row>
        <row r="27">
          <cell r="B27">
            <v>24.966666666666669</v>
          </cell>
          <cell r="C27">
            <v>30.5</v>
          </cell>
          <cell r="D27">
            <v>20.399999999999999</v>
          </cell>
          <cell r="E27">
            <v>49</v>
          </cell>
          <cell r="F27">
            <v>64</v>
          </cell>
          <cell r="G27">
            <v>33</v>
          </cell>
          <cell r="H27">
            <v>15.840000000000002</v>
          </cell>
          <cell r="J27">
            <v>46.080000000000005</v>
          </cell>
          <cell r="K27">
            <v>0</v>
          </cell>
        </row>
        <row r="28">
          <cell r="B28">
            <v>25.079166666666662</v>
          </cell>
          <cell r="C28">
            <v>29.7</v>
          </cell>
          <cell r="D28">
            <v>19.7</v>
          </cell>
          <cell r="E28">
            <v>55.666666666666664</v>
          </cell>
          <cell r="F28">
            <v>85</v>
          </cell>
          <cell r="G28">
            <v>41</v>
          </cell>
          <cell r="H28">
            <v>16.559999999999999</v>
          </cell>
          <cell r="J28">
            <v>37.080000000000005</v>
          </cell>
          <cell r="K28">
            <v>0</v>
          </cell>
        </row>
        <row r="29">
          <cell r="B29">
            <v>19.925000000000001</v>
          </cell>
          <cell r="C29">
            <v>28.1</v>
          </cell>
          <cell r="D29">
            <v>15.7</v>
          </cell>
          <cell r="E29">
            <v>81.666666666666671</v>
          </cell>
          <cell r="F29">
            <v>96</v>
          </cell>
          <cell r="G29">
            <v>52</v>
          </cell>
          <cell r="H29">
            <v>14.4</v>
          </cell>
          <cell r="J29">
            <v>28.08</v>
          </cell>
          <cell r="K29">
            <v>0</v>
          </cell>
        </row>
        <row r="30">
          <cell r="B30">
            <v>15.258333333333335</v>
          </cell>
          <cell r="C30">
            <v>20.7</v>
          </cell>
          <cell r="D30">
            <v>12.1</v>
          </cell>
          <cell r="E30">
            <v>92.791666666666671</v>
          </cell>
          <cell r="F30">
            <v>97</v>
          </cell>
          <cell r="G30">
            <v>75</v>
          </cell>
          <cell r="H30">
            <v>14.76</v>
          </cell>
          <cell r="J30">
            <v>30.96</v>
          </cell>
          <cell r="K30">
            <v>0</v>
          </cell>
        </row>
        <row r="31">
          <cell r="B31">
            <v>14.225000000000001</v>
          </cell>
          <cell r="C31">
            <v>22.8</v>
          </cell>
          <cell r="D31">
            <v>9.8000000000000007</v>
          </cell>
          <cell r="E31">
            <v>88.208333333333329</v>
          </cell>
          <cell r="F31">
            <v>97</v>
          </cell>
          <cell r="G31">
            <v>57</v>
          </cell>
          <cell r="H31">
            <v>14.4</v>
          </cell>
          <cell r="J31">
            <v>25.2</v>
          </cell>
          <cell r="K31">
            <v>0</v>
          </cell>
        </row>
        <row r="32">
          <cell r="B32">
            <v>21.008333333333333</v>
          </cell>
          <cell r="C32">
            <v>29.1</v>
          </cell>
          <cell r="D32">
            <v>15.2</v>
          </cell>
          <cell r="E32">
            <v>61.291666666666664</v>
          </cell>
          <cell r="F32">
            <v>89</v>
          </cell>
          <cell r="G32">
            <v>26</v>
          </cell>
          <cell r="H32">
            <v>14.76</v>
          </cell>
          <cell r="J32">
            <v>32.76</v>
          </cell>
          <cell r="K32">
            <v>0</v>
          </cell>
        </row>
        <row r="33">
          <cell r="B33">
            <v>17.041666666666668</v>
          </cell>
          <cell r="C33">
            <v>24.4</v>
          </cell>
          <cell r="D33">
            <v>10.3</v>
          </cell>
          <cell r="E33">
            <v>67.208333333333329</v>
          </cell>
          <cell r="F33">
            <v>86</v>
          </cell>
          <cell r="G33">
            <v>40</v>
          </cell>
          <cell r="H33">
            <v>13.68</v>
          </cell>
          <cell r="J33">
            <v>32.76</v>
          </cell>
          <cell r="K33">
            <v>0.2</v>
          </cell>
        </row>
        <row r="34">
          <cell r="B34">
            <v>11.704166666666666</v>
          </cell>
          <cell r="C34">
            <v>18.600000000000001</v>
          </cell>
          <cell r="D34">
            <v>6.9</v>
          </cell>
          <cell r="E34">
            <v>49.333333333333336</v>
          </cell>
          <cell r="F34">
            <v>72</v>
          </cell>
          <cell r="G34">
            <v>20</v>
          </cell>
          <cell r="H34">
            <v>12.96</v>
          </cell>
          <cell r="J34">
            <v>29.880000000000003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22.537499999999998</v>
          </cell>
          <cell r="C5">
            <v>33.200000000000003</v>
          </cell>
          <cell r="D5">
            <v>13.6</v>
          </cell>
          <cell r="E5">
            <v>55.791666666666664</v>
          </cell>
          <cell r="F5">
            <v>84</v>
          </cell>
          <cell r="G5">
            <v>21</v>
          </cell>
          <cell r="H5">
            <v>11.520000000000001</v>
          </cell>
          <cell r="J5">
            <v>32.04</v>
          </cell>
          <cell r="K5">
            <v>0</v>
          </cell>
        </row>
        <row r="6">
          <cell r="B6">
            <v>24.787500000000005</v>
          </cell>
          <cell r="C6">
            <v>34.4</v>
          </cell>
          <cell r="D6">
            <v>16.2</v>
          </cell>
          <cell r="E6">
            <v>50.041666666666664</v>
          </cell>
          <cell r="F6">
            <v>79</v>
          </cell>
          <cell r="G6">
            <v>24</v>
          </cell>
          <cell r="H6">
            <v>15.840000000000002</v>
          </cell>
          <cell r="J6">
            <v>39.96</v>
          </cell>
          <cell r="K6">
            <v>0</v>
          </cell>
        </row>
        <row r="7">
          <cell r="B7">
            <v>25.779166666666669</v>
          </cell>
          <cell r="C7">
            <v>33.700000000000003</v>
          </cell>
          <cell r="D7">
            <v>20.100000000000001</v>
          </cell>
          <cell r="E7">
            <v>55.458333333333336</v>
          </cell>
          <cell r="F7">
            <v>77</v>
          </cell>
          <cell r="G7">
            <v>28</v>
          </cell>
          <cell r="H7">
            <v>8.64</v>
          </cell>
          <cell r="J7">
            <v>22.68</v>
          </cell>
          <cell r="K7">
            <v>0</v>
          </cell>
        </row>
        <row r="8">
          <cell r="B8">
            <v>22.2</v>
          </cell>
          <cell r="C8">
            <v>31.6</v>
          </cell>
          <cell r="D8">
            <v>15.8</v>
          </cell>
          <cell r="E8">
            <v>69.333333333333329</v>
          </cell>
          <cell r="F8">
            <v>89</v>
          </cell>
          <cell r="G8">
            <v>39</v>
          </cell>
          <cell r="H8">
            <v>10.44</v>
          </cell>
          <cell r="J8">
            <v>28.08</v>
          </cell>
          <cell r="K8">
            <v>0</v>
          </cell>
        </row>
        <row r="9">
          <cell r="B9">
            <v>24.058333333333323</v>
          </cell>
          <cell r="C9">
            <v>34.200000000000003</v>
          </cell>
          <cell r="D9">
            <v>15.7</v>
          </cell>
          <cell r="E9">
            <v>60</v>
          </cell>
          <cell r="F9">
            <v>89</v>
          </cell>
          <cell r="G9">
            <v>23</v>
          </cell>
          <cell r="H9">
            <v>10.08</v>
          </cell>
          <cell r="J9">
            <v>26.64</v>
          </cell>
          <cell r="K9">
            <v>0</v>
          </cell>
        </row>
        <row r="10">
          <cell r="B10">
            <v>24.841666666666665</v>
          </cell>
          <cell r="C10">
            <v>34.200000000000003</v>
          </cell>
          <cell r="D10">
            <v>15.7</v>
          </cell>
          <cell r="E10">
            <v>51.166666666666664</v>
          </cell>
          <cell r="F10">
            <v>84</v>
          </cell>
          <cell r="G10">
            <v>21</v>
          </cell>
          <cell r="H10">
            <v>10.44</v>
          </cell>
          <cell r="J10">
            <v>24.840000000000003</v>
          </cell>
          <cell r="K10">
            <v>0</v>
          </cell>
        </row>
        <row r="11">
          <cell r="B11">
            <v>24.849999999999998</v>
          </cell>
          <cell r="C11">
            <v>34.799999999999997</v>
          </cell>
          <cell r="D11">
            <v>15.6</v>
          </cell>
          <cell r="E11">
            <v>49.708333333333336</v>
          </cell>
          <cell r="F11">
            <v>81</v>
          </cell>
          <cell r="G11">
            <v>23</v>
          </cell>
          <cell r="H11">
            <v>9.7200000000000006</v>
          </cell>
          <cell r="J11">
            <v>26.28</v>
          </cell>
          <cell r="K11">
            <v>0</v>
          </cell>
        </row>
        <row r="12">
          <cell r="B12">
            <v>26.179166666666671</v>
          </cell>
          <cell r="C12">
            <v>34.799999999999997</v>
          </cell>
          <cell r="D12">
            <v>17.7</v>
          </cell>
          <cell r="E12">
            <v>47.083333333333336</v>
          </cell>
          <cell r="F12">
            <v>75</v>
          </cell>
          <cell r="G12">
            <v>24</v>
          </cell>
          <cell r="H12">
            <v>15.120000000000001</v>
          </cell>
          <cell r="J12">
            <v>37.800000000000004</v>
          </cell>
          <cell r="K12">
            <v>0</v>
          </cell>
        </row>
        <row r="13">
          <cell r="B13">
            <v>27.375</v>
          </cell>
          <cell r="C13">
            <v>34</v>
          </cell>
          <cell r="D13">
            <v>22.1</v>
          </cell>
          <cell r="E13">
            <v>43.791666666666664</v>
          </cell>
          <cell r="F13">
            <v>58</v>
          </cell>
          <cell r="G13">
            <v>27</v>
          </cell>
          <cell r="H13">
            <v>17.64</v>
          </cell>
          <cell r="J13">
            <v>52.56</v>
          </cell>
          <cell r="K13">
            <v>0</v>
          </cell>
        </row>
        <row r="14">
          <cell r="B14">
            <v>27.900000000000002</v>
          </cell>
          <cell r="C14">
            <v>34.6</v>
          </cell>
          <cell r="D14">
            <v>21.6</v>
          </cell>
          <cell r="E14">
            <v>42.958333333333336</v>
          </cell>
          <cell r="F14">
            <v>65</v>
          </cell>
          <cell r="G14">
            <v>23</v>
          </cell>
          <cell r="H14">
            <v>14.04</v>
          </cell>
          <cell r="J14">
            <v>43.92</v>
          </cell>
          <cell r="K14">
            <v>0</v>
          </cell>
        </row>
        <row r="15">
          <cell r="B15">
            <v>27.074999999999999</v>
          </cell>
          <cell r="C15">
            <v>35.200000000000003</v>
          </cell>
          <cell r="D15">
            <v>20.399999999999999</v>
          </cell>
          <cell r="E15">
            <v>47.541666666666664</v>
          </cell>
          <cell r="F15">
            <v>71</v>
          </cell>
          <cell r="G15">
            <v>27</v>
          </cell>
          <cell r="H15">
            <v>10.8</v>
          </cell>
          <cell r="J15">
            <v>33.480000000000004</v>
          </cell>
          <cell r="K15">
            <v>0</v>
          </cell>
        </row>
        <row r="16">
          <cell r="B16">
            <v>27.92916666666666</v>
          </cell>
          <cell r="C16">
            <v>35.299999999999997</v>
          </cell>
          <cell r="D16">
            <v>19.3</v>
          </cell>
          <cell r="E16">
            <v>40.208333333333336</v>
          </cell>
          <cell r="F16">
            <v>75</v>
          </cell>
          <cell r="G16">
            <v>15</v>
          </cell>
          <cell r="H16">
            <v>16.920000000000002</v>
          </cell>
          <cell r="J16">
            <v>37.800000000000004</v>
          </cell>
          <cell r="K16">
            <v>0</v>
          </cell>
        </row>
        <row r="17">
          <cell r="B17">
            <v>27.770833333333343</v>
          </cell>
          <cell r="C17">
            <v>34.700000000000003</v>
          </cell>
          <cell r="D17">
            <v>21.9</v>
          </cell>
          <cell r="E17">
            <v>37</v>
          </cell>
          <cell r="F17">
            <v>54</v>
          </cell>
          <cell r="G17">
            <v>22</v>
          </cell>
          <cell r="H17">
            <v>19.079999999999998</v>
          </cell>
          <cell r="J17">
            <v>52.56</v>
          </cell>
          <cell r="K17">
            <v>0</v>
          </cell>
        </row>
        <row r="18">
          <cell r="B18">
            <v>29.670833333333334</v>
          </cell>
          <cell r="C18">
            <v>34.9</v>
          </cell>
          <cell r="D18">
            <v>25.1</v>
          </cell>
          <cell r="E18">
            <v>37.375</v>
          </cell>
          <cell r="F18">
            <v>50</v>
          </cell>
          <cell r="G18">
            <v>27</v>
          </cell>
          <cell r="H18">
            <v>20.52</v>
          </cell>
          <cell r="J18">
            <v>58.680000000000007</v>
          </cell>
          <cell r="K18">
            <v>0</v>
          </cell>
        </row>
        <row r="19">
          <cell r="B19">
            <v>29.245833333333326</v>
          </cell>
          <cell r="C19">
            <v>33.9</v>
          </cell>
          <cell r="D19">
            <v>24.5</v>
          </cell>
          <cell r="E19">
            <v>46.666666666666664</v>
          </cell>
          <cell r="F19">
            <v>82</v>
          </cell>
          <cell r="G19">
            <v>33</v>
          </cell>
          <cell r="H19">
            <v>14.4</v>
          </cell>
          <cell r="J19">
            <v>36.36</v>
          </cell>
          <cell r="K19">
            <v>1.8</v>
          </cell>
        </row>
        <row r="20">
          <cell r="B20">
            <v>27.2</v>
          </cell>
          <cell r="C20">
            <v>33.700000000000003</v>
          </cell>
          <cell r="D20">
            <v>23</v>
          </cell>
          <cell r="E20">
            <v>68</v>
          </cell>
          <cell r="F20">
            <v>90</v>
          </cell>
          <cell r="G20">
            <v>39</v>
          </cell>
          <cell r="H20">
            <v>9</v>
          </cell>
          <cell r="J20">
            <v>24.840000000000003</v>
          </cell>
          <cell r="K20">
            <v>0.2</v>
          </cell>
        </row>
        <row r="21">
          <cell r="B21">
            <v>26.862500000000001</v>
          </cell>
          <cell r="C21">
            <v>33.4</v>
          </cell>
          <cell r="D21">
            <v>22.5</v>
          </cell>
          <cell r="E21">
            <v>70.583333333333329</v>
          </cell>
          <cell r="F21">
            <v>90</v>
          </cell>
          <cell r="G21">
            <v>40</v>
          </cell>
          <cell r="H21">
            <v>12.24</v>
          </cell>
          <cell r="J21">
            <v>32.04</v>
          </cell>
          <cell r="K21">
            <v>0</v>
          </cell>
        </row>
        <row r="22">
          <cell r="B22">
            <v>28.258333333333329</v>
          </cell>
          <cell r="C22">
            <v>35.4</v>
          </cell>
          <cell r="D22">
            <v>22.7</v>
          </cell>
          <cell r="E22">
            <v>52.958333333333336</v>
          </cell>
          <cell r="F22">
            <v>80</v>
          </cell>
          <cell r="G22">
            <v>27</v>
          </cell>
          <cell r="H22">
            <v>17.64</v>
          </cell>
          <cell r="J22">
            <v>45</v>
          </cell>
          <cell r="K22">
            <v>0</v>
          </cell>
        </row>
        <row r="23">
          <cell r="B23">
            <v>30.129166666666663</v>
          </cell>
          <cell r="C23">
            <v>36.1</v>
          </cell>
          <cell r="D23">
            <v>25.7</v>
          </cell>
          <cell r="E23">
            <v>40.75</v>
          </cell>
          <cell r="F23">
            <v>52</v>
          </cell>
          <cell r="G23">
            <v>25</v>
          </cell>
          <cell r="H23">
            <v>16.2</v>
          </cell>
          <cell r="J23">
            <v>40.32</v>
          </cell>
          <cell r="K23">
            <v>0</v>
          </cell>
        </row>
        <row r="24">
          <cell r="B24">
            <v>29.895833333333329</v>
          </cell>
          <cell r="C24">
            <v>35.1</v>
          </cell>
          <cell r="D24">
            <v>25</v>
          </cell>
          <cell r="E24">
            <v>42.083333333333336</v>
          </cell>
          <cell r="F24">
            <v>56</v>
          </cell>
          <cell r="G24">
            <v>30</v>
          </cell>
          <cell r="H24">
            <v>10.44</v>
          </cell>
          <cell r="J24">
            <v>28.8</v>
          </cell>
          <cell r="K24">
            <v>0</v>
          </cell>
        </row>
        <row r="25">
          <cell r="B25">
            <v>28.404166666666669</v>
          </cell>
          <cell r="C25">
            <v>34.9</v>
          </cell>
          <cell r="D25">
            <v>22.3</v>
          </cell>
          <cell r="E25">
            <v>39.166666666666664</v>
          </cell>
          <cell r="F25">
            <v>55</v>
          </cell>
          <cell r="G25">
            <v>20</v>
          </cell>
          <cell r="H25">
            <v>19.079999999999998</v>
          </cell>
          <cell r="J25">
            <v>48.24</v>
          </cell>
          <cell r="K25">
            <v>0</v>
          </cell>
        </row>
        <row r="26">
          <cell r="B26">
            <v>29.445833333333329</v>
          </cell>
          <cell r="C26">
            <v>35.299999999999997</v>
          </cell>
          <cell r="D26">
            <v>25.3</v>
          </cell>
          <cell r="E26">
            <v>36.291666666666664</v>
          </cell>
          <cell r="F26">
            <v>45</v>
          </cell>
          <cell r="G26">
            <v>27</v>
          </cell>
          <cell r="H26">
            <v>18.36</v>
          </cell>
          <cell r="J26">
            <v>48.24</v>
          </cell>
          <cell r="K26">
            <v>0</v>
          </cell>
        </row>
        <row r="27">
          <cell r="B27">
            <v>29.599999999999998</v>
          </cell>
          <cell r="C27">
            <v>35.6</v>
          </cell>
          <cell r="D27">
            <v>24.9</v>
          </cell>
          <cell r="E27">
            <v>44</v>
          </cell>
          <cell r="F27">
            <v>56</v>
          </cell>
          <cell r="G27">
            <v>31</v>
          </cell>
          <cell r="H27">
            <v>13.32</v>
          </cell>
          <cell r="J27">
            <v>35.64</v>
          </cell>
          <cell r="K27">
            <v>0</v>
          </cell>
        </row>
        <row r="28">
          <cell r="B28">
            <v>26.158333333333328</v>
          </cell>
          <cell r="C28">
            <v>30.4</v>
          </cell>
          <cell r="D28">
            <v>21.1</v>
          </cell>
          <cell r="E28">
            <v>60.125</v>
          </cell>
          <cell r="F28">
            <v>77</v>
          </cell>
          <cell r="G28">
            <v>41</v>
          </cell>
          <cell r="H28">
            <v>9</v>
          </cell>
          <cell r="J28">
            <v>24.12</v>
          </cell>
          <cell r="K28">
            <v>0</v>
          </cell>
        </row>
        <row r="29">
          <cell r="B29">
            <v>18.445833333333333</v>
          </cell>
          <cell r="C29">
            <v>21.2</v>
          </cell>
          <cell r="D29">
            <v>16.5</v>
          </cell>
          <cell r="E29">
            <v>78.916666666666671</v>
          </cell>
          <cell r="F29">
            <v>89</v>
          </cell>
          <cell r="G29">
            <v>73</v>
          </cell>
          <cell r="H29">
            <v>7.9200000000000008</v>
          </cell>
          <cell r="J29">
            <v>24.12</v>
          </cell>
          <cell r="K29">
            <v>0</v>
          </cell>
        </row>
        <row r="30">
          <cell r="B30">
            <v>14.816666666666665</v>
          </cell>
          <cell r="C30">
            <v>16.5</v>
          </cell>
          <cell r="D30">
            <v>13</v>
          </cell>
          <cell r="E30">
            <v>81.666666666666671</v>
          </cell>
          <cell r="F30">
            <v>93</v>
          </cell>
          <cell r="G30">
            <v>69</v>
          </cell>
          <cell r="H30">
            <v>8.64</v>
          </cell>
          <cell r="J30">
            <v>19.8</v>
          </cell>
          <cell r="K30">
            <v>0</v>
          </cell>
        </row>
        <row r="31">
          <cell r="B31">
            <v>16.887499999999999</v>
          </cell>
          <cell r="C31">
            <v>24.3</v>
          </cell>
          <cell r="D31">
            <v>13.8</v>
          </cell>
          <cell r="E31">
            <v>72.083333333333329</v>
          </cell>
          <cell r="F31">
            <v>82</v>
          </cell>
          <cell r="G31">
            <v>50</v>
          </cell>
          <cell r="H31">
            <v>8.64</v>
          </cell>
          <cell r="J31">
            <v>22.68</v>
          </cell>
          <cell r="K31">
            <v>0</v>
          </cell>
        </row>
        <row r="32">
          <cell r="B32">
            <v>23.270833333333332</v>
          </cell>
          <cell r="C32">
            <v>33.6</v>
          </cell>
          <cell r="D32">
            <v>16.5</v>
          </cell>
          <cell r="E32">
            <v>59.916666666666664</v>
          </cell>
          <cell r="F32">
            <v>84</v>
          </cell>
          <cell r="G32">
            <v>27</v>
          </cell>
          <cell r="H32">
            <v>11.520000000000001</v>
          </cell>
          <cell r="J32">
            <v>30.96</v>
          </cell>
          <cell r="K32">
            <v>0</v>
          </cell>
        </row>
        <row r="33">
          <cell r="B33">
            <v>19.408333333333331</v>
          </cell>
          <cell r="C33">
            <v>27.7</v>
          </cell>
          <cell r="D33">
            <v>14.3</v>
          </cell>
          <cell r="E33">
            <v>55.583333333333336</v>
          </cell>
          <cell r="F33">
            <v>68</v>
          </cell>
          <cell r="G33">
            <v>35</v>
          </cell>
          <cell r="H33">
            <v>22.68</v>
          </cell>
          <cell r="J33">
            <v>41.76</v>
          </cell>
          <cell r="K33">
            <v>0</v>
          </cell>
        </row>
        <row r="34">
          <cell r="B34">
            <v>15.420833333333334</v>
          </cell>
          <cell r="C34">
            <v>20</v>
          </cell>
          <cell r="D34">
            <v>12.3</v>
          </cell>
          <cell r="E34">
            <v>40.541666666666664</v>
          </cell>
          <cell r="F34">
            <v>54</v>
          </cell>
          <cell r="G34">
            <v>24</v>
          </cell>
          <cell r="H34">
            <v>14.4</v>
          </cell>
          <cell r="J34">
            <v>31.319999999999997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19.341666666666665</v>
          </cell>
          <cell r="C5">
            <v>30.5</v>
          </cell>
          <cell r="D5">
            <v>10.3</v>
          </cell>
          <cell r="E5">
            <v>65.916666666666671</v>
          </cell>
          <cell r="F5">
            <v>100</v>
          </cell>
          <cell r="G5">
            <v>30</v>
          </cell>
          <cell r="H5">
            <v>12.96</v>
          </cell>
          <cell r="J5">
            <v>28.44</v>
          </cell>
          <cell r="K5">
            <v>0</v>
          </cell>
        </row>
        <row r="6">
          <cell r="B6">
            <v>21.520833333333332</v>
          </cell>
          <cell r="C6">
            <v>31.4</v>
          </cell>
          <cell r="D6">
            <v>14.4</v>
          </cell>
          <cell r="E6">
            <v>64.333333333333329</v>
          </cell>
          <cell r="F6">
            <v>94</v>
          </cell>
          <cell r="G6">
            <v>35</v>
          </cell>
          <cell r="H6">
            <v>14.04</v>
          </cell>
          <cell r="J6">
            <v>25.56</v>
          </cell>
          <cell r="K6">
            <v>0</v>
          </cell>
        </row>
        <row r="7">
          <cell r="B7">
            <v>23.345833333333335</v>
          </cell>
          <cell r="C7">
            <v>32.700000000000003</v>
          </cell>
          <cell r="D7">
            <v>17.7</v>
          </cell>
          <cell r="E7">
            <v>60.333333333333336</v>
          </cell>
          <cell r="F7">
            <v>86</v>
          </cell>
          <cell r="G7">
            <v>26</v>
          </cell>
          <cell r="H7">
            <v>10.8</v>
          </cell>
          <cell r="J7">
            <v>21.240000000000002</v>
          </cell>
          <cell r="K7">
            <v>0</v>
          </cell>
        </row>
        <row r="8">
          <cell r="B8">
            <v>21.120833333333334</v>
          </cell>
          <cell r="C8">
            <v>31.1</v>
          </cell>
          <cell r="D8">
            <v>12.8</v>
          </cell>
          <cell r="E8">
            <v>67.375</v>
          </cell>
          <cell r="F8">
            <v>98</v>
          </cell>
          <cell r="G8">
            <v>27</v>
          </cell>
          <cell r="H8">
            <v>12.96</v>
          </cell>
          <cell r="J8">
            <v>31.680000000000003</v>
          </cell>
          <cell r="K8">
            <v>0</v>
          </cell>
        </row>
        <row r="9">
          <cell r="B9">
            <v>21.829166666666666</v>
          </cell>
          <cell r="C9">
            <v>31.6</v>
          </cell>
          <cell r="D9">
            <v>14.8</v>
          </cell>
          <cell r="E9">
            <v>65.291666666666671</v>
          </cell>
          <cell r="F9">
            <v>96</v>
          </cell>
          <cell r="G9">
            <v>31</v>
          </cell>
          <cell r="H9">
            <v>11.520000000000001</v>
          </cell>
          <cell r="J9">
            <v>25.2</v>
          </cell>
          <cell r="K9">
            <v>0</v>
          </cell>
        </row>
        <row r="10">
          <cell r="B10">
            <v>21.945833333333336</v>
          </cell>
          <cell r="C10">
            <v>32.1</v>
          </cell>
          <cell r="D10">
            <v>13.6</v>
          </cell>
          <cell r="E10">
            <v>68.291666666666671</v>
          </cell>
          <cell r="F10">
            <v>100</v>
          </cell>
          <cell r="G10">
            <v>29</v>
          </cell>
          <cell r="H10">
            <v>12.6</v>
          </cell>
          <cell r="J10">
            <v>27</v>
          </cell>
          <cell r="K10">
            <v>0</v>
          </cell>
        </row>
        <row r="11">
          <cell r="B11">
            <v>22.037499999999998</v>
          </cell>
          <cell r="C11">
            <v>32.6</v>
          </cell>
          <cell r="D11">
            <v>13.7</v>
          </cell>
          <cell r="E11">
            <v>67.083333333333329</v>
          </cell>
          <cell r="F11">
            <v>99</v>
          </cell>
          <cell r="G11">
            <v>31</v>
          </cell>
          <cell r="H11">
            <v>14.04</v>
          </cell>
          <cell r="J11">
            <v>23.040000000000003</v>
          </cell>
          <cell r="K11">
            <v>0</v>
          </cell>
        </row>
        <row r="12">
          <cell r="B12">
            <v>22.75</v>
          </cell>
          <cell r="C12">
            <v>32.6</v>
          </cell>
          <cell r="D12">
            <v>14.4</v>
          </cell>
          <cell r="E12">
            <v>65.583333333333329</v>
          </cell>
          <cell r="F12">
            <v>98</v>
          </cell>
          <cell r="G12">
            <v>33</v>
          </cell>
          <cell r="H12">
            <v>18</v>
          </cell>
          <cell r="J12">
            <v>29.880000000000003</v>
          </cell>
          <cell r="K12">
            <v>0</v>
          </cell>
        </row>
        <row r="13">
          <cell r="B13">
            <v>23.229166666666668</v>
          </cell>
          <cell r="C13">
            <v>33.299999999999997</v>
          </cell>
          <cell r="D13">
            <v>15.7</v>
          </cell>
          <cell r="E13">
            <v>65.541666666666671</v>
          </cell>
          <cell r="F13">
            <v>94</v>
          </cell>
          <cell r="G13">
            <v>32</v>
          </cell>
          <cell r="H13">
            <v>21.96</v>
          </cell>
          <cell r="J13">
            <v>40.32</v>
          </cell>
          <cell r="K13">
            <v>0</v>
          </cell>
        </row>
        <row r="14">
          <cell r="B14">
            <v>22.745833333333334</v>
          </cell>
          <cell r="C14">
            <v>33.200000000000003</v>
          </cell>
          <cell r="D14">
            <v>14.8</v>
          </cell>
          <cell r="E14">
            <v>65.208333333333329</v>
          </cell>
          <cell r="F14">
            <v>96</v>
          </cell>
          <cell r="G14">
            <v>27</v>
          </cell>
          <cell r="H14">
            <v>17.64</v>
          </cell>
          <cell r="J14">
            <v>34.56</v>
          </cell>
          <cell r="K14">
            <v>0</v>
          </cell>
        </row>
        <row r="15">
          <cell r="B15">
            <v>22.512499999999999</v>
          </cell>
          <cell r="C15">
            <v>33.4</v>
          </cell>
          <cell r="D15">
            <v>15.4</v>
          </cell>
          <cell r="E15">
            <v>64.583333333333329</v>
          </cell>
          <cell r="F15">
            <v>95</v>
          </cell>
          <cell r="G15">
            <v>28</v>
          </cell>
          <cell r="H15">
            <v>10.08</v>
          </cell>
          <cell r="J15">
            <v>20.88</v>
          </cell>
          <cell r="K15">
            <v>0</v>
          </cell>
        </row>
        <row r="16">
          <cell r="B16">
            <v>22.504166666666663</v>
          </cell>
          <cell r="C16">
            <v>33.200000000000003</v>
          </cell>
          <cell r="D16">
            <v>13.7</v>
          </cell>
          <cell r="E16">
            <v>63.041666666666664</v>
          </cell>
          <cell r="F16">
            <v>99</v>
          </cell>
          <cell r="G16">
            <v>27</v>
          </cell>
          <cell r="H16">
            <v>13.32</v>
          </cell>
          <cell r="J16">
            <v>37.440000000000005</v>
          </cell>
          <cell r="K16">
            <v>0</v>
          </cell>
        </row>
        <row r="17">
          <cell r="B17">
            <v>23.604166666666668</v>
          </cell>
          <cell r="C17">
            <v>33.6</v>
          </cell>
          <cell r="D17">
            <v>14.7</v>
          </cell>
          <cell r="E17">
            <v>58.416666666666664</v>
          </cell>
          <cell r="F17">
            <v>94</v>
          </cell>
          <cell r="G17">
            <v>27</v>
          </cell>
          <cell r="H17">
            <v>21.240000000000002</v>
          </cell>
          <cell r="J17">
            <v>41.04</v>
          </cell>
          <cell r="K17">
            <v>0</v>
          </cell>
        </row>
        <row r="18">
          <cell r="B18">
            <v>24.979166666666671</v>
          </cell>
          <cell r="C18">
            <v>33.1</v>
          </cell>
          <cell r="D18">
            <v>18.100000000000001</v>
          </cell>
          <cell r="E18">
            <v>47.541666666666664</v>
          </cell>
          <cell r="F18">
            <v>74</v>
          </cell>
          <cell r="G18">
            <v>25</v>
          </cell>
          <cell r="H18">
            <v>25.56</v>
          </cell>
          <cell r="J18">
            <v>48.96</v>
          </cell>
          <cell r="K18">
            <v>0</v>
          </cell>
        </row>
        <row r="19">
          <cell r="B19">
            <v>23.920833333333338</v>
          </cell>
          <cell r="C19">
            <v>33.9</v>
          </cell>
          <cell r="D19">
            <v>15</v>
          </cell>
          <cell r="E19">
            <v>56.916666666666664</v>
          </cell>
          <cell r="F19">
            <v>90</v>
          </cell>
          <cell r="H19">
            <v>21.96</v>
          </cell>
          <cell r="J19">
            <v>39.24</v>
          </cell>
          <cell r="K19">
            <v>0</v>
          </cell>
        </row>
        <row r="20">
          <cell r="B20">
            <v>23.983333333333334</v>
          </cell>
          <cell r="C20">
            <v>34.5</v>
          </cell>
          <cell r="D20">
            <v>16.7</v>
          </cell>
          <cell r="E20">
            <v>61.041666666666664</v>
          </cell>
          <cell r="F20">
            <v>96</v>
          </cell>
          <cell r="G20">
            <v>24</v>
          </cell>
          <cell r="H20">
            <v>13.32</v>
          </cell>
          <cell r="J20">
            <v>27.36</v>
          </cell>
          <cell r="K20">
            <v>0</v>
          </cell>
        </row>
        <row r="21">
          <cell r="B21">
            <v>23.249999999999996</v>
          </cell>
          <cell r="C21">
            <v>33.700000000000003</v>
          </cell>
          <cell r="D21">
            <v>15.3</v>
          </cell>
          <cell r="E21">
            <v>59</v>
          </cell>
          <cell r="F21">
            <v>91</v>
          </cell>
          <cell r="G21">
            <v>25</v>
          </cell>
          <cell r="H21">
            <v>17.28</v>
          </cell>
          <cell r="J21">
            <v>33.480000000000004</v>
          </cell>
          <cell r="K21">
            <v>0</v>
          </cell>
        </row>
        <row r="22">
          <cell r="B22">
            <v>22.929166666666664</v>
          </cell>
          <cell r="C22">
            <v>33.299999999999997</v>
          </cell>
          <cell r="D22">
            <v>15.8</v>
          </cell>
          <cell r="E22">
            <v>59.458333333333336</v>
          </cell>
          <cell r="F22">
            <v>87</v>
          </cell>
          <cell r="G22">
            <v>26</v>
          </cell>
          <cell r="H22">
            <v>21.6</v>
          </cell>
          <cell r="J22">
            <v>36.36</v>
          </cell>
          <cell r="K22">
            <v>0</v>
          </cell>
        </row>
        <row r="23">
          <cell r="B23">
            <v>23.225000000000005</v>
          </cell>
          <cell r="C23">
            <v>33.4</v>
          </cell>
          <cell r="D23">
            <v>14.8</v>
          </cell>
          <cell r="E23">
            <v>58.083333333333336</v>
          </cell>
          <cell r="F23">
            <v>92</v>
          </cell>
          <cell r="G23">
            <v>28</v>
          </cell>
          <cell r="H23">
            <v>19.8</v>
          </cell>
          <cell r="J23">
            <v>34.92</v>
          </cell>
          <cell r="K23">
            <v>0</v>
          </cell>
        </row>
        <row r="24">
          <cell r="B24">
            <v>22.583333333333339</v>
          </cell>
          <cell r="C24">
            <v>33.9</v>
          </cell>
          <cell r="D24">
            <v>14.5</v>
          </cell>
          <cell r="E24">
            <v>61.791666666666664</v>
          </cell>
          <cell r="F24">
            <v>95</v>
          </cell>
          <cell r="G24">
            <v>20</v>
          </cell>
          <cell r="H24">
            <v>11.879999999999999</v>
          </cell>
          <cell r="J24">
            <v>26.28</v>
          </cell>
          <cell r="K24">
            <v>0</v>
          </cell>
        </row>
        <row r="25">
          <cell r="B25">
            <v>22.333333333333329</v>
          </cell>
          <cell r="C25">
            <v>33.9</v>
          </cell>
          <cell r="D25">
            <v>12.6</v>
          </cell>
          <cell r="E25">
            <v>55.541666666666664</v>
          </cell>
          <cell r="F25">
            <v>90</v>
          </cell>
          <cell r="G25">
            <v>24</v>
          </cell>
          <cell r="H25">
            <v>19.079999999999998</v>
          </cell>
          <cell r="J25">
            <v>33.480000000000004</v>
          </cell>
          <cell r="K25">
            <v>0</v>
          </cell>
        </row>
        <row r="26">
          <cell r="B26">
            <v>23.337500000000002</v>
          </cell>
          <cell r="C26">
            <v>33.4</v>
          </cell>
          <cell r="D26">
            <v>14.4</v>
          </cell>
          <cell r="E26">
            <v>58.583333333333336</v>
          </cell>
          <cell r="F26">
            <v>92</v>
          </cell>
          <cell r="G26">
            <v>30</v>
          </cell>
          <cell r="H26">
            <v>28.44</v>
          </cell>
          <cell r="J26">
            <v>45</v>
          </cell>
          <cell r="K26">
            <v>0</v>
          </cell>
        </row>
        <row r="27">
          <cell r="B27">
            <v>25.120833333333337</v>
          </cell>
          <cell r="C27">
            <v>34.1</v>
          </cell>
          <cell r="D27">
            <v>18.2</v>
          </cell>
          <cell r="E27">
            <v>54.125</v>
          </cell>
          <cell r="F27">
            <v>75</v>
          </cell>
          <cell r="G27">
            <v>32</v>
          </cell>
          <cell r="H27">
            <v>21.96</v>
          </cell>
          <cell r="J27">
            <v>37.440000000000005</v>
          </cell>
          <cell r="K27">
            <v>0</v>
          </cell>
        </row>
        <row r="28">
          <cell r="B28">
            <v>24.912499999999998</v>
          </cell>
          <cell r="C28">
            <v>34.9</v>
          </cell>
          <cell r="D28">
            <v>17.7</v>
          </cell>
          <cell r="E28">
            <v>60.791666666666664</v>
          </cell>
          <cell r="F28">
            <v>86</v>
          </cell>
          <cell r="G28">
            <v>31</v>
          </cell>
          <cell r="H28">
            <v>21.240000000000002</v>
          </cell>
          <cell r="J28">
            <v>40.32</v>
          </cell>
          <cell r="K28">
            <v>0</v>
          </cell>
        </row>
        <row r="29">
          <cell r="B29">
            <v>23.970833333333335</v>
          </cell>
          <cell r="C29">
            <v>33.299999999999997</v>
          </cell>
          <cell r="D29">
            <v>16.899999999999999</v>
          </cell>
          <cell r="E29">
            <v>65.708333333333329</v>
          </cell>
          <cell r="F29">
            <v>94</v>
          </cell>
          <cell r="G29">
            <v>36</v>
          </cell>
          <cell r="H29">
            <v>11.520000000000001</v>
          </cell>
          <cell r="J29">
            <v>27.36</v>
          </cell>
          <cell r="K29">
            <v>0</v>
          </cell>
        </row>
        <row r="30">
          <cell r="B30">
            <v>22.654166666666665</v>
          </cell>
          <cell r="C30">
            <v>30.4</v>
          </cell>
          <cell r="D30">
            <v>17.399999999999999</v>
          </cell>
          <cell r="E30">
            <v>73.833333333333329</v>
          </cell>
          <cell r="F30">
            <v>94</v>
          </cell>
          <cell r="G30">
            <v>47</v>
          </cell>
          <cell r="H30">
            <v>17.64</v>
          </cell>
          <cell r="J30">
            <v>30.240000000000002</v>
          </cell>
          <cell r="K30">
            <v>0</v>
          </cell>
        </row>
        <row r="31">
          <cell r="B31">
            <v>18.754166666666666</v>
          </cell>
          <cell r="C31">
            <v>26.7</v>
          </cell>
          <cell r="D31">
            <v>15.4</v>
          </cell>
          <cell r="E31">
            <v>86.916666666666671</v>
          </cell>
          <cell r="F31">
            <v>100</v>
          </cell>
          <cell r="G31">
            <v>53</v>
          </cell>
          <cell r="H31">
            <v>14.4</v>
          </cell>
          <cell r="J31">
            <v>27</v>
          </cell>
          <cell r="K31">
            <v>0</v>
          </cell>
        </row>
        <row r="32">
          <cell r="B32">
            <v>22.112500000000001</v>
          </cell>
          <cell r="C32">
            <v>32.9</v>
          </cell>
          <cell r="D32">
            <v>15.2</v>
          </cell>
          <cell r="E32">
            <v>69.708333333333329</v>
          </cell>
          <cell r="F32">
            <v>99</v>
          </cell>
          <cell r="G32">
            <v>24</v>
          </cell>
          <cell r="H32">
            <v>19.8</v>
          </cell>
          <cell r="J32">
            <v>36.36</v>
          </cell>
          <cell r="K32">
            <v>0</v>
          </cell>
        </row>
        <row r="33">
          <cell r="B33">
            <v>21.1</v>
          </cell>
          <cell r="C33">
            <v>28.1</v>
          </cell>
          <cell r="D33">
            <v>15.6</v>
          </cell>
          <cell r="E33">
            <v>67.041666666666671</v>
          </cell>
          <cell r="F33">
            <v>88</v>
          </cell>
          <cell r="G33">
            <v>44</v>
          </cell>
          <cell r="H33">
            <v>24.12</v>
          </cell>
          <cell r="J33">
            <v>42.480000000000004</v>
          </cell>
          <cell r="K33">
            <v>0</v>
          </cell>
        </row>
        <row r="34">
          <cell r="B34">
            <v>17.087500000000002</v>
          </cell>
          <cell r="C34">
            <v>22.7</v>
          </cell>
          <cell r="D34">
            <v>13.2</v>
          </cell>
          <cell r="E34">
            <v>53.833333333333336</v>
          </cell>
          <cell r="F34">
            <v>72</v>
          </cell>
          <cell r="G34">
            <v>33</v>
          </cell>
          <cell r="H34">
            <v>17.28</v>
          </cell>
          <cell r="J34">
            <v>30.6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18.170833333333334</v>
          </cell>
          <cell r="C5">
            <v>29.6</v>
          </cell>
          <cell r="D5">
            <v>8</v>
          </cell>
          <cell r="E5">
            <v>70.166666666666671</v>
          </cell>
          <cell r="F5">
            <v>99</v>
          </cell>
          <cell r="G5">
            <v>31</v>
          </cell>
          <cell r="H5">
            <v>8.2799999999999994</v>
          </cell>
          <cell r="J5">
            <v>29.52</v>
          </cell>
          <cell r="K5">
            <v>0</v>
          </cell>
        </row>
        <row r="6">
          <cell r="B6">
            <v>21.395833333333332</v>
          </cell>
          <cell r="C6">
            <v>31.4</v>
          </cell>
          <cell r="D6">
            <v>12.3</v>
          </cell>
          <cell r="E6">
            <v>65.083333333333329</v>
          </cell>
          <cell r="F6">
            <v>97</v>
          </cell>
          <cell r="G6">
            <v>30</v>
          </cell>
          <cell r="H6">
            <v>12.6</v>
          </cell>
          <cell r="J6">
            <v>28.44</v>
          </cell>
          <cell r="K6">
            <v>0</v>
          </cell>
        </row>
        <row r="7">
          <cell r="B7">
            <v>23.908695652173908</v>
          </cell>
          <cell r="C7">
            <v>32.299999999999997</v>
          </cell>
          <cell r="D7">
            <v>16.5</v>
          </cell>
          <cell r="E7">
            <v>61.956521739130437</v>
          </cell>
          <cell r="F7">
            <v>92</v>
          </cell>
          <cell r="G7">
            <v>30</v>
          </cell>
          <cell r="H7">
            <v>7.9200000000000008</v>
          </cell>
          <cell r="J7">
            <v>19.440000000000001</v>
          </cell>
          <cell r="K7">
            <v>0</v>
          </cell>
        </row>
        <row r="8">
          <cell r="B8">
            <v>21.041666666666664</v>
          </cell>
          <cell r="C8">
            <v>30.6</v>
          </cell>
          <cell r="D8">
            <v>13.2</v>
          </cell>
          <cell r="E8">
            <v>73.125</v>
          </cell>
          <cell r="F8">
            <v>99</v>
          </cell>
          <cell r="G8">
            <v>31</v>
          </cell>
          <cell r="H8">
            <v>8.2799999999999994</v>
          </cell>
          <cell r="J8">
            <v>20.52</v>
          </cell>
          <cell r="K8">
            <v>0</v>
          </cell>
        </row>
        <row r="9">
          <cell r="B9">
            <v>21.558333333333334</v>
          </cell>
          <cell r="C9">
            <v>29.6</v>
          </cell>
          <cell r="D9">
            <v>15</v>
          </cell>
          <cell r="E9">
            <v>71.333333333333329</v>
          </cell>
          <cell r="F9">
            <v>92</v>
          </cell>
          <cell r="G9">
            <v>40</v>
          </cell>
          <cell r="H9">
            <v>10.08</v>
          </cell>
          <cell r="J9">
            <v>26.28</v>
          </cell>
          <cell r="K9">
            <v>0</v>
          </cell>
        </row>
        <row r="10">
          <cell r="B10">
            <v>21.720833333333331</v>
          </cell>
          <cell r="C10">
            <v>31.4</v>
          </cell>
          <cell r="D10">
            <v>13.6</v>
          </cell>
          <cell r="E10">
            <v>71.416666666666671</v>
          </cell>
          <cell r="F10">
            <v>99</v>
          </cell>
          <cell r="G10">
            <v>34</v>
          </cell>
          <cell r="H10">
            <v>8.2799999999999994</v>
          </cell>
          <cell r="J10">
            <v>23.759999999999998</v>
          </cell>
          <cell r="K10">
            <v>0</v>
          </cell>
        </row>
        <row r="11">
          <cell r="B11">
            <v>21.775000000000002</v>
          </cell>
          <cell r="C11">
            <v>31.7</v>
          </cell>
          <cell r="D11">
            <v>12.5</v>
          </cell>
          <cell r="E11">
            <v>68.541666666666671</v>
          </cell>
          <cell r="F11">
            <v>100</v>
          </cell>
          <cell r="G11">
            <v>33</v>
          </cell>
          <cell r="H11">
            <v>9.7200000000000006</v>
          </cell>
          <cell r="J11">
            <v>26.28</v>
          </cell>
          <cell r="K11">
            <v>0</v>
          </cell>
        </row>
        <row r="12">
          <cell r="B12">
            <v>23.066666666666666</v>
          </cell>
          <cell r="C12">
            <v>31.7</v>
          </cell>
          <cell r="D12">
            <v>13.4</v>
          </cell>
          <cell r="E12">
            <v>63.166666666666664</v>
          </cell>
          <cell r="F12">
            <v>96</v>
          </cell>
          <cell r="G12">
            <v>35</v>
          </cell>
          <cell r="H12">
            <v>11.16</v>
          </cell>
          <cell r="J12">
            <v>30.96</v>
          </cell>
          <cell r="K12">
            <v>0</v>
          </cell>
        </row>
        <row r="13">
          <cell r="B13">
            <v>23.887499999999999</v>
          </cell>
          <cell r="C13">
            <v>33.200000000000003</v>
          </cell>
          <cell r="D13">
            <v>15.2</v>
          </cell>
          <cell r="E13">
            <v>63.291666666666664</v>
          </cell>
          <cell r="F13">
            <v>95</v>
          </cell>
          <cell r="G13">
            <v>33</v>
          </cell>
          <cell r="H13">
            <v>19.079999999999998</v>
          </cell>
          <cell r="J13">
            <v>43.56</v>
          </cell>
          <cell r="K13">
            <v>0</v>
          </cell>
        </row>
        <row r="14">
          <cell r="B14">
            <v>22.983333333333334</v>
          </cell>
          <cell r="C14">
            <v>32.9</v>
          </cell>
          <cell r="D14">
            <v>14.4</v>
          </cell>
          <cell r="E14">
            <v>66.875</v>
          </cell>
          <cell r="F14">
            <v>96</v>
          </cell>
          <cell r="G14">
            <v>32</v>
          </cell>
          <cell r="H14">
            <v>15.840000000000002</v>
          </cell>
          <cell r="J14">
            <v>36</v>
          </cell>
          <cell r="K14">
            <v>0</v>
          </cell>
        </row>
        <row r="15">
          <cell r="B15">
            <v>22.520833333333329</v>
          </cell>
          <cell r="C15">
            <v>32.4</v>
          </cell>
          <cell r="D15">
            <v>13.9</v>
          </cell>
          <cell r="E15">
            <v>66.541666666666671</v>
          </cell>
          <cell r="F15">
            <v>96</v>
          </cell>
          <cell r="G15">
            <v>29</v>
          </cell>
          <cell r="H15">
            <v>8.2799999999999994</v>
          </cell>
          <cell r="J15">
            <v>23.759999999999998</v>
          </cell>
          <cell r="K15">
            <v>0</v>
          </cell>
        </row>
        <row r="16">
          <cell r="B16">
            <v>22.058333333333334</v>
          </cell>
          <cell r="C16">
            <v>32.299999999999997</v>
          </cell>
          <cell r="D16">
            <v>13.4</v>
          </cell>
          <cell r="E16">
            <v>64.5</v>
          </cell>
          <cell r="F16">
            <v>96</v>
          </cell>
          <cell r="G16">
            <v>25</v>
          </cell>
          <cell r="H16">
            <v>12.24</v>
          </cell>
          <cell r="J16">
            <v>30.240000000000002</v>
          </cell>
          <cell r="K16">
            <v>0</v>
          </cell>
        </row>
        <row r="17">
          <cell r="B17">
            <v>24.237499999999997</v>
          </cell>
          <cell r="C17">
            <v>33</v>
          </cell>
          <cell r="D17">
            <v>14.7</v>
          </cell>
          <cell r="E17">
            <v>54.625</v>
          </cell>
          <cell r="F17">
            <v>89</v>
          </cell>
          <cell r="G17">
            <v>29</v>
          </cell>
          <cell r="H17">
            <v>17.64</v>
          </cell>
          <cell r="J17">
            <v>40.680000000000007</v>
          </cell>
          <cell r="K17">
            <v>0</v>
          </cell>
        </row>
        <row r="18">
          <cell r="B18">
            <v>24.454166666666669</v>
          </cell>
          <cell r="C18">
            <v>33.1</v>
          </cell>
          <cell r="D18">
            <v>15.5</v>
          </cell>
          <cell r="E18">
            <v>53.583333333333336</v>
          </cell>
          <cell r="F18">
            <v>84</v>
          </cell>
          <cell r="G18">
            <v>29</v>
          </cell>
          <cell r="H18">
            <v>22.68</v>
          </cell>
          <cell r="J18">
            <v>46.800000000000004</v>
          </cell>
          <cell r="K18">
            <v>0</v>
          </cell>
        </row>
        <row r="19">
          <cell r="B19">
            <v>23.758333333333329</v>
          </cell>
          <cell r="C19">
            <v>32.200000000000003</v>
          </cell>
          <cell r="D19">
            <v>18.399999999999999</v>
          </cell>
          <cell r="E19">
            <v>60.458333333333336</v>
          </cell>
          <cell r="F19">
            <v>76</v>
          </cell>
          <cell r="G19">
            <v>40</v>
          </cell>
          <cell r="H19">
            <v>15.48</v>
          </cell>
          <cell r="J19">
            <v>40.32</v>
          </cell>
          <cell r="K19">
            <v>0</v>
          </cell>
        </row>
        <row r="20">
          <cell r="B20">
            <v>25.108333333333324</v>
          </cell>
          <cell r="C20">
            <v>33.9</v>
          </cell>
          <cell r="D20">
            <v>16.399999999999999</v>
          </cell>
          <cell r="E20">
            <v>62.291666666666664</v>
          </cell>
          <cell r="F20">
            <v>95</v>
          </cell>
          <cell r="G20">
            <v>29</v>
          </cell>
          <cell r="H20">
            <v>12.96</v>
          </cell>
          <cell r="J20">
            <v>34.92</v>
          </cell>
          <cell r="K20">
            <v>0</v>
          </cell>
        </row>
        <row r="21">
          <cell r="B21">
            <v>24.062500000000004</v>
          </cell>
          <cell r="C21">
            <v>33</v>
          </cell>
          <cell r="D21">
            <v>16.7</v>
          </cell>
          <cell r="E21">
            <v>62.625</v>
          </cell>
          <cell r="F21">
            <v>90</v>
          </cell>
          <cell r="G21">
            <v>30</v>
          </cell>
          <cell r="H21">
            <v>19.8</v>
          </cell>
          <cell r="J21">
            <v>42.12</v>
          </cell>
          <cell r="K21">
            <v>0</v>
          </cell>
        </row>
        <row r="22">
          <cell r="B22">
            <v>23.424999999999997</v>
          </cell>
          <cell r="C22">
            <v>33.4</v>
          </cell>
          <cell r="D22">
            <v>15.6</v>
          </cell>
          <cell r="E22">
            <v>62.458333333333336</v>
          </cell>
          <cell r="F22">
            <v>91</v>
          </cell>
          <cell r="G22">
            <v>28</v>
          </cell>
          <cell r="H22">
            <v>19.079999999999998</v>
          </cell>
          <cell r="J22">
            <v>38.159999999999997</v>
          </cell>
          <cell r="K22">
            <v>0</v>
          </cell>
        </row>
        <row r="23">
          <cell r="B23">
            <v>23.541666666666671</v>
          </cell>
          <cell r="C23">
            <v>32.799999999999997</v>
          </cell>
          <cell r="D23">
            <v>15.1</v>
          </cell>
          <cell r="E23">
            <v>60.416666666666664</v>
          </cell>
          <cell r="F23">
            <v>90</v>
          </cell>
          <cell r="G23">
            <v>31</v>
          </cell>
          <cell r="H23">
            <v>20.16</v>
          </cell>
          <cell r="J23">
            <v>40.32</v>
          </cell>
          <cell r="K23">
            <v>0</v>
          </cell>
        </row>
        <row r="24">
          <cell r="B24">
            <v>23.4375</v>
          </cell>
          <cell r="C24">
            <v>33.700000000000003</v>
          </cell>
          <cell r="D24">
            <v>13.5</v>
          </cell>
          <cell r="E24">
            <v>59.958333333333336</v>
          </cell>
          <cell r="F24">
            <v>96</v>
          </cell>
          <cell r="G24">
            <v>23</v>
          </cell>
          <cell r="H24">
            <v>11.520000000000001</v>
          </cell>
          <cell r="J24">
            <v>30.240000000000002</v>
          </cell>
          <cell r="K24">
            <v>0</v>
          </cell>
        </row>
        <row r="25">
          <cell r="B25">
            <v>22.933333333333334</v>
          </cell>
          <cell r="C25">
            <v>32.9</v>
          </cell>
          <cell r="D25">
            <v>14.6</v>
          </cell>
          <cell r="E25">
            <v>52.5</v>
          </cell>
          <cell r="F25">
            <v>80</v>
          </cell>
          <cell r="G25">
            <v>25</v>
          </cell>
          <cell r="H25">
            <v>21.240000000000002</v>
          </cell>
          <cell r="J25">
            <v>44.28</v>
          </cell>
          <cell r="K25">
            <v>0</v>
          </cell>
        </row>
        <row r="26">
          <cell r="B26">
            <v>24.349999999999994</v>
          </cell>
          <cell r="C26">
            <v>33.5</v>
          </cell>
          <cell r="D26">
            <v>16.5</v>
          </cell>
          <cell r="E26">
            <v>54.958333333333336</v>
          </cell>
          <cell r="F26">
            <v>80</v>
          </cell>
          <cell r="G26">
            <v>31</v>
          </cell>
          <cell r="H26">
            <v>22.68</v>
          </cell>
          <cell r="J26">
            <v>48.6</v>
          </cell>
          <cell r="K26">
            <v>0</v>
          </cell>
        </row>
        <row r="27">
          <cell r="B27">
            <v>24.387500000000006</v>
          </cell>
          <cell r="C27">
            <v>33.4</v>
          </cell>
          <cell r="D27">
            <v>17.100000000000001</v>
          </cell>
          <cell r="E27">
            <v>62</v>
          </cell>
          <cell r="F27">
            <v>89</v>
          </cell>
          <cell r="G27">
            <v>35</v>
          </cell>
          <cell r="H27">
            <v>23.400000000000002</v>
          </cell>
          <cell r="J27">
            <v>46.440000000000005</v>
          </cell>
          <cell r="K27">
            <v>0</v>
          </cell>
        </row>
        <row r="28">
          <cell r="B28">
            <v>24.604166666666661</v>
          </cell>
          <cell r="C28">
            <v>33.6</v>
          </cell>
          <cell r="D28">
            <v>17</v>
          </cell>
          <cell r="E28">
            <v>64.458333333333329</v>
          </cell>
          <cell r="F28">
            <v>91</v>
          </cell>
          <cell r="G28">
            <v>34</v>
          </cell>
          <cell r="H28">
            <v>29.52</v>
          </cell>
          <cell r="J28">
            <v>51.12</v>
          </cell>
          <cell r="K28">
            <v>0</v>
          </cell>
        </row>
        <row r="29">
          <cell r="B29">
            <v>24.241666666666664</v>
          </cell>
          <cell r="C29">
            <v>30.9</v>
          </cell>
          <cell r="D29">
            <v>19.8</v>
          </cell>
          <cell r="E29">
            <v>74.583333333333329</v>
          </cell>
          <cell r="F29">
            <v>94</v>
          </cell>
          <cell r="G29">
            <v>50</v>
          </cell>
          <cell r="H29">
            <v>10.44</v>
          </cell>
          <cell r="J29">
            <v>25.92</v>
          </cell>
          <cell r="K29">
            <v>0</v>
          </cell>
        </row>
        <row r="30">
          <cell r="B30">
            <v>19.049999999999997</v>
          </cell>
          <cell r="C30">
            <v>23.5</v>
          </cell>
          <cell r="D30">
            <v>15.9</v>
          </cell>
          <cell r="E30">
            <v>89.25</v>
          </cell>
          <cell r="F30">
            <v>100</v>
          </cell>
          <cell r="G30">
            <v>74</v>
          </cell>
          <cell r="H30">
            <v>7.9200000000000008</v>
          </cell>
          <cell r="J30">
            <v>20.16</v>
          </cell>
          <cell r="K30">
            <v>0</v>
          </cell>
        </row>
        <row r="31">
          <cell r="B31">
            <v>16.925000000000001</v>
          </cell>
          <cell r="C31">
            <v>23.5</v>
          </cell>
          <cell r="D31">
            <v>13.6</v>
          </cell>
          <cell r="E31">
            <v>84</v>
          </cell>
          <cell r="F31">
            <v>98</v>
          </cell>
          <cell r="G31">
            <v>61</v>
          </cell>
          <cell r="H31">
            <v>7.9200000000000008</v>
          </cell>
          <cell r="J31">
            <v>18</v>
          </cell>
          <cell r="K31">
            <v>0</v>
          </cell>
        </row>
        <row r="32">
          <cell r="B32">
            <v>21.112500000000001</v>
          </cell>
          <cell r="C32">
            <v>32.700000000000003</v>
          </cell>
          <cell r="D32">
            <v>12.1</v>
          </cell>
          <cell r="E32">
            <v>69.833333333333329</v>
          </cell>
          <cell r="F32">
            <v>100</v>
          </cell>
          <cell r="G32">
            <v>22</v>
          </cell>
          <cell r="H32">
            <v>14.4</v>
          </cell>
          <cell r="J32">
            <v>35.28</v>
          </cell>
          <cell r="K32">
            <v>0</v>
          </cell>
        </row>
        <row r="33">
          <cell r="B33">
            <v>18.874999999999996</v>
          </cell>
          <cell r="C33">
            <v>22</v>
          </cell>
          <cell r="D33">
            <v>16.899999999999999</v>
          </cell>
          <cell r="E33">
            <v>72.625</v>
          </cell>
          <cell r="F33">
            <v>88</v>
          </cell>
          <cell r="G33">
            <v>56</v>
          </cell>
          <cell r="H33">
            <v>11.520000000000001</v>
          </cell>
          <cell r="J33">
            <v>25.56</v>
          </cell>
          <cell r="K33">
            <v>1.2</v>
          </cell>
        </row>
        <row r="34">
          <cell r="B34">
            <v>14.820833333333333</v>
          </cell>
          <cell r="C34">
            <v>20.100000000000001</v>
          </cell>
          <cell r="D34">
            <v>9.8000000000000007</v>
          </cell>
          <cell r="E34">
            <v>51.666666666666664</v>
          </cell>
          <cell r="F34">
            <v>76</v>
          </cell>
          <cell r="G34">
            <v>26</v>
          </cell>
          <cell r="H34">
            <v>9.7200000000000006</v>
          </cell>
          <cell r="J34">
            <v>27.720000000000002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18.829166666666669</v>
          </cell>
          <cell r="C5">
            <v>28.5</v>
          </cell>
          <cell r="D5">
            <v>11.7</v>
          </cell>
          <cell r="E5">
            <v>63</v>
          </cell>
          <cell r="F5">
            <v>89</v>
          </cell>
          <cell r="G5">
            <v>33</v>
          </cell>
          <cell r="H5">
            <v>19.8</v>
          </cell>
          <cell r="J5">
            <v>31.319999999999997</v>
          </cell>
          <cell r="K5">
            <v>0</v>
          </cell>
        </row>
        <row r="6">
          <cell r="B6">
            <v>21.879166666666663</v>
          </cell>
          <cell r="C6">
            <v>30.8</v>
          </cell>
          <cell r="D6">
            <v>15.5</v>
          </cell>
          <cell r="E6">
            <v>63.041666666666664</v>
          </cell>
          <cell r="F6">
            <v>91</v>
          </cell>
          <cell r="G6">
            <v>32</v>
          </cell>
          <cell r="H6">
            <v>20.16</v>
          </cell>
          <cell r="J6">
            <v>41.04</v>
          </cell>
          <cell r="K6">
            <v>0</v>
          </cell>
        </row>
        <row r="7">
          <cell r="B7">
            <v>23.533333333333335</v>
          </cell>
          <cell r="C7">
            <v>31.6</v>
          </cell>
          <cell r="D7">
            <v>17.399999999999999</v>
          </cell>
          <cell r="E7">
            <v>57.333333333333336</v>
          </cell>
          <cell r="F7">
            <v>92</v>
          </cell>
          <cell r="G7">
            <v>30</v>
          </cell>
          <cell r="H7">
            <v>18.36</v>
          </cell>
          <cell r="J7">
            <v>27</v>
          </cell>
          <cell r="K7">
            <v>0</v>
          </cell>
        </row>
        <row r="8">
          <cell r="B8">
            <v>21.937499999999996</v>
          </cell>
          <cell r="C8">
            <v>30.6</v>
          </cell>
          <cell r="D8">
            <v>13.5</v>
          </cell>
          <cell r="E8">
            <v>63.083333333333336</v>
          </cell>
          <cell r="F8">
            <v>100</v>
          </cell>
          <cell r="G8">
            <v>31</v>
          </cell>
          <cell r="H8">
            <v>17.64</v>
          </cell>
          <cell r="J8">
            <v>32.04</v>
          </cell>
          <cell r="K8">
            <v>0</v>
          </cell>
        </row>
        <row r="9">
          <cell r="B9">
            <v>21.512499999999999</v>
          </cell>
          <cell r="C9">
            <v>29.2</v>
          </cell>
          <cell r="D9">
            <v>16.399999999999999</v>
          </cell>
          <cell r="E9">
            <v>70.958333333333329</v>
          </cell>
          <cell r="F9">
            <v>98</v>
          </cell>
          <cell r="G9">
            <v>41</v>
          </cell>
          <cell r="H9">
            <v>19.440000000000001</v>
          </cell>
          <cell r="J9">
            <v>30.6</v>
          </cell>
          <cell r="K9">
            <v>0</v>
          </cell>
        </row>
        <row r="10">
          <cell r="B10">
            <v>22.649999999999995</v>
          </cell>
          <cell r="C10">
            <v>31.8</v>
          </cell>
          <cell r="D10">
            <v>17.2</v>
          </cell>
          <cell r="E10">
            <v>66.166666666666671</v>
          </cell>
          <cell r="F10">
            <v>93</v>
          </cell>
          <cell r="G10">
            <v>32</v>
          </cell>
          <cell r="H10">
            <v>19.8</v>
          </cell>
          <cell r="J10">
            <v>30.6</v>
          </cell>
          <cell r="K10">
            <v>0</v>
          </cell>
        </row>
        <row r="11">
          <cell r="B11">
            <v>23.104166666666661</v>
          </cell>
          <cell r="C11">
            <v>31.5</v>
          </cell>
          <cell r="D11">
            <v>16.7</v>
          </cell>
          <cell r="E11">
            <v>59.041666666666664</v>
          </cell>
          <cell r="F11">
            <v>92</v>
          </cell>
          <cell r="G11">
            <v>31</v>
          </cell>
          <cell r="H11">
            <v>15.48</v>
          </cell>
          <cell r="J11">
            <v>28.8</v>
          </cell>
          <cell r="K11">
            <v>0</v>
          </cell>
        </row>
        <row r="12">
          <cell r="B12">
            <v>22.770833333333332</v>
          </cell>
          <cell r="C12">
            <v>31.8</v>
          </cell>
          <cell r="D12">
            <v>15.4</v>
          </cell>
          <cell r="E12">
            <v>62.25</v>
          </cell>
          <cell r="F12">
            <v>94</v>
          </cell>
          <cell r="G12">
            <v>33</v>
          </cell>
          <cell r="H12">
            <v>23.400000000000002</v>
          </cell>
          <cell r="J12">
            <v>37.800000000000004</v>
          </cell>
          <cell r="K12">
            <v>0</v>
          </cell>
        </row>
        <row r="13">
          <cell r="B13">
            <v>24.558333333333337</v>
          </cell>
          <cell r="C13">
            <v>32.799999999999997</v>
          </cell>
          <cell r="D13">
            <v>18.3</v>
          </cell>
          <cell r="E13">
            <v>57.208333333333336</v>
          </cell>
          <cell r="F13">
            <v>79</v>
          </cell>
          <cell r="G13">
            <v>33</v>
          </cell>
          <cell r="H13">
            <v>26.64</v>
          </cell>
          <cell r="J13">
            <v>40.680000000000007</v>
          </cell>
          <cell r="K13">
            <v>0</v>
          </cell>
        </row>
        <row r="14">
          <cell r="B14">
            <v>24.650000000000002</v>
          </cell>
          <cell r="C14">
            <v>32.4</v>
          </cell>
          <cell r="D14">
            <v>17</v>
          </cell>
          <cell r="E14">
            <v>57.875</v>
          </cell>
          <cell r="F14">
            <v>86</v>
          </cell>
          <cell r="G14">
            <v>31</v>
          </cell>
          <cell r="H14">
            <v>17.64</v>
          </cell>
          <cell r="J14">
            <v>34.56</v>
          </cell>
          <cell r="K14">
            <v>0</v>
          </cell>
        </row>
        <row r="15">
          <cell r="B15">
            <v>23.383333333333329</v>
          </cell>
          <cell r="C15">
            <v>32.299999999999997</v>
          </cell>
          <cell r="D15">
            <v>14.3</v>
          </cell>
          <cell r="E15">
            <v>59.208333333333336</v>
          </cell>
          <cell r="F15">
            <v>100</v>
          </cell>
          <cell r="G15">
            <v>29</v>
          </cell>
          <cell r="H15">
            <v>15.840000000000002</v>
          </cell>
          <cell r="J15">
            <v>27</v>
          </cell>
          <cell r="K15">
            <v>0</v>
          </cell>
        </row>
        <row r="16">
          <cell r="B16">
            <v>23.287499999999994</v>
          </cell>
          <cell r="C16">
            <v>32.5</v>
          </cell>
          <cell r="D16">
            <v>16.600000000000001</v>
          </cell>
          <cell r="E16">
            <v>55.458333333333336</v>
          </cell>
          <cell r="F16">
            <v>78</v>
          </cell>
          <cell r="G16">
            <v>24</v>
          </cell>
          <cell r="H16">
            <v>19.8</v>
          </cell>
          <cell r="J16">
            <v>32.04</v>
          </cell>
          <cell r="K16">
            <v>0</v>
          </cell>
        </row>
        <row r="17">
          <cell r="B17">
            <v>24.866666666666671</v>
          </cell>
          <cell r="C17">
            <v>32.5</v>
          </cell>
          <cell r="D17">
            <v>19</v>
          </cell>
          <cell r="E17">
            <v>47.625</v>
          </cell>
          <cell r="F17">
            <v>76</v>
          </cell>
          <cell r="G17">
            <v>28</v>
          </cell>
          <cell r="H17">
            <v>24.840000000000003</v>
          </cell>
          <cell r="J17">
            <v>45</v>
          </cell>
          <cell r="K17">
            <v>0</v>
          </cell>
        </row>
        <row r="18">
          <cell r="B18">
            <v>24.099999999999998</v>
          </cell>
          <cell r="C18">
            <v>32.6</v>
          </cell>
          <cell r="D18">
            <v>13.9</v>
          </cell>
          <cell r="E18">
            <v>50.416666666666664</v>
          </cell>
          <cell r="F18">
            <v>91</v>
          </cell>
          <cell r="G18">
            <v>25</v>
          </cell>
          <cell r="H18">
            <v>28.44</v>
          </cell>
          <cell r="J18">
            <v>55.440000000000005</v>
          </cell>
          <cell r="K18">
            <v>0</v>
          </cell>
        </row>
        <row r="19">
          <cell r="B19">
            <v>23.895833333333339</v>
          </cell>
          <cell r="C19">
            <v>33.299999999999997</v>
          </cell>
          <cell r="D19">
            <v>13.1</v>
          </cell>
          <cell r="E19">
            <v>55.708333333333336</v>
          </cell>
          <cell r="F19">
            <v>100</v>
          </cell>
          <cell r="G19">
            <v>30</v>
          </cell>
          <cell r="H19">
            <v>18.36</v>
          </cell>
          <cell r="J19">
            <v>33.840000000000003</v>
          </cell>
          <cell r="K19">
            <v>0</v>
          </cell>
        </row>
        <row r="20">
          <cell r="B20">
            <v>25.612500000000001</v>
          </cell>
          <cell r="C20">
            <v>33</v>
          </cell>
          <cell r="D20">
            <v>18.7</v>
          </cell>
          <cell r="E20">
            <v>46.333333333333336</v>
          </cell>
          <cell r="F20">
            <v>79</v>
          </cell>
          <cell r="G20">
            <v>25</v>
          </cell>
          <cell r="H20">
            <v>18.36</v>
          </cell>
          <cell r="J20">
            <v>34.56</v>
          </cell>
          <cell r="K20">
            <v>0</v>
          </cell>
        </row>
        <row r="21">
          <cell r="B21">
            <v>24.808333333333337</v>
          </cell>
          <cell r="C21">
            <v>33</v>
          </cell>
          <cell r="D21">
            <v>15.9</v>
          </cell>
          <cell r="E21">
            <v>48.958333333333336</v>
          </cell>
          <cell r="F21">
            <v>82</v>
          </cell>
          <cell r="G21">
            <v>26</v>
          </cell>
          <cell r="H21">
            <v>18</v>
          </cell>
          <cell r="J21">
            <v>30.96</v>
          </cell>
          <cell r="K21">
            <v>0</v>
          </cell>
        </row>
        <row r="22">
          <cell r="B22">
            <v>24.404166666666669</v>
          </cell>
          <cell r="C22">
            <v>32.6</v>
          </cell>
          <cell r="D22">
            <v>15.9</v>
          </cell>
          <cell r="E22">
            <v>46.333333333333336</v>
          </cell>
          <cell r="F22">
            <v>77</v>
          </cell>
          <cell r="G22">
            <v>28</v>
          </cell>
          <cell r="H22">
            <v>23.759999999999998</v>
          </cell>
          <cell r="J22">
            <v>40.680000000000007</v>
          </cell>
          <cell r="K22">
            <v>0</v>
          </cell>
        </row>
        <row r="23">
          <cell r="B23">
            <v>24.429166666666671</v>
          </cell>
          <cell r="C23">
            <v>32.799999999999997</v>
          </cell>
          <cell r="D23">
            <v>14.3</v>
          </cell>
          <cell r="E23">
            <v>46.083333333333336</v>
          </cell>
          <cell r="F23">
            <v>81</v>
          </cell>
          <cell r="G23">
            <v>26</v>
          </cell>
          <cell r="H23">
            <v>17.28</v>
          </cell>
          <cell r="J23">
            <v>37.080000000000005</v>
          </cell>
          <cell r="K23">
            <v>0</v>
          </cell>
        </row>
        <row r="24">
          <cell r="B24">
            <v>24.599999999999998</v>
          </cell>
          <cell r="C24">
            <v>33.1</v>
          </cell>
          <cell r="D24">
            <v>14</v>
          </cell>
          <cell r="E24">
            <v>43.583333333333336</v>
          </cell>
          <cell r="F24">
            <v>80</v>
          </cell>
          <cell r="G24">
            <v>23</v>
          </cell>
          <cell r="H24">
            <v>20.16</v>
          </cell>
          <cell r="J24">
            <v>31.680000000000003</v>
          </cell>
          <cell r="K24">
            <v>0</v>
          </cell>
        </row>
        <row r="25">
          <cell r="B25">
            <v>23.645833333333332</v>
          </cell>
          <cell r="C25">
            <v>32.5</v>
          </cell>
          <cell r="D25">
            <v>15.4</v>
          </cell>
          <cell r="E25">
            <v>44.125</v>
          </cell>
          <cell r="F25">
            <v>78</v>
          </cell>
          <cell r="G25">
            <v>24</v>
          </cell>
          <cell r="H25">
            <v>22.32</v>
          </cell>
          <cell r="J25">
            <v>37.440000000000005</v>
          </cell>
          <cell r="K25">
            <v>0</v>
          </cell>
        </row>
        <row r="26">
          <cell r="B26">
            <v>24.795833333333334</v>
          </cell>
          <cell r="C26">
            <v>33.299999999999997</v>
          </cell>
          <cell r="D26">
            <v>17.899999999999999</v>
          </cell>
          <cell r="E26">
            <v>50.458333333333336</v>
          </cell>
          <cell r="F26">
            <v>72</v>
          </cell>
          <cell r="G26">
            <v>30</v>
          </cell>
          <cell r="H26">
            <v>22.68</v>
          </cell>
          <cell r="J26">
            <v>39.6</v>
          </cell>
          <cell r="K26">
            <v>0</v>
          </cell>
        </row>
        <row r="27">
          <cell r="B27">
            <v>24.712499999999995</v>
          </cell>
          <cell r="C27">
            <v>33.700000000000003</v>
          </cell>
          <cell r="D27">
            <v>13.9</v>
          </cell>
          <cell r="E27">
            <v>54.416666666666664</v>
          </cell>
          <cell r="F27">
            <v>97</v>
          </cell>
          <cell r="G27">
            <v>32</v>
          </cell>
          <cell r="H27">
            <v>20.16</v>
          </cell>
          <cell r="J27">
            <v>38.880000000000003</v>
          </cell>
          <cell r="K27">
            <v>0</v>
          </cell>
        </row>
        <row r="28">
          <cell r="B28">
            <v>24.733333333333334</v>
          </cell>
          <cell r="C28">
            <v>33.9</v>
          </cell>
          <cell r="D28">
            <v>16</v>
          </cell>
          <cell r="E28">
            <v>60.25</v>
          </cell>
          <cell r="F28">
            <v>96</v>
          </cell>
          <cell r="G28">
            <v>30</v>
          </cell>
          <cell r="H28">
            <v>18</v>
          </cell>
          <cell r="J28">
            <v>37.440000000000005</v>
          </cell>
          <cell r="K28">
            <v>0</v>
          </cell>
        </row>
        <row r="29">
          <cell r="B29">
            <v>23.754166666666666</v>
          </cell>
          <cell r="C29">
            <v>33.4</v>
          </cell>
          <cell r="D29">
            <v>15.2</v>
          </cell>
          <cell r="E29">
            <v>68.291666666666671</v>
          </cell>
          <cell r="F29">
            <v>100</v>
          </cell>
          <cell r="G29">
            <v>34</v>
          </cell>
          <cell r="H29">
            <v>15.48</v>
          </cell>
          <cell r="J29">
            <v>27</v>
          </cell>
          <cell r="K29">
            <v>0</v>
          </cell>
        </row>
        <row r="30">
          <cell r="B30">
            <v>21.474999999999998</v>
          </cell>
          <cell r="C30">
            <v>29.2</v>
          </cell>
          <cell r="D30">
            <v>15.8</v>
          </cell>
          <cell r="E30">
            <v>79.166666666666671</v>
          </cell>
          <cell r="F30">
            <v>100</v>
          </cell>
          <cell r="G30">
            <v>55</v>
          </cell>
          <cell r="H30">
            <v>16.559999999999999</v>
          </cell>
          <cell r="J30">
            <v>32.4</v>
          </cell>
          <cell r="K30">
            <v>0</v>
          </cell>
        </row>
        <row r="31">
          <cell r="B31">
            <v>18.779166666666665</v>
          </cell>
          <cell r="C31">
            <v>26.6</v>
          </cell>
          <cell r="D31">
            <v>14.3</v>
          </cell>
          <cell r="E31">
            <v>86.041666666666671</v>
          </cell>
          <cell r="F31">
            <v>100</v>
          </cell>
          <cell r="G31">
            <v>53</v>
          </cell>
          <cell r="H31">
            <v>10.8</v>
          </cell>
          <cell r="J31">
            <v>23.400000000000002</v>
          </cell>
          <cell r="K31">
            <v>0</v>
          </cell>
        </row>
        <row r="32">
          <cell r="B32">
            <v>21.762499999999999</v>
          </cell>
          <cell r="C32">
            <v>31.7</v>
          </cell>
          <cell r="D32">
            <v>13.8</v>
          </cell>
          <cell r="E32">
            <v>71.958333333333329</v>
          </cell>
          <cell r="F32">
            <v>100</v>
          </cell>
          <cell r="G32">
            <v>27</v>
          </cell>
          <cell r="H32">
            <v>19.079999999999998</v>
          </cell>
          <cell r="J32">
            <v>43.2</v>
          </cell>
          <cell r="K32">
            <v>0</v>
          </cell>
        </row>
        <row r="33">
          <cell r="B33">
            <v>19.958333333333339</v>
          </cell>
          <cell r="C33">
            <v>27.8</v>
          </cell>
          <cell r="D33">
            <v>13.9</v>
          </cell>
          <cell r="E33">
            <v>70.208333333333329</v>
          </cell>
          <cell r="F33">
            <v>100</v>
          </cell>
          <cell r="G33">
            <v>47</v>
          </cell>
          <cell r="H33">
            <v>17.28</v>
          </cell>
          <cell r="J33">
            <v>30.6</v>
          </cell>
          <cell r="K33">
            <v>0</v>
          </cell>
        </row>
        <row r="34">
          <cell r="B34">
            <v>16.804166666666667</v>
          </cell>
          <cell r="C34">
            <v>23.1</v>
          </cell>
          <cell r="D34">
            <v>10.9</v>
          </cell>
          <cell r="E34">
            <v>61.583333333333336</v>
          </cell>
          <cell r="F34">
            <v>100</v>
          </cell>
          <cell r="G34">
            <v>38</v>
          </cell>
          <cell r="H34">
            <v>15.48</v>
          </cell>
          <cell r="J34">
            <v>29.880000000000003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20.320833333333329</v>
          </cell>
          <cell r="C5">
            <v>28.7</v>
          </cell>
          <cell r="D5">
            <v>13.9</v>
          </cell>
          <cell r="E5">
            <v>55.041666666666664</v>
          </cell>
          <cell r="F5">
            <v>81</v>
          </cell>
          <cell r="G5">
            <v>28</v>
          </cell>
          <cell r="H5">
            <v>14.4</v>
          </cell>
          <cell r="J5">
            <v>30.6</v>
          </cell>
          <cell r="K5" t="str">
            <v>*</v>
          </cell>
        </row>
        <row r="6">
          <cell r="B6">
            <v>22.162499999999998</v>
          </cell>
          <cell r="C6">
            <v>30.5</v>
          </cell>
          <cell r="D6">
            <v>14.9</v>
          </cell>
          <cell r="E6">
            <v>53.125</v>
          </cell>
          <cell r="F6">
            <v>76</v>
          </cell>
          <cell r="G6">
            <v>27</v>
          </cell>
          <cell r="H6">
            <v>16.2</v>
          </cell>
          <cell r="J6">
            <v>36</v>
          </cell>
          <cell r="K6" t="str">
            <v>*</v>
          </cell>
        </row>
        <row r="7">
          <cell r="B7">
            <v>23.095833333333331</v>
          </cell>
          <cell r="C7">
            <v>30.7</v>
          </cell>
          <cell r="D7">
            <v>17.3</v>
          </cell>
          <cell r="E7">
            <v>50.916666666666664</v>
          </cell>
          <cell r="F7">
            <v>71</v>
          </cell>
          <cell r="G7">
            <v>26</v>
          </cell>
          <cell r="H7">
            <v>10.8</v>
          </cell>
          <cell r="J7">
            <v>19.8</v>
          </cell>
          <cell r="K7" t="str">
            <v>*</v>
          </cell>
        </row>
        <row r="8">
          <cell r="B8">
            <v>21.837500000000002</v>
          </cell>
          <cell r="C8">
            <v>29.3</v>
          </cell>
          <cell r="D8">
            <v>14</v>
          </cell>
          <cell r="E8">
            <v>52.416666666666664</v>
          </cell>
          <cell r="F8">
            <v>80</v>
          </cell>
          <cell r="G8">
            <v>28</v>
          </cell>
          <cell r="H8">
            <v>12.6</v>
          </cell>
          <cell r="J8">
            <v>30.6</v>
          </cell>
          <cell r="K8" t="str">
            <v>*</v>
          </cell>
        </row>
        <row r="9">
          <cell r="B9">
            <v>21.691666666666663</v>
          </cell>
          <cell r="C9">
            <v>29.6</v>
          </cell>
          <cell r="D9">
            <v>15.6</v>
          </cell>
          <cell r="E9">
            <v>57.333333333333336</v>
          </cell>
          <cell r="F9">
            <v>84</v>
          </cell>
          <cell r="G9">
            <v>31</v>
          </cell>
          <cell r="H9">
            <v>17.28</v>
          </cell>
          <cell r="J9">
            <v>34.92</v>
          </cell>
          <cell r="K9" t="str">
            <v>*</v>
          </cell>
        </row>
        <row r="10">
          <cell r="B10">
            <v>22.454166666666669</v>
          </cell>
          <cell r="C10">
            <v>30.4</v>
          </cell>
          <cell r="D10">
            <v>16.600000000000001</v>
          </cell>
          <cell r="E10">
            <v>53.125</v>
          </cell>
          <cell r="F10">
            <v>76</v>
          </cell>
          <cell r="G10">
            <v>25</v>
          </cell>
          <cell r="H10">
            <v>12.96</v>
          </cell>
          <cell r="J10">
            <v>34.200000000000003</v>
          </cell>
          <cell r="K10" t="str">
            <v>*</v>
          </cell>
        </row>
        <row r="11">
          <cell r="B11">
            <v>22.5</v>
          </cell>
          <cell r="C11">
            <v>30.2</v>
          </cell>
          <cell r="D11">
            <v>15.9</v>
          </cell>
          <cell r="E11">
            <v>52.708333333333336</v>
          </cell>
          <cell r="F11">
            <v>76</v>
          </cell>
          <cell r="G11">
            <v>30</v>
          </cell>
          <cell r="H11">
            <v>14.76</v>
          </cell>
          <cell r="J11">
            <v>30.240000000000002</v>
          </cell>
          <cell r="K11" t="str">
            <v>*</v>
          </cell>
        </row>
        <row r="12">
          <cell r="B12">
            <v>22.766666666666666</v>
          </cell>
          <cell r="C12">
            <v>29.9</v>
          </cell>
          <cell r="D12">
            <v>15.5</v>
          </cell>
          <cell r="E12">
            <v>56.458333333333336</v>
          </cell>
          <cell r="F12">
            <v>82</v>
          </cell>
          <cell r="G12">
            <v>32</v>
          </cell>
          <cell r="H12">
            <v>18.720000000000002</v>
          </cell>
          <cell r="J12">
            <v>38.159999999999997</v>
          </cell>
          <cell r="K12" t="str">
            <v>*</v>
          </cell>
        </row>
        <row r="13">
          <cell r="B13">
            <v>22.908333333333335</v>
          </cell>
          <cell r="C13">
            <v>30.7</v>
          </cell>
          <cell r="D13">
            <v>16</v>
          </cell>
          <cell r="E13">
            <v>56.791666666666664</v>
          </cell>
          <cell r="F13">
            <v>82</v>
          </cell>
          <cell r="G13">
            <v>30</v>
          </cell>
          <cell r="H13">
            <v>24.840000000000003</v>
          </cell>
          <cell r="J13">
            <v>41.76</v>
          </cell>
          <cell r="K13" t="str">
            <v>*</v>
          </cell>
        </row>
        <row r="14">
          <cell r="B14">
            <v>22.683333333333326</v>
          </cell>
          <cell r="C14">
            <v>30.4</v>
          </cell>
          <cell r="D14">
            <v>15.7</v>
          </cell>
          <cell r="E14">
            <v>56.583333333333336</v>
          </cell>
          <cell r="F14">
            <v>83</v>
          </cell>
          <cell r="G14">
            <v>29</v>
          </cell>
          <cell r="H14">
            <v>19.079999999999998</v>
          </cell>
          <cell r="J14">
            <v>42.12</v>
          </cell>
          <cell r="K14" t="str">
            <v>*</v>
          </cell>
        </row>
        <row r="15">
          <cell r="B15">
            <v>22.308333333333337</v>
          </cell>
          <cell r="C15">
            <v>30.9</v>
          </cell>
          <cell r="D15">
            <v>13.9</v>
          </cell>
          <cell r="E15">
            <v>55.375</v>
          </cell>
          <cell r="F15">
            <v>85</v>
          </cell>
          <cell r="G15">
            <v>26</v>
          </cell>
          <cell r="H15">
            <v>15.120000000000001</v>
          </cell>
          <cell r="J15">
            <v>28.08</v>
          </cell>
          <cell r="K15" t="str">
            <v>*</v>
          </cell>
        </row>
        <row r="16">
          <cell r="B16">
            <v>22.345833333333335</v>
          </cell>
          <cell r="C16">
            <v>30.4</v>
          </cell>
          <cell r="D16">
            <v>15</v>
          </cell>
          <cell r="E16">
            <v>52.666666666666664</v>
          </cell>
          <cell r="F16">
            <v>76</v>
          </cell>
          <cell r="G16">
            <v>28</v>
          </cell>
          <cell r="H16">
            <v>17.64</v>
          </cell>
          <cell r="J16">
            <v>38.880000000000003</v>
          </cell>
          <cell r="K16" t="str">
            <v>*</v>
          </cell>
        </row>
        <row r="17">
          <cell r="B17">
            <v>23.212499999999995</v>
          </cell>
          <cell r="C17">
            <v>30.4</v>
          </cell>
          <cell r="D17">
            <v>17.5</v>
          </cell>
          <cell r="E17">
            <v>52.583333333333336</v>
          </cell>
          <cell r="F17">
            <v>73</v>
          </cell>
          <cell r="G17">
            <v>28</v>
          </cell>
          <cell r="H17">
            <v>24.12</v>
          </cell>
          <cell r="J17">
            <v>48.6</v>
          </cell>
          <cell r="K17" t="str">
            <v>*</v>
          </cell>
        </row>
        <row r="18">
          <cell r="B18">
            <v>23.745833333333337</v>
          </cell>
          <cell r="C18">
            <v>30.6</v>
          </cell>
          <cell r="D18">
            <v>17.8</v>
          </cell>
          <cell r="E18">
            <v>48.25</v>
          </cell>
          <cell r="F18">
            <v>67</v>
          </cell>
          <cell r="G18">
            <v>27</v>
          </cell>
          <cell r="H18">
            <v>29.880000000000003</v>
          </cell>
          <cell r="J18">
            <v>51.12</v>
          </cell>
          <cell r="K18" t="str">
            <v>*</v>
          </cell>
        </row>
        <row r="19">
          <cell r="B19">
            <v>24.079166666666666</v>
          </cell>
          <cell r="C19">
            <v>31.2</v>
          </cell>
          <cell r="D19">
            <v>17</v>
          </cell>
          <cell r="E19">
            <v>50.75</v>
          </cell>
          <cell r="F19">
            <v>73</v>
          </cell>
          <cell r="G19">
            <v>32</v>
          </cell>
          <cell r="H19">
            <v>21.240000000000002</v>
          </cell>
          <cell r="J19">
            <v>38.159999999999997</v>
          </cell>
          <cell r="K19" t="str">
            <v>*</v>
          </cell>
        </row>
        <row r="20">
          <cell r="B20">
            <v>23.933333333333337</v>
          </cell>
          <cell r="C20">
            <v>31.4</v>
          </cell>
          <cell r="D20">
            <v>17.5</v>
          </cell>
          <cell r="E20">
            <v>51.541666666666664</v>
          </cell>
          <cell r="F20">
            <v>80</v>
          </cell>
          <cell r="G20">
            <v>23</v>
          </cell>
          <cell r="H20">
            <v>24.12</v>
          </cell>
          <cell r="J20">
            <v>38.159999999999997</v>
          </cell>
          <cell r="K20" t="str">
            <v>*</v>
          </cell>
        </row>
        <row r="21">
          <cell r="B21">
            <v>22.712500000000002</v>
          </cell>
          <cell r="C21">
            <v>30.5</v>
          </cell>
          <cell r="D21">
            <v>15.5</v>
          </cell>
          <cell r="E21">
            <v>49.625</v>
          </cell>
          <cell r="F21">
            <v>70</v>
          </cell>
          <cell r="G21">
            <v>28</v>
          </cell>
          <cell r="H21">
            <v>22.68</v>
          </cell>
          <cell r="J21">
            <v>38.159999999999997</v>
          </cell>
          <cell r="K21" t="str">
            <v>*</v>
          </cell>
        </row>
        <row r="22">
          <cell r="B22">
            <v>22.987500000000001</v>
          </cell>
          <cell r="C22">
            <v>30.4</v>
          </cell>
          <cell r="D22">
            <v>16.8</v>
          </cell>
          <cell r="E22">
            <v>51.458333333333336</v>
          </cell>
          <cell r="F22">
            <v>77</v>
          </cell>
          <cell r="G22">
            <v>29</v>
          </cell>
          <cell r="H22">
            <v>25.56</v>
          </cell>
          <cell r="J22">
            <v>44.28</v>
          </cell>
          <cell r="K22" t="str">
            <v>*</v>
          </cell>
        </row>
        <row r="23">
          <cell r="B23">
            <v>23.425000000000001</v>
          </cell>
          <cell r="C23">
            <v>30.5</v>
          </cell>
          <cell r="D23">
            <v>17.600000000000001</v>
          </cell>
          <cell r="E23">
            <v>49.541666666666664</v>
          </cell>
          <cell r="F23">
            <v>72</v>
          </cell>
          <cell r="G23">
            <v>29</v>
          </cell>
          <cell r="H23">
            <v>23.759999999999998</v>
          </cell>
          <cell r="J23">
            <v>44.28</v>
          </cell>
          <cell r="K23" t="str">
            <v>*</v>
          </cell>
        </row>
        <row r="24">
          <cell r="B24">
            <v>23.516666666666669</v>
          </cell>
          <cell r="C24">
            <v>30.9</v>
          </cell>
          <cell r="D24">
            <v>15.9</v>
          </cell>
          <cell r="E24">
            <v>43.875</v>
          </cell>
          <cell r="F24">
            <v>70</v>
          </cell>
          <cell r="G24">
            <v>19</v>
          </cell>
          <cell r="H24">
            <v>14.04</v>
          </cell>
          <cell r="J24">
            <v>32.76</v>
          </cell>
          <cell r="K24" t="str">
            <v>*</v>
          </cell>
        </row>
        <row r="25">
          <cell r="B25">
            <v>23.012499999999999</v>
          </cell>
          <cell r="C25">
            <v>30.4</v>
          </cell>
          <cell r="D25">
            <v>16.100000000000001</v>
          </cell>
          <cell r="E25">
            <v>42.333333333333336</v>
          </cell>
          <cell r="F25">
            <v>61</v>
          </cell>
          <cell r="G25">
            <v>24</v>
          </cell>
          <cell r="H25">
            <v>20.16</v>
          </cell>
          <cell r="J25">
            <v>43.2</v>
          </cell>
          <cell r="K25" t="str">
            <v>*</v>
          </cell>
        </row>
        <row r="26">
          <cell r="B26">
            <v>23.308333333333326</v>
          </cell>
          <cell r="C26">
            <v>31.1</v>
          </cell>
          <cell r="D26">
            <v>16.100000000000001</v>
          </cell>
          <cell r="E26">
            <v>50.375</v>
          </cell>
          <cell r="F26">
            <v>74</v>
          </cell>
          <cell r="G26">
            <v>30</v>
          </cell>
          <cell r="H26">
            <v>24.48</v>
          </cell>
          <cell r="J26">
            <v>46.080000000000005</v>
          </cell>
          <cell r="K26" t="str">
            <v>*</v>
          </cell>
        </row>
        <row r="27">
          <cell r="B27">
            <v>23.537499999999998</v>
          </cell>
          <cell r="C27">
            <v>31.3</v>
          </cell>
          <cell r="D27">
            <v>17.3</v>
          </cell>
          <cell r="E27">
            <v>53.041666666666664</v>
          </cell>
          <cell r="F27">
            <v>72</v>
          </cell>
          <cell r="G27">
            <v>32</v>
          </cell>
          <cell r="H27">
            <v>23.759999999999998</v>
          </cell>
          <cell r="J27">
            <v>43.56</v>
          </cell>
          <cell r="K27" t="str">
            <v>*</v>
          </cell>
        </row>
        <row r="28">
          <cell r="B28">
            <v>23.741666666666664</v>
          </cell>
          <cell r="C28">
            <v>31.4</v>
          </cell>
          <cell r="D28">
            <v>16.899999999999999</v>
          </cell>
          <cell r="E28">
            <v>58.125</v>
          </cell>
          <cell r="F28">
            <v>84</v>
          </cell>
          <cell r="G28">
            <v>32</v>
          </cell>
          <cell r="H28">
            <v>22.32</v>
          </cell>
          <cell r="J28">
            <v>42.84</v>
          </cell>
          <cell r="K28" t="str">
            <v>*</v>
          </cell>
        </row>
        <row r="29">
          <cell r="B29">
            <v>23.816666666666674</v>
          </cell>
          <cell r="C29">
            <v>31.2</v>
          </cell>
          <cell r="D29">
            <v>17.2</v>
          </cell>
          <cell r="E29">
            <v>59.333333333333336</v>
          </cell>
          <cell r="F29">
            <v>83</v>
          </cell>
          <cell r="G29">
            <v>32</v>
          </cell>
          <cell r="H29">
            <v>12.96</v>
          </cell>
          <cell r="J29">
            <v>26.28</v>
          </cell>
          <cell r="K29" t="str">
            <v>*</v>
          </cell>
        </row>
        <row r="30">
          <cell r="B30">
            <v>21.658333333333331</v>
          </cell>
          <cell r="C30">
            <v>29.3</v>
          </cell>
          <cell r="D30">
            <v>17</v>
          </cell>
          <cell r="E30">
            <v>72.041666666666671</v>
          </cell>
          <cell r="F30">
            <v>90</v>
          </cell>
          <cell r="G30">
            <v>41</v>
          </cell>
          <cell r="H30">
            <v>14.76</v>
          </cell>
          <cell r="J30">
            <v>30.96</v>
          </cell>
          <cell r="K30" t="str">
            <v>*</v>
          </cell>
        </row>
        <row r="31">
          <cell r="B31">
            <v>19.104166666666668</v>
          </cell>
          <cell r="C31">
            <v>28.4</v>
          </cell>
          <cell r="D31">
            <v>12.6</v>
          </cell>
          <cell r="E31">
            <v>80.625</v>
          </cell>
          <cell r="F31">
            <v>99</v>
          </cell>
          <cell r="G31">
            <v>40</v>
          </cell>
          <cell r="H31">
            <v>18</v>
          </cell>
          <cell r="J31">
            <v>24.840000000000003</v>
          </cell>
          <cell r="K31" t="str">
            <v>*</v>
          </cell>
        </row>
        <row r="32">
          <cell r="B32">
            <v>21.916666666666668</v>
          </cell>
          <cell r="C32">
            <v>30.4</v>
          </cell>
          <cell r="D32">
            <v>15.9</v>
          </cell>
          <cell r="E32">
            <v>61.333333333333336</v>
          </cell>
          <cell r="F32">
            <v>91</v>
          </cell>
          <cell r="G32">
            <v>25</v>
          </cell>
          <cell r="H32">
            <v>20.88</v>
          </cell>
          <cell r="J32">
            <v>44.64</v>
          </cell>
          <cell r="K32" t="str">
            <v>*</v>
          </cell>
        </row>
        <row r="33">
          <cell r="B33">
            <v>22.220833333333331</v>
          </cell>
          <cell r="C33">
            <v>29.3</v>
          </cell>
          <cell r="D33">
            <v>16.7</v>
          </cell>
          <cell r="E33">
            <v>54.416666666666664</v>
          </cell>
          <cell r="F33">
            <v>73</v>
          </cell>
          <cell r="G33">
            <v>34</v>
          </cell>
          <cell r="H33">
            <v>19.079999999999998</v>
          </cell>
          <cell r="J33">
            <v>35.64</v>
          </cell>
          <cell r="K33" t="str">
            <v>*</v>
          </cell>
        </row>
        <row r="34">
          <cell r="B34">
            <v>18.720833333333335</v>
          </cell>
          <cell r="C34">
            <v>26.6</v>
          </cell>
          <cell r="D34">
            <v>12.3</v>
          </cell>
          <cell r="E34">
            <v>58.458333333333336</v>
          </cell>
          <cell r="F34">
            <v>79</v>
          </cell>
          <cell r="G34">
            <v>34</v>
          </cell>
          <cell r="H34">
            <v>17.64</v>
          </cell>
          <cell r="J34">
            <v>28.8</v>
          </cell>
          <cell r="K34" t="str">
            <v>*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rascun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22.737500000000001</v>
          </cell>
          <cell r="C5">
            <v>32.6</v>
          </cell>
          <cell r="D5">
            <v>14.9</v>
          </cell>
          <cell r="E5">
            <v>57.375</v>
          </cell>
          <cell r="F5">
            <v>87</v>
          </cell>
          <cell r="G5">
            <v>26</v>
          </cell>
          <cell r="H5">
            <v>5.7600000000000007</v>
          </cell>
          <cell r="J5">
            <v>21.96</v>
          </cell>
          <cell r="K5">
            <v>0</v>
          </cell>
        </row>
        <row r="6">
          <cell r="B6">
            <v>23.666666666666661</v>
          </cell>
          <cell r="C6">
            <v>33.6</v>
          </cell>
          <cell r="D6">
            <v>16.2</v>
          </cell>
          <cell r="E6">
            <v>58.166666666666664</v>
          </cell>
          <cell r="F6">
            <v>86</v>
          </cell>
          <cell r="G6">
            <v>26</v>
          </cell>
          <cell r="H6">
            <v>12.6</v>
          </cell>
          <cell r="J6">
            <v>23.400000000000002</v>
          </cell>
          <cell r="K6">
            <v>0</v>
          </cell>
        </row>
        <row r="7">
          <cell r="B7">
            <v>24.204166666666669</v>
          </cell>
          <cell r="C7">
            <v>34</v>
          </cell>
          <cell r="D7">
            <v>17.7</v>
          </cell>
          <cell r="E7">
            <v>63.583333333333336</v>
          </cell>
          <cell r="F7">
            <v>88</v>
          </cell>
          <cell r="G7">
            <v>28</v>
          </cell>
          <cell r="H7">
            <v>7.2</v>
          </cell>
          <cell r="J7">
            <v>20.16</v>
          </cell>
          <cell r="K7">
            <v>0</v>
          </cell>
        </row>
        <row r="8">
          <cell r="B8">
            <v>23.679166666666664</v>
          </cell>
          <cell r="C8">
            <v>33.700000000000003</v>
          </cell>
          <cell r="D8">
            <v>16.5</v>
          </cell>
          <cell r="E8">
            <v>66.416666666666671</v>
          </cell>
          <cell r="F8">
            <v>94</v>
          </cell>
          <cell r="G8">
            <v>21</v>
          </cell>
          <cell r="H8">
            <v>13.68</v>
          </cell>
          <cell r="J8">
            <v>30.6</v>
          </cell>
          <cell r="K8">
            <v>0</v>
          </cell>
        </row>
        <row r="9">
          <cell r="B9">
            <v>24.166666666666668</v>
          </cell>
          <cell r="C9">
            <v>33.5</v>
          </cell>
          <cell r="D9">
            <v>17.7</v>
          </cell>
          <cell r="E9">
            <v>55.625</v>
          </cell>
          <cell r="F9">
            <v>80</v>
          </cell>
          <cell r="G9">
            <v>25</v>
          </cell>
          <cell r="H9">
            <v>17.28</v>
          </cell>
          <cell r="J9">
            <v>32.04</v>
          </cell>
          <cell r="K9">
            <v>0</v>
          </cell>
        </row>
        <row r="10">
          <cell r="B10">
            <v>23.591666666666665</v>
          </cell>
          <cell r="C10">
            <v>33.700000000000003</v>
          </cell>
          <cell r="D10">
            <v>15.6</v>
          </cell>
          <cell r="E10">
            <v>61.083333333333336</v>
          </cell>
          <cell r="F10">
            <v>90</v>
          </cell>
          <cell r="G10">
            <v>23</v>
          </cell>
          <cell r="H10">
            <v>10.08</v>
          </cell>
          <cell r="J10">
            <v>21.240000000000002</v>
          </cell>
          <cell r="K10">
            <v>0</v>
          </cell>
        </row>
        <row r="11">
          <cell r="B11">
            <v>23.316666666666666</v>
          </cell>
          <cell r="C11">
            <v>34.700000000000003</v>
          </cell>
          <cell r="D11">
            <v>15</v>
          </cell>
          <cell r="E11">
            <v>64.166666666666671</v>
          </cell>
          <cell r="F11">
            <v>92</v>
          </cell>
          <cell r="G11">
            <v>23</v>
          </cell>
          <cell r="H11">
            <v>5.04</v>
          </cell>
          <cell r="J11">
            <v>27</v>
          </cell>
          <cell r="K11">
            <v>0</v>
          </cell>
        </row>
        <row r="12">
          <cell r="B12">
            <v>24.737499999999997</v>
          </cell>
          <cell r="C12">
            <v>34.4</v>
          </cell>
          <cell r="D12">
            <v>17</v>
          </cell>
          <cell r="E12">
            <v>59.416666666666664</v>
          </cell>
          <cell r="F12">
            <v>91</v>
          </cell>
          <cell r="G12">
            <v>26</v>
          </cell>
          <cell r="H12">
            <v>15.48</v>
          </cell>
          <cell r="J12">
            <v>45.36</v>
          </cell>
          <cell r="K12">
            <v>0</v>
          </cell>
        </row>
        <row r="13">
          <cell r="B13">
            <v>25.183333333333334</v>
          </cell>
          <cell r="C13">
            <v>34.4</v>
          </cell>
          <cell r="D13">
            <v>16.600000000000001</v>
          </cell>
          <cell r="E13">
            <v>57.666666666666664</v>
          </cell>
          <cell r="F13">
            <v>90</v>
          </cell>
          <cell r="G13">
            <v>28</v>
          </cell>
          <cell r="H13">
            <v>20.16</v>
          </cell>
          <cell r="J13">
            <v>50.04</v>
          </cell>
          <cell r="K13">
            <v>0</v>
          </cell>
        </row>
        <row r="14">
          <cell r="B14">
            <v>25.541666666666668</v>
          </cell>
          <cell r="C14">
            <v>34</v>
          </cell>
          <cell r="D14">
            <v>17.100000000000001</v>
          </cell>
          <cell r="E14">
            <v>57.375</v>
          </cell>
          <cell r="F14">
            <v>90</v>
          </cell>
          <cell r="G14">
            <v>29</v>
          </cell>
          <cell r="H14">
            <v>15.120000000000001</v>
          </cell>
          <cell r="J14">
            <v>37.440000000000005</v>
          </cell>
          <cell r="K14">
            <v>0</v>
          </cell>
        </row>
        <row r="15">
          <cell r="B15">
            <v>24.574999999999992</v>
          </cell>
          <cell r="C15">
            <v>34.9</v>
          </cell>
          <cell r="D15">
            <v>16.399999999999999</v>
          </cell>
          <cell r="E15">
            <v>59.916666666666664</v>
          </cell>
          <cell r="F15">
            <v>90</v>
          </cell>
          <cell r="G15">
            <v>23</v>
          </cell>
          <cell r="H15">
            <v>13.68</v>
          </cell>
          <cell r="J15">
            <v>31.680000000000003</v>
          </cell>
          <cell r="K15">
            <v>0</v>
          </cell>
        </row>
        <row r="16">
          <cell r="B16">
            <v>24.087500000000002</v>
          </cell>
          <cell r="C16">
            <v>34.9</v>
          </cell>
          <cell r="D16">
            <v>15.3</v>
          </cell>
          <cell r="E16">
            <v>60.375</v>
          </cell>
          <cell r="F16">
            <v>92</v>
          </cell>
          <cell r="G16">
            <v>21</v>
          </cell>
          <cell r="H16">
            <v>11.879999999999999</v>
          </cell>
          <cell r="J16">
            <v>35.28</v>
          </cell>
          <cell r="K16">
            <v>0</v>
          </cell>
        </row>
        <row r="17">
          <cell r="B17">
            <v>24.983333333333334</v>
          </cell>
          <cell r="C17">
            <v>34.6</v>
          </cell>
          <cell r="D17">
            <v>16.2</v>
          </cell>
          <cell r="E17">
            <v>54.416666666666664</v>
          </cell>
          <cell r="F17">
            <v>89</v>
          </cell>
          <cell r="G17">
            <v>23</v>
          </cell>
          <cell r="H17">
            <v>24.12</v>
          </cell>
          <cell r="J17">
            <v>48.6</v>
          </cell>
          <cell r="K17">
            <v>0</v>
          </cell>
        </row>
        <row r="18">
          <cell r="B18">
            <v>26.991666666666671</v>
          </cell>
          <cell r="C18">
            <v>34.700000000000003</v>
          </cell>
          <cell r="D18">
            <v>17.899999999999999</v>
          </cell>
          <cell r="E18">
            <v>45.375</v>
          </cell>
          <cell r="F18">
            <v>85</v>
          </cell>
          <cell r="G18">
            <v>24</v>
          </cell>
          <cell r="H18">
            <v>29.52</v>
          </cell>
          <cell r="J18">
            <v>51.480000000000004</v>
          </cell>
          <cell r="K18">
            <v>0</v>
          </cell>
        </row>
        <row r="19">
          <cell r="B19">
            <v>26.966666666666669</v>
          </cell>
          <cell r="C19">
            <v>34.299999999999997</v>
          </cell>
          <cell r="D19">
            <v>20.100000000000001</v>
          </cell>
          <cell r="E19">
            <v>51.5</v>
          </cell>
          <cell r="F19">
            <v>81</v>
          </cell>
          <cell r="G19">
            <v>31</v>
          </cell>
          <cell r="H19">
            <v>14.4</v>
          </cell>
          <cell r="J19">
            <v>37.080000000000005</v>
          </cell>
          <cell r="K19">
            <v>0</v>
          </cell>
        </row>
        <row r="20">
          <cell r="B20">
            <v>27.208333333333332</v>
          </cell>
          <cell r="C20">
            <v>35.4</v>
          </cell>
          <cell r="D20">
            <v>19.2</v>
          </cell>
          <cell r="E20">
            <v>55.25</v>
          </cell>
          <cell r="F20">
            <v>92</v>
          </cell>
          <cell r="G20">
            <v>26</v>
          </cell>
          <cell r="H20">
            <v>13.68</v>
          </cell>
          <cell r="J20">
            <v>34.200000000000003</v>
          </cell>
          <cell r="K20">
            <v>0</v>
          </cell>
        </row>
        <row r="21">
          <cell r="B21">
            <v>26.191666666666663</v>
          </cell>
          <cell r="C21">
            <v>34.700000000000003</v>
          </cell>
          <cell r="D21">
            <v>18.899999999999999</v>
          </cell>
          <cell r="E21">
            <v>54.125</v>
          </cell>
          <cell r="F21">
            <v>86</v>
          </cell>
          <cell r="G21">
            <v>26</v>
          </cell>
          <cell r="H21">
            <v>11.879999999999999</v>
          </cell>
          <cell r="J21">
            <v>29.880000000000003</v>
          </cell>
          <cell r="K21">
            <v>0</v>
          </cell>
        </row>
        <row r="22">
          <cell r="B22">
            <v>25.841666666666665</v>
          </cell>
          <cell r="C22">
            <v>34.200000000000003</v>
          </cell>
          <cell r="D22">
            <v>17.5</v>
          </cell>
          <cell r="E22">
            <v>54.708333333333336</v>
          </cell>
          <cell r="F22">
            <v>90</v>
          </cell>
          <cell r="G22">
            <v>27</v>
          </cell>
          <cell r="H22">
            <v>19.079999999999998</v>
          </cell>
          <cell r="J22">
            <v>42.84</v>
          </cell>
          <cell r="K22">
            <v>0</v>
          </cell>
        </row>
        <row r="23">
          <cell r="B23">
            <v>25.650000000000002</v>
          </cell>
          <cell r="C23">
            <v>34.1</v>
          </cell>
          <cell r="D23">
            <v>17.600000000000001</v>
          </cell>
          <cell r="E23">
            <v>54.916666666666664</v>
          </cell>
          <cell r="F23">
            <v>89</v>
          </cell>
          <cell r="G23">
            <v>27</v>
          </cell>
          <cell r="H23">
            <v>16.559999999999999</v>
          </cell>
          <cell r="J23">
            <v>41.4</v>
          </cell>
          <cell r="K23">
            <v>0</v>
          </cell>
        </row>
        <row r="24">
          <cell r="B24">
            <v>25.224999999999998</v>
          </cell>
          <cell r="C24">
            <v>36</v>
          </cell>
          <cell r="D24">
            <v>16.8</v>
          </cell>
          <cell r="E24">
            <v>56.291666666666664</v>
          </cell>
          <cell r="F24">
            <v>90</v>
          </cell>
          <cell r="G24">
            <v>19</v>
          </cell>
          <cell r="H24">
            <v>11.520000000000001</v>
          </cell>
          <cell r="J24">
            <v>27.36</v>
          </cell>
          <cell r="K24">
            <v>0</v>
          </cell>
        </row>
        <row r="25">
          <cell r="B25">
            <v>24.416666666666661</v>
          </cell>
          <cell r="C25">
            <v>34.799999999999997</v>
          </cell>
          <cell r="D25">
            <v>15</v>
          </cell>
          <cell r="E25">
            <v>53.083333333333336</v>
          </cell>
          <cell r="F25">
            <v>88</v>
          </cell>
          <cell r="G25">
            <v>19</v>
          </cell>
          <cell r="H25">
            <v>19.440000000000001</v>
          </cell>
          <cell r="J25">
            <v>43.92</v>
          </cell>
          <cell r="K25">
            <v>0</v>
          </cell>
        </row>
        <row r="26">
          <cell r="B26">
            <v>25.475000000000005</v>
          </cell>
          <cell r="C26">
            <v>34.9</v>
          </cell>
          <cell r="D26">
            <v>16.899999999999999</v>
          </cell>
          <cell r="E26">
            <v>51.875</v>
          </cell>
          <cell r="F26">
            <v>84</v>
          </cell>
          <cell r="G26">
            <v>27</v>
          </cell>
          <cell r="H26">
            <v>19.079999999999998</v>
          </cell>
          <cell r="J26">
            <v>44.64</v>
          </cell>
          <cell r="K26">
            <v>0</v>
          </cell>
        </row>
        <row r="27">
          <cell r="B27">
            <v>27.608333333333334</v>
          </cell>
          <cell r="C27">
            <v>35</v>
          </cell>
          <cell r="D27">
            <v>20.8</v>
          </cell>
          <cell r="E27">
            <v>48.416666666666664</v>
          </cell>
          <cell r="F27">
            <v>80</v>
          </cell>
          <cell r="G27">
            <v>29</v>
          </cell>
          <cell r="H27">
            <v>14.76</v>
          </cell>
          <cell r="J27">
            <v>37.800000000000004</v>
          </cell>
          <cell r="K27">
            <v>0</v>
          </cell>
        </row>
        <row r="28">
          <cell r="B28">
            <v>26.220833333333335</v>
          </cell>
          <cell r="C28">
            <v>35</v>
          </cell>
          <cell r="D28">
            <v>18.899999999999999</v>
          </cell>
          <cell r="E28">
            <v>59.666666666666664</v>
          </cell>
          <cell r="F28">
            <v>92</v>
          </cell>
          <cell r="G28">
            <v>30</v>
          </cell>
          <cell r="H28">
            <v>10.8</v>
          </cell>
          <cell r="J28">
            <v>28.8</v>
          </cell>
          <cell r="K28">
            <v>0</v>
          </cell>
        </row>
        <row r="29">
          <cell r="B29">
            <v>25.541666666666668</v>
          </cell>
          <cell r="C29">
            <v>32</v>
          </cell>
          <cell r="D29">
            <v>19.8</v>
          </cell>
          <cell r="E29">
            <v>64.708333333333329</v>
          </cell>
          <cell r="F29">
            <v>85</v>
          </cell>
          <cell r="G29">
            <v>42</v>
          </cell>
          <cell r="H29">
            <v>5.7600000000000007</v>
          </cell>
          <cell r="J29">
            <v>23.759999999999998</v>
          </cell>
          <cell r="K29">
            <v>0</v>
          </cell>
        </row>
        <row r="30">
          <cell r="B30">
            <v>20.183333333333334</v>
          </cell>
          <cell r="C30">
            <v>25.2</v>
          </cell>
          <cell r="D30">
            <v>17.3</v>
          </cell>
          <cell r="E30">
            <v>76.166666666666671</v>
          </cell>
          <cell r="F30">
            <v>88</v>
          </cell>
          <cell r="G30">
            <v>57</v>
          </cell>
          <cell r="H30">
            <v>3.9600000000000004</v>
          </cell>
          <cell r="J30">
            <v>20.52</v>
          </cell>
          <cell r="K30">
            <v>0</v>
          </cell>
        </row>
        <row r="31">
          <cell r="B31">
            <v>20.275000000000002</v>
          </cell>
          <cell r="C31">
            <v>28.8</v>
          </cell>
          <cell r="D31">
            <v>14.9</v>
          </cell>
          <cell r="E31">
            <v>69.958333333333329</v>
          </cell>
          <cell r="F31">
            <v>86</v>
          </cell>
          <cell r="G31">
            <v>44</v>
          </cell>
          <cell r="H31">
            <v>8.64</v>
          </cell>
          <cell r="J31">
            <v>20.88</v>
          </cell>
          <cell r="K31">
            <v>0</v>
          </cell>
        </row>
        <row r="32">
          <cell r="B32">
            <v>22.179166666666664</v>
          </cell>
          <cell r="C32">
            <v>32.700000000000003</v>
          </cell>
          <cell r="D32">
            <v>13.9</v>
          </cell>
          <cell r="E32">
            <v>68.125</v>
          </cell>
          <cell r="F32">
            <v>95</v>
          </cell>
          <cell r="G32">
            <v>26</v>
          </cell>
          <cell r="H32">
            <v>10.44</v>
          </cell>
          <cell r="J32">
            <v>28.8</v>
          </cell>
          <cell r="K32">
            <v>0</v>
          </cell>
        </row>
        <row r="33">
          <cell r="B33">
            <v>22.462499999999995</v>
          </cell>
          <cell r="C33">
            <v>26.9</v>
          </cell>
          <cell r="D33">
            <v>19.399999999999999</v>
          </cell>
          <cell r="E33">
            <v>62.5</v>
          </cell>
          <cell r="F33">
            <v>78</v>
          </cell>
          <cell r="G33">
            <v>49</v>
          </cell>
          <cell r="H33">
            <v>5.7600000000000007</v>
          </cell>
          <cell r="J33">
            <v>30.6</v>
          </cell>
          <cell r="K33">
            <v>0</v>
          </cell>
        </row>
        <row r="34">
          <cell r="B34">
            <v>17.570833333333329</v>
          </cell>
          <cell r="C34">
            <v>22.9</v>
          </cell>
          <cell r="D34">
            <v>13.4</v>
          </cell>
          <cell r="E34">
            <v>44.083333333333336</v>
          </cell>
          <cell r="F34">
            <v>80</v>
          </cell>
          <cell r="G34">
            <v>22</v>
          </cell>
          <cell r="H34">
            <v>5.7600000000000007</v>
          </cell>
          <cell r="J34">
            <v>29.16</v>
          </cell>
          <cell r="K34">
            <v>0.4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16.916666666666664</v>
          </cell>
          <cell r="C5">
            <v>26.8</v>
          </cell>
          <cell r="D5">
            <v>9.8000000000000007</v>
          </cell>
          <cell r="E5">
            <v>69.958333333333329</v>
          </cell>
          <cell r="F5">
            <v>93</v>
          </cell>
          <cell r="G5">
            <v>38</v>
          </cell>
          <cell r="H5" t="str">
            <v>*</v>
          </cell>
          <cell r="J5">
            <v>30.96</v>
          </cell>
          <cell r="K5">
            <v>0</v>
          </cell>
        </row>
        <row r="6">
          <cell r="B6">
            <v>19.891666666666669</v>
          </cell>
          <cell r="C6">
            <v>29.2</v>
          </cell>
          <cell r="D6">
            <v>12.9</v>
          </cell>
          <cell r="E6">
            <v>68.708333333333329</v>
          </cell>
          <cell r="F6">
            <v>94</v>
          </cell>
          <cell r="G6">
            <v>36</v>
          </cell>
          <cell r="H6" t="str">
            <v>*</v>
          </cell>
          <cell r="J6">
            <v>32.4</v>
          </cell>
          <cell r="K6">
            <v>0</v>
          </cell>
        </row>
        <row r="7">
          <cell r="B7">
            <v>23.054166666666671</v>
          </cell>
          <cell r="C7">
            <v>30.6</v>
          </cell>
          <cell r="D7">
            <v>17.2</v>
          </cell>
          <cell r="E7">
            <v>62.875</v>
          </cell>
          <cell r="F7">
            <v>83</v>
          </cell>
          <cell r="G7">
            <v>35</v>
          </cell>
          <cell r="H7" t="str">
            <v>*</v>
          </cell>
          <cell r="J7">
            <v>20.88</v>
          </cell>
          <cell r="K7">
            <v>0</v>
          </cell>
        </row>
        <row r="8">
          <cell r="B8">
            <v>22.045833333333334</v>
          </cell>
          <cell r="C8">
            <v>31.1</v>
          </cell>
          <cell r="D8">
            <v>16.399999999999999</v>
          </cell>
          <cell r="E8">
            <v>71.291666666666671</v>
          </cell>
          <cell r="F8">
            <v>98</v>
          </cell>
          <cell r="G8">
            <v>33</v>
          </cell>
          <cell r="H8" t="str">
            <v>*</v>
          </cell>
          <cell r="J8">
            <v>25.92</v>
          </cell>
          <cell r="K8">
            <v>0</v>
          </cell>
        </row>
        <row r="9">
          <cell r="B9">
            <v>21.12916666666667</v>
          </cell>
          <cell r="C9">
            <v>28.5</v>
          </cell>
          <cell r="D9">
            <v>16.399999999999999</v>
          </cell>
          <cell r="E9">
            <v>69.916666666666671</v>
          </cell>
          <cell r="F9">
            <v>92</v>
          </cell>
          <cell r="G9">
            <v>43</v>
          </cell>
          <cell r="H9" t="str">
            <v>*</v>
          </cell>
          <cell r="J9">
            <v>27</v>
          </cell>
          <cell r="K9">
            <v>0</v>
          </cell>
        </row>
        <row r="10">
          <cell r="B10">
            <v>21.020833333333332</v>
          </cell>
          <cell r="C10">
            <v>29.4</v>
          </cell>
          <cell r="D10">
            <v>14.9</v>
          </cell>
          <cell r="E10">
            <v>68.541666666666671</v>
          </cell>
          <cell r="F10">
            <v>93</v>
          </cell>
          <cell r="G10">
            <v>38</v>
          </cell>
          <cell r="H10" t="str">
            <v>*</v>
          </cell>
          <cell r="J10">
            <v>28.44</v>
          </cell>
          <cell r="K10">
            <v>0</v>
          </cell>
        </row>
        <row r="11">
          <cell r="B11">
            <v>22.104166666666661</v>
          </cell>
          <cell r="C11">
            <v>30.5</v>
          </cell>
          <cell r="D11">
            <v>15.4</v>
          </cell>
          <cell r="E11">
            <v>63.625</v>
          </cell>
          <cell r="F11">
            <v>92</v>
          </cell>
          <cell r="G11">
            <v>34</v>
          </cell>
          <cell r="H11" t="str">
            <v>*</v>
          </cell>
          <cell r="J11">
            <v>24.48</v>
          </cell>
          <cell r="K11">
            <v>0</v>
          </cell>
        </row>
        <row r="12">
          <cell r="B12">
            <v>22.487500000000008</v>
          </cell>
          <cell r="C12">
            <v>30.3</v>
          </cell>
          <cell r="D12">
            <v>16.600000000000001</v>
          </cell>
          <cell r="E12">
            <v>59.5</v>
          </cell>
          <cell r="F12">
            <v>81</v>
          </cell>
          <cell r="G12">
            <v>36</v>
          </cell>
          <cell r="H12" t="str">
            <v>*</v>
          </cell>
          <cell r="J12">
            <v>31.319999999999997</v>
          </cell>
          <cell r="K12">
            <v>0</v>
          </cell>
        </row>
        <row r="13">
          <cell r="B13">
            <v>22.662499999999998</v>
          </cell>
          <cell r="C13">
            <v>31.8</v>
          </cell>
          <cell r="D13">
            <v>16.2</v>
          </cell>
          <cell r="E13">
            <v>62.25</v>
          </cell>
          <cell r="F13">
            <v>86</v>
          </cell>
          <cell r="G13">
            <v>33</v>
          </cell>
          <cell r="H13" t="str">
            <v>*</v>
          </cell>
          <cell r="J13">
            <v>43.2</v>
          </cell>
          <cell r="K13">
            <v>0</v>
          </cell>
        </row>
        <row r="14">
          <cell r="B14">
            <v>22.837500000000002</v>
          </cell>
          <cell r="C14">
            <v>31</v>
          </cell>
          <cell r="D14">
            <v>15.9</v>
          </cell>
          <cell r="E14">
            <v>63.375</v>
          </cell>
          <cell r="F14">
            <v>89</v>
          </cell>
          <cell r="G14">
            <v>36</v>
          </cell>
          <cell r="H14" t="str">
            <v>*</v>
          </cell>
          <cell r="J14">
            <v>30.6</v>
          </cell>
          <cell r="K14">
            <v>0</v>
          </cell>
        </row>
        <row r="15">
          <cell r="B15">
            <v>23.108333333333331</v>
          </cell>
          <cell r="C15">
            <v>31.6</v>
          </cell>
          <cell r="D15">
            <v>15.7</v>
          </cell>
          <cell r="E15">
            <v>61.875</v>
          </cell>
          <cell r="F15">
            <v>92</v>
          </cell>
          <cell r="G15">
            <v>31</v>
          </cell>
          <cell r="H15" t="str">
            <v>*</v>
          </cell>
          <cell r="J15">
            <v>34.56</v>
          </cell>
          <cell r="K15">
            <v>0</v>
          </cell>
        </row>
        <row r="16">
          <cell r="B16">
            <v>22.620833333333334</v>
          </cell>
          <cell r="C16">
            <v>30.8</v>
          </cell>
          <cell r="D16">
            <v>15.4</v>
          </cell>
          <cell r="E16">
            <v>56.375</v>
          </cell>
          <cell r="F16">
            <v>81</v>
          </cell>
          <cell r="G16">
            <v>30</v>
          </cell>
          <cell r="H16" t="str">
            <v>*</v>
          </cell>
          <cell r="J16">
            <v>29.880000000000003</v>
          </cell>
          <cell r="K16">
            <v>0</v>
          </cell>
        </row>
        <row r="17">
          <cell r="B17">
            <v>22.991666666666674</v>
          </cell>
          <cell r="C17">
            <v>31.6</v>
          </cell>
          <cell r="D17">
            <v>15.8</v>
          </cell>
          <cell r="E17">
            <v>54.208333333333336</v>
          </cell>
          <cell r="F17">
            <v>78</v>
          </cell>
          <cell r="G17">
            <v>31</v>
          </cell>
          <cell r="H17" t="str">
            <v>*</v>
          </cell>
          <cell r="J17">
            <v>52.92</v>
          </cell>
          <cell r="K17">
            <v>0</v>
          </cell>
        </row>
        <row r="18">
          <cell r="B18">
            <v>23.512500000000006</v>
          </cell>
          <cell r="C18">
            <v>31.9</v>
          </cell>
          <cell r="D18">
            <v>16.7</v>
          </cell>
          <cell r="E18">
            <v>53.625</v>
          </cell>
          <cell r="F18">
            <v>76</v>
          </cell>
          <cell r="G18">
            <v>30</v>
          </cell>
          <cell r="H18" t="str">
            <v>*</v>
          </cell>
          <cell r="J18">
            <v>56.519999999999996</v>
          </cell>
          <cell r="K18">
            <v>0</v>
          </cell>
        </row>
        <row r="19">
          <cell r="B19">
            <v>24.854166666666668</v>
          </cell>
          <cell r="C19">
            <v>31.3</v>
          </cell>
          <cell r="D19">
            <v>20.8</v>
          </cell>
          <cell r="E19">
            <v>53.125</v>
          </cell>
          <cell r="F19">
            <v>66</v>
          </cell>
          <cell r="G19">
            <v>37</v>
          </cell>
          <cell r="H19" t="str">
            <v>*</v>
          </cell>
          <cell r="J19">
            <v>31.680000000000003</v>
          </cell>
          <cell r="K19">
            <v>0</v>
          </cell>
        </row>
        <row r="20">
          <cell r="B20">
            <v>22.045833333333334</v>
          </cell>
          <cell r="C20">
            <v>25</v>
          </cell>
          <cell r="D20">
            <v>20.2</v>
          </cell>
          <cell r="E20">
            <v>79.708333333333329</v>
          </cell>
          <cell r="F20">
            <v>93</v>
          </cell>
          <cell r="G20">
            <v>59</v>
          </cell>
          <cell r="H20" t="str">
            <v>*</v>
          </cell>
          <cell r="J20">
            <v>29.16</v>
          </cell>
          <cell r="K20">
            <v>2.8000000000000003</v>
          </cell>
        </row>
        <row r="21">
          <cell r="B21">
            <v>23.091666666666669</v>
          </cell>
          <cell r="C21">
            <v>28.9</v>
          </cell>
          <cell r="D21">
            <v>19.7</v>
          </cell>
          <cell r="E21">
            <v>79.458333333333329</v>
          </cell>
          <cell r="F21">
            <v>99</v>
          </cell>
          <cell r="G21">
            <v>48</v>
          </cell>
          <cell r="H21" t="str">
            <v>*</v>
          </cell>
          <cell r="J21">
            <v>23.040000000000003</v>
          </cell>
          <cell r="K21">
            <v>0</v>
          </cell>
        </row>
        <row r="22">
          <cell r="B22">
            <v>24.195833333333329</v>
          </cell>
          <cell r="C22">
            <v>31.6</v>
          </cell>
          <cell r="D22">
            <v>19.7</v>
          </cell>
          <cell r="E22">
            <v>64.708333333333329</v>
          </cell>
          <cell r="F22">
            <v>89</v>
          </cell>
          <cell r="G22">
            <v>35</v>
          </cell>
          <cell r="H22" t="str">
            <v>*</v>
          </cell>
          <cell r="J22">
            <v>32.4</v>
          </cell>
          <cell r="K22">
            <v>0</v>
          </cell>
        </row>
        <row r="23">
          <cell r="B23">
            <v>23.129166666666663</v>
          </cell>
          <cell r="C23">
            <v>30.6</v>
          </cell>
          <cell r="D23">
            <v>18.2</v>
          </cell>
          <cell r="E23">
            <v>60.291666666666664</v>
          </cell>
          <cell r="F23">
            <v>75</v>
          </cell>
          <cell r="G23">
            <v>38</v>
          </cell>
          <cell r="H23" t="str">
            <v>*</v>
          </cell>
          <cell r="J23">
            <v>34.92</v>
          </cell>
          <cell r="K23">
            <v>0</v>
          </cell>
        </row>
        <row r="24">
          <cell r="B24">
            <v>23.054166666666664</v>
          </cell>
          <cell r="C24">
            <v>30.5</v>
          </cell>
          <cell r="D24">
            <v>19.399999999999999</v>
          </cell>
          <cell r="E24">
            <v>60.458333333333336</v>
          </cell>
          <cell r="F24">
            <v>72</v>
          </cell>
          <cell r="G24">
            <v>37</v>
          </cell>
          <cell r="H24" t="str">
            <v>*</v>
          </cell>
          <cell r="J24">
            <v>20.16</v>
          </cell>
          <cell r="K24">
            <v>0</v>
          </cell>
        </row>
        <row r="25">
          <cell r="B25">
            <v>22.808333333333334</v>
          </cell>
          <cell r="C25">
            <v>31</v>
          </cell>
          <cell r="D25">
            <v>14.6</v>
          </cell>
          <cell r="E25">
            <v>48.791666666666664</v>
          </cell>
          <cell r="F25">
            <v>77</v>
          </cell>
          <cell r="G25">
            <v>23</v>
          </cell>
          <cell r="H25" t="str">
            <v>*</v>
          </cell>
          <cell r="J25">
            <v>43.2</v>
          </cell>
          <cell r="K25">
            <v>0</v>
          </cell>
        </row>
        <row r="26">
          <cell r="B26">
            <v>23.549999999999997</v>
          </cell>
          <cell r="C26">
            <v>31.6</v>
          </cell>
          <cell r="D26">
            <v>17</v>
          </cell>
          <cell r="E26">
            <v>50.583333333333336</v>
          </cell>
          <cell r="F26">
            <v>71</v>
          </cell>
          <cell r="G26">
            <v>32</v>
          </cell>
          <cell r="H26" t="str">
            <v>*</v>
          </cell>
          <cell r="J26">
            <v>44.28</v>
          </cell>
          <cell r="K26">
            <v>0</v>
          </cell>
        </row>
        <row r="27">
          <cell r="B27">
            <v>24.979166666666668</v>
          </cell>
          <cell r="C27">
            <v>32.200000000000003</v>
          </cell>
          <cell r="D27">
            <v>18.7</v>
          </cell>
          <cell r="E27">
            <v>55.125</v>
          </cell>
          <cell r="F27">
            <v>76</v>
          </cell>
          <cell r="G27">
            <v>34</v>
          </cell>
          <cell r="H27" t="str">
            <v>*</v>
          </cell>
          <cell r="J27">
            <v>43.2</v>
          </cell>
          <cell r="K27">
            <v>0</v>
          </cell>
        </row>
        <row r="28">
          <cell r="B28">
            <v>23.895833333333332</v>
          </cell>
          <cell r="C28">
            <v>29.9</v>
          </cell>
          <cell r="D28">
            <v>19</v>
          </cell>
          <cell r="E28">
            <v>67.166666666666671</v>
          </cell>
          <cell r="F28">
            <v>96</v>
          </cell>
          <cell r="G28">
            <v>46</v>
          </cell>
          <cell r="H28" t="str">
            <v>*</v>
          </cell>
          <cell r="J28">
            <v>33.840000000000003</v>
          </cell>
          <cell r="K28">
            <v>0</v>
          </cell>
        </row>
        <row r="29">
          <cell r="B29">
            <v>18.229166666666664</v>
          </cell>
          <cell r="C29">
            <v>24.5</v>
          </cell>
          <cell r="D29">
            <v>14.9</v>
          </cell>
          <cell r="E29">
            <v>90.083333333333329</v>
          </cell>
          <cell r="F29">
            <v>100</v>
          </cell>
          <cell r="G29">
            <v>66</v>
          </cell>
          <cell r="H29" t="str">
            <v>*</v>
          </cell>
          <cell r="J29">
            <v>22.68</v>
          </cell>
          <cell r="K29">
            <v>0</v>
          </cell>
        </row>
        <row r="30">
          <cell r="B30">
            <v>15.145833333333337</v>
          </cell>
          <cell r="C30">
            <v>17.7</v>
          </cell>
          <cell r="D30">
            <v>12.1</v>
          </cell>
          <cell r="E30">
            <v>95.625</v>
          </cell>
          <cell r="F30">
            <v>99</v>
          </cell>
          <cell r="G30">
            <v>82</v>
          </cell>
          <cell r="H30" t="str">
            <v>*</v>
          </cell>
          <cell r="J30">
            <v>27.720000000000002</v>
          </cell>
          <cell r="K30">
            <v>0</v>
          </cell>
        </row>
        <row r="31">
          <cell r="B31">
            <v>14.245833333333332</v>
          </cell>
          <cell r="C31">
            <v>22.8</v>
          </cell>
          <cell r="D31">
            <v>10.4</v>
          </cell>
          <cell r="E31">
            <v>85.458333333333329</v>
          </cell>
          <cell r="F31">
            <v>99</v>
          </cell>
          <cell r="G31">
            <v>53</v>
          </cell>
          <cell r="H31" t="str">
            <v>*</v>
          </cell>
          <cell r="J31">
            <v>9.3600000000000012</v>
          </cell>
          <cell r="K31">
            <v>0.4</v>
          </cell>
        </row>
        <row r="32">
          <cell r="B32">
            <v>18.812499999999996</v>
          </cell>
          <cell r="C32">
            <v>28.7</v>
          </cell>
          <cell r="D32">
            <v>13.2</v>
          </cell>
          <cell r="E32">
            <v>77.791666666666671</v>
          </cell>
          <cell r="F32">
            <v>99</v>
          </cell>
          <cell r="G32">
            <v>37</v>
          </cell>
          <cell r="H32" t="str">
            <v>*</v>
          </cell>
          <cell r="J32">
            <v>30.240000000000002</v>
          </cell>
          <cell r="K32">
            <v>0</v>
          </cell>
        </row>
        <row r="33">
          <cell r="B33">
            <v>14.429166666666667</v>
          </cell>
          <cell r="C33">
            <v>20.2</v>
          </cell>
          <cell r="D33">
            <v>10.199999999999999</v>
          </cell>
          <cell r="E33">
            <v>75.208333333333329</v>
          </cell>
          <cell r="F33">
            <v>90</v>
          </cell>
          <cell r="G33">
            <v>48</v>
          </cell>
          <cell r="H33" t="str">
            <v>*</v>
          </cell>
          <cell r="J33">
            <v>33.480000000000004</v>
          </cell>
          <cell r="K33">
            <v>0.2</v>
          </cell>
        </row>
        <row r="34">
          <cell r="B34">
            <v>10.966666666666667</v>
          </cell>
          <cell r="C34">
            <v>19.899999999999999</v>
          </cell>
          <cell r="D34">
            <v>5.2</v>
          </cell>
          <cell r="E34">
            <v>56.916666666666664</v>
          </cell>
          <cell r="F34">
            <v>80</v>
          </cell>
          <cell r="G34">
            <v>27</v>
          </cell>
          <cell r="H34" t="str">
            <v>*</v>
          </cell>
          <cell r="J34">
            <v>33.840000000000003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21.591666666666669</v>
          </cell>
          <cell r="C5">
            <v>30.5</v>
          </cell>
          <cell r="D5">
            <v>14.3</v>
          </cell>
          <cell r="E5">
            <v>48.833333333333336</v>
          </cell>
          <cell r="F5">
            <v>72</v>
          </cell>
          <cell r="G5">
            <v>25</v>
          </cell>
          <cell r="H5">
            <v>15.840000000000002</v>
          </cell>
          <cell r="J5">
            <v>37.440000000000005</v>
          </cell>
          <cell r="K5">
            <v>0</v>
          </cell>
        </row>
        <row r="6">
          <cell r="B6">
            <v>23.841666666666669</v>
          </cell>
          <cell r="C6">
            <v>31.8</v>
          </cell>
          <cell r="D6">
            <v>18.2</v>
          </cell>
          <cell r="E6">
            <v>46.083333333333336</v>
          </cell>
          <cell r="F6">
            <v>62</v>
          </cell>
          <cell r="G6">
            <v>22</v>
          </cell>
          <cell r="H6">
            <v>14.04</v>
          </cell>
          <cell r="J6">
            <v>33.119999999999997</v>
          </cell>
          <cell r="K6">
            <v>0</v>
          </cell>
        </row>
        <row r="7">
          <cell r="B7">
            <v>24.845833333333342</v>
          </cell>
          <cell r="C7">
            <v>31.9</v>
          </cell>
          <cell r="D7">
            <v>18.600000000000001</v>
          </cell>
          <cell r="E7">
            <v>48.291666666666664</v>
          </cell>
          <cell r="F7">
            <v>72</v>
          </cell>
          <cell r="G7">
            <v>27</v>
          </cell>
          <cell r="H7">
            <v>8.2799999999999994</v>
          </cell>
          <cell r="J7">
            <v>18.720000000000002</v>
          </cell>
          <cell r="K7">
            <v>0</v>
          </cell>
        </row>
        <row r="8">
          <cell r="B8">
            <v>23.666666666666661</v>
          </cell>
          <cell r="C8">
            <v>30.6</v>
          </cell>
          <cell r="D8">
            <v>17.5</v>
          </cell>
          <cell r="E8">
            <v>52.041666666666664</v>
          </cell>
          <cell r="F8">
            <v>76</v>
          </cell>
          <cell r="G8">
            <v>24</v>
          </cell>
          <cell r="H8">
            <v>13.68</v>
          </cell>
          <cell r="J8">
            <v>33.480000000000004</v>
          </cell>
          <cell r="K8">
            <v>0</v>
          </cell>
        </row>
        <row r="9">
          <cell r="B9">
            <v>23.179166666666671</v>
          </cell>
          <cell r="C9">
            <v>30.1</v>
          </cell>
          <cell r="D9">
            <v>18.2</v>
          </cell>
          <cell r="E9">
            <v>52.291666666666664</v>
          </cell>
          <cell r="F9">
            <v>68</v>
          </cell>
          <cell r="G9">
            <v>28</v>
          </cell>
          <cell r="H9">
            <v>24.12</v>
          </cell>
          <cell r="J9">
            <v>45</v>
          </cell>
          <cell r="K9">
            <v>0</v>
          </cell>
        </row>
        <row r="10">
          <cell r="B10">
            <v>23.9375</v>
          </cell>
          <cell r="C10">
            <v>31.3</v>
          </cell>
          <cell r="D10">
            <v>17.600000000000001</v>
          </cell>
          <cell r="E10">
            <v>51.458333333333336</v>
          </cell>
          <cell r="F10">
            <v>75</v>
          </cell>
          <cell r="G10">
            <v>27</v>
          </cell>
          <cell r="H10">
            <v>16.920000000000002</v>
          </cell>
          <cell r="J10">
            <v>32.04</v>
          </cell>
          <cell r="K10">
            <v>0</v>
          </cell>
        </row>
        <row r="11">
          <cell r="B11">
            <v>24.516666666666666</v>
          </cell>
          <cell r="C11">
            <v>31.9</v>
          </cell>
          <cell r="D11">
            <v>19.100000000000001</v>
          </cell>
          <cell r="E11">
            <v>48.208333333333336</v>
          </cell>
          <cell r="F11">
            <v>64</v>
          </cell>
          <cell r="G11">
            <v>27</v>
          </cell>
          <cell r="H11">
            <v>14.04</v>
          </cell>
          <cell r="J11">
            <v>33.480000000000004</v>
          </cell>
          <cell r="K11">
            <v>0</v>
          </cell>
        </row>
        <row r="12">
          <cell r="B12">
            <v>24.925000000000008</v>
          </cell>
          <cell r="C12">
            <v>31.8</v>
          </cell>
          <cell r="D12">
            <v>19.3</v>
          </cell>
          <cell r="E12">
            <v>48.208333333333336</v>
          </cell>
          <cell r="F12">
            <v>66</v>
          </cell>
          <cell r="G12">
            <v>29</v>
          </cell>
          <cell r="H12">
            <v>14.4</v>
          </cell>
          <cell r="J12">
            <v>35.64</v>
          </cell>
          <cell r="K12">
            <v>0</v>
          </cell>
        </row>
        <row r="13">
          <cell r="B13">
            <v>25.083333333333339</v>
          </cell>
          <cell r="C13">
            <v>32.1</v>
          </cell>
          <cell r="D13">
            <v>18.7</v>
          </cell>
          <cell r="E13">
            <v>49.541666666666664</v>
          </cell>
          <cell r="F13">
            <v>70</v>
          </cell>
          <cell r="G13">
            <v>30</v>
          </cell>
          <cell r="H13">
            <v>19.440000000000001</v>
          </cell>
          <cell r="J13">
            <v>45.72</v>
          </cell>
          <cell r="K13">
            <v>0</v>
          </cell>
        </row>
        <row r="14">
          <cell r="B14">
            <v>24.895833333333329</v>
          </cell>
          <cell r="C14">
            <v>31.9</v>
          </cell>
          <cell r="D14">
            <v>18.100000000000001</v>
          </cell>
          <cell r="E14">
            <v>50.958333333333336</v>
          </cell>
          <cell r="F14">
            <v>75</v>
          </cell>
          <cell r="G14">
            <v>30</v>
          </cell>
          <cell r="H14">
            <v>15.48</v>
          </cell>
          <cell r="J14">
            <v>38.519999999999996</v>
          </cell>
          <cell r="K14">
            <v>0</v>
          </cell>
        </row>
        <row r="15">
          <cell r="B15">
            <v>24.2</v>
          </cell>
          <cell r="C15">
            <v>32</v>
          </cell>
          <cell r="D15">
            <v>16.8</v>
          </cell>
          <cell r="E15">
            <v>50.833333333333336</v>
          </cell>
          <cell r="F15">
            <v>76</v>
          </cell>
          <cell r="G15">
            <v>25</v>
          </cell>
          <cell r="H15">
            <v>9.3600000000000012</v>
          </cell>
          <cell r="J15">
            <v>25.92</v>
          </cell>
          <cell r="K15">
            <v>0</v>
          </cell>
        </row>
        <row r="16">
          <cell r="B16">
            <v>24.900000000000006</v>
          </cell>
          <cell r="C16">
            <v>32.1</v>
          </cell>
          <cell r="D16">
            <v>19.899999999999999</v>
          </cell>
          <cell r="E16">
            <v>43.833333333333336</v>
          </cell>
          <cell r="F16">
            <v>62</v>
          </cell>
          <cell r="G16">
            <v>23</v>
          </cell>
          <cell r="H16">
            <v>14.4</v>
          </cell>
          <cell r="J16">
            <v>33.480000000000004</v>
          </cell>
          <cell r="K16">
            <v>0</v>
          </cell>
        </row>
        <row r="17">
          <cell r="B17">
            <v>26.250000000000004</v>
          </cell>
          <cell r="C17">
            <v>32.200000000000003</v>
          </cell>
          <cell r="D17">
            <v>21.7</v>
          </cell>
          <cell r="E17">
            <v>39.916666666666664</v>
          </cell>
          <cell r="F17">
            <v>53</v>
          </cell>
          <cell r="G17">
            <v>25</v>
          </cell>
          <cell r="H17">
            <v>20.16</v>
          </cell>
          <cell r="J17">
            <v>46.080000000000005</v>
          </cell>
          <cell r="K17">
            <v>0</v>
          </cell>
        </row>
        <row r="18">
          <cell r="B18">
            <v>26.150000000000002</v>
          </cell>
          <cell r="C18">
            <v>32</v>
          </cell>
          <cell r="D18">
            <v>20.3</v>
          </cell>
          <cell r="E18">
            <v>40.291666666666664</v>
          </cell>
          <cell r="F18">
            <v>57</v>
          </cell>
          <cell r="G18">
            <v>26</v>
          </cell>
          <cell r="H18">
            <v>18.720000000000002</v>
          </cell>
          <cell r="J18">
            <v>48.24</v>
          </cell>
          <cell r="K18">
            <v>0</v>
          </cell>
        </row>
        <row r="19">
          <cell r="B19">
            <v>25.716666666666669</v>
          </cell>
          <cell r="C19">
            <v>31.6</v>
          </cell>
          <cell r="D19">
            <v>21.2</v>
          </cell>
          <cell r="E19">
            <v>46.208333333333336</v>
          </cell>
          <cell r="F19">
            <v>57</v>
          </cell>
          <cell r="G19">
            <v>35</v>
          </cell>
          <cell r="H19">
            <v>13.68</v>
          </cell>
          <cell r="J19">
            <v>39.96</v>
          </cell>
          <cell r="K19">
            <v>0</v>
          </cell>
        </row>
        <row r="20">
          <cell r="B20">
            <v>26.512499999999999</v>
          </cell>
          <cell r="C20">
            <v>33.1</v>
          </cell>
          <cell r="D20">
            <v>20.8</v>
          </cell>
          <cell r="E20">
            <v>46.041666666666664</v>
          </cell>
          <cell r="F20">
            <v>66</v>
          </cell>
          <cell r="G20">
            <v>26</v>
          </cell>
          <cell r="H20">
            <v>12.96</v>
          </cell>
          <cell r="J20">
            <v>32.4</v>
          </cell>
          <cell r="K20">
            <v>0</v>
          </cell>
        </row>
        <row r="21">
          <cell r="B21">
            <v>26.195833333333329</v>
          </cell>
          <cell r="C21">
            <v>32.1</v>
          </cell>
          <cell r="D21">
            <v>21.1</v>
          </cell>
          <cell r="E21">
            <v>41.125</v>
          </cell>
          <cell r="F21">
            <v>54</v>
          </cell>
          <cell r="G21">
            <v>26</v>
          </cell>
          <cell r="H21">
            <v>12.24</v>
          </cell>
          <cell r="J21">
            <v>29.880000000000003</v>
          </cell>
          <cell r="K21">
            <v>0</v>
          </cell>
        </row>
        <row r="22">
          <cell r="B22">
            <v>25.870833333333334</v>
          </cell>
          <cell r="C22">
            <v>31.9</v>
          </cell>
          <cell r="D22">
            <v>21.2</v>
          </cell>
          <cell r="E22">
            <v>45.416666666666664</v>
          </cell>
          <cell r="F22">
            <v>64</v>
          </cell>
          <cell r="G22">
            <v>27</v>
          </cell>
          <cell r="H22">
            <v>15.120000000000001</v>
          </cell>
          <cell r="J22">
            <v>36.72</v>
          </cell>
          <cell r="K22">
            <v>0</v>
          </cell>
        </row>
        <row r="23">
          <cell r="B23">
            <v>25.637500000000003</v>
          </cell>
          <cell r="C23">
            <v>31.9</v>
          </cell>
          <cell r="D23">
            <v>20.7</v>
          </cell>
          <cell r="E23">
            <v>44.5</v>
          </cell>
          <cell r="F23">
            <v>62</v>
          </cell>
          <cell r="G23">
            <v>28</v>
          </cell>
          <cell r="H23">
            <v>14.4</v>
          </cell>
          <cell r="J23">
            <v>37.800000000000004</v>
          </cell>
          <cell r="K23">
            <v>0</v>
          </cell>
        </row>
        <row r="24">
          <cell r="B24">
            <v>25.633333333333336</v>
          </cell>
          <cell r="C24">
            <v>32.6</v>
          </cell>
          <cell r="D24">
            <v>18.2</v>
          </cell>
          <cell r="E24">
            <v>41.125</v>
          </cell>
          <cell r="F24">
            <v>65</v>
          </cell>
          <cell r="G24">
            <v>19</v>
          </cell>
          <cell r="H24">
            <v>12.24</v>
          </cell>
          <cell r="J24">
            <v>33.480000000000004</v>
          </cell>
          <cell r="K24">
            <v>0</v>
          </cell>
        </row>
        <row r="25">
          <cell r="B25">
            <v>25.729166666666661</v>
          </cell>
          <cell r="C25">
            <v>32</v>
          </cell>
          <cell r="D25">
            <v>19.600000000000001</v>
          </cell>
          <cell r="E25">
            <v>32.791666666666664</v>
          </cell>
          <cell r="F25">
            <v>54</v>
          </cell>
          <cell r="G25">
            <v>22</v>
          </cell>
          <cell r="H25">
            <v>16.920000000000002</v>
          </cell>
          <cell r="J25">
            <v>42.84</v>
          </cell>
          <cell r="K25">
            <v>0</v>
          </cell>
        </row>
        <row r="26">
          <cell r="B26">
            <v>25.208333333333332</v>
          </cell>
          <cell r="C26">
            <v>32.700000000000003</v>
          </cell>
          <cell r="D26">
            <v>17</v>
          </cell>
          <cell r="E26">
            <v>42.916666666666664</v>
          </cell>
          <cell r="F26">
            <v>66</v>
          </cell>
          <cell r="G26">
            <v>27</v>
          </cell>
          <cell r="H26">
            <v>20.16</v>
          </cell>
          <cell r="J26">
            <v>45.36</v>
          </cell>
          <cell r="K26">
            <v>0</v>
          </cell>
        </row>
        <row r="27">
          <cell r="B27">
            <v>25.683333333333337</v>
          </cell>
          <cell r="C27">
            <v>32.200000000000003</v>
          </cell>
          <cell r="D27">
            <v>18.5</v>
          </cell>
          <cell r="E27">
            <v>48.375</v>
          </cell>
          <cell r="F27">
            <v>72</v>
          </cell>
          <cell r="G27">
            <v>32</v>
          </cell>
          <cell r="H27">
            <v>14.04</v>
          </cell>
          <cell r="J27">
            <v>36.36</v>
          </cell>
          <cell r="K27">
            <v>0</v>
          </cell>
        </row>
        <row r="28">
          <cell r="B28">
            <v>25.899999999999995</v>
          </cell>
          <cell r="C28">
            <v>32.700000000000003</v>
          </cell>
          <cell r="D28">
            <v>20.100000000000001</v>
          </cell>
          <cell r="E28">
            <v>51.375</v>
          </cell>
          <cell r="F28">
            <v>72</v>
          </cell>
          <cell r="G28">
            <v>31</v>
          </cell>
          <cell r="H28">
            <v>13.68</v>
          </cell>
          <cell r="J28">
            <v>33.480000000000004</v>
          </cell>
          <cell r="K28">
            <v>0</v>
          </cell>
        </row>
        <row r="29">
          <cell r="B29">
            <v>24.208333333333329</v>
          </cell>
          <cell r="C29">
            <v>31.3</v>
          </cell>
          <cell r="D29">
            <v>18.899999999999999</v>
          </cell>
          <cell r="E29">
            <v>62.791666666666664</v>
          </cell>
          <cell r="F29">
            <v>86</v>
          </cell>
          <cell r="G29">
            <v>39</v>
          </cell>
          <cell r="H29">
            <v>10.44</v>
          </cell>
          <cell r="J29">
            <v>26.64</v>
          </cell>
          <cell r="K29">
            <v>0</v>
          </cell>
        </row>
        <row r="30">
          <cell r="B30">
            <v>19.362500000000001</v>
          </cell>
          <cell r="C30">
            <v>24.1</v>
          </cell>
          <cell r="D30">
            <v>16.600000000000001</v>
          </cell>
          <cell r="E30">
            <v>81.583333333333329</v>
          </cell>
          <cell r="F30">
            <v>94</v>
          </cell>
          <cell r="G30">
            <v>63</v>
          </cell>
          <cell r="H30">
            <v>12.24</v>
          </cell>
          <cell r="J30">
            <v>22.68</v>
          </cell>
          <cell r="K30">
            <v>0</v>
          </cell>
        </row>
        <row r="31">
          <cell r="B31">
            <v>18.270833333333332</v>
          </cell>
          <cell r="C31">
            <v>26.7</v>
          </cell>
          <cell r="D31">
            <v>13.7</v>
          </cell>
          <cell r="E31">
            <v>78.041666666666671</v>
          </cell>
          <cell r="F31">
            <v>94</v>
          </cell>
          <cell r="G31">
            <v>47</v>
          </cell>
          <cell r="H31">
            <v>14.76</v>
          </cell>
          <cell r="J31">
            <v>24.840000000000003</v>
          </cell>
          <cell r="K31">
            <v>0</v>
          </cell>
        </row>
        <row r="32">
          <cell r="B32">
            <v>22.920833333333334</v>
          </cell>
          <cell r="C32">
            <v>32.1</v>
          </cell>
          <cell r="D32">
            <v>17.3</v>
          </cell>
          <cell r="E32">
            <v>57</v>
          </cell>
          <cell r="F32">
            <v>82</v>
          </cell>
          <cell r="G32">
            <v>24</v>
          </cell>
          <cell r="H32">
            <v>10.8</v>
          </cell>
          <cell r="J32">
            <v>32.76</v>
          </cell>
          <cell r="K32">
            <v>0</v>
          </cell>
        </row>
        <row r="33">
          <cell r="B33">
            <v>20.387500000000003</v>
          </cell>
          <cell r="C33">
            <v>23</v>
          </cell>
          <cell r="D33">
            <v>16.7</v>
          </cell>
          <cell r="E33">
            <v>61.583333333333336</v>
          </cell>
          <cell r="F33">
            <v>72</v>
          </cell>
          <cell r="G33">
            <v>43</v>
          </cell>
          <cell r="H33">
            <v>18.720000000000002</v>
          </cell>
          <cell r="J33">
            <v>34.200000000000003</v>
          </cell>
          <cell r="K33">
            <v>0</v>
          </cell>
        </row>
        <row r="34">
          <cell r="B34">
            <v>14.9</v>
          </cell>
          <cell r="C34">
            <v>19.8</v>
          </cell>
          <cell r="D34">
            <v>10.4</v>
          </cell>
          <cell r="E34">
            <v>45.375</v>
          </cell>
          <cell r="F34">
            <v>71</v>
          </cell>
          <cell r="G34">
            <v>24</v>
          </cell>
          <cell r="H34">
            <v>21.96</v>
          </cell>
          <cell r="J34">
            <v>39.24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23.45</v>
          </cell>
          <cell r="C5">
            <v>32.1</v>
          </cell>
          <cell r="D5">
            <v>16.600000000000001</v>
          </cell>
          <cell r="E5">
            <v>47.375</v>
          </cell>
          <cell r="F5">
            <v>71</v>
          </cell>
          <cell r="G5">
            <v>22</v>
          </cell>
          <cell r="H5">
            <v>19.440000000000001</v>
          </cell>
          <cell r="J5">
            <v>37.080000000000005</v>
          </cell>
          <cell r="K5">
            <v>0</v>
          </cell>
        </row>
        <row r="6">
          <cell r="B6">
            <v>24.95</v>
          </cell>
          <cell r="C6">
            <v>32.200000000000003</v>
          </cell>
          <cell r="D6">
            <v>18.8</v>
          </cell>
          <cell r="E6">
            <v>43.5</v>
          </cell>
          <cell r="F6">
            <v>60</v>
          </cell>
          <cell r="G6">
            <v>23</v>
          </cell>
          <cell r="H6">
            <v>25.56</v>
          </cell>
          <cell r="J6">
            <v>37.800000000000004</v>
          </cell>
          <cell r="K6">
            <v>0</v>
          </cell>
        </row>
        <row r="7">
          <cell r="B7">
            <v>24.962500000000002</v>
          </cell>
          <cell r="C7">
            <v>32.1</v>
          </cell>
          <cell r="D7">
            <v>19.2</v>
          </cell>
          <cell r="E7">
            <v>46.041666666666664</v>
          </cell>
          <cell r="F7">
            <v>67</v>
          </cell>
          <cell r="G7">
            <v>25</v>
          </cell>
          <cell r="H7">
            <v>18</v>
          </cell>
          <cell r="J7">
            <v>28.44</v>
          </cell>
          <cell r="K7">
            <v>0</v>
          </cell>
        </row>
        <row r="8">
          <cell r="B8">
            <v>24.016666666666669</v>
          </cell>
          <cell r="C8">
            <v>31</v>
          </cell>
          <cell r="D8">
            <v>17.399999999999999</v>
          </cell>
          <cell r="E8">
            <v>45.083333333333336</v>
          </cell>
          <cell r="F8">
            <v>63</v>
          </cell>
          <cell r="G8">
            <v>21</v>
          </cell>
          <cell r="H8">
            <v>21.240000000000002</v>
          </cell>
          <cell r="J8">
            <v>34.56</v>
          </cell>
          <cell r="K8">
            <v>0</v>
          </cell>
        </row>
        <row r="9">
          <cell r="B9">
            <v>23.904166666666669</v>
          </cell>
          <cell r="C9">
            <v>31.4</v>
          </cell>
          <cell r="D9">
            <v>17.5</v>
          </cell>
          <cell r="E9">
            <v>46.041666666666664</v>
          </cell>
          <cell r="F9">
            <v>67</v>
          </cell>
          <cell r="G9">
            <v>23</v>
          </cell>
          <cell r="H9">
            <v>17.28</v>
          </cell>
          <cell r="J9">
            <v>35.28</v>
          </cell>
          <cell r="K9">
            <v>0</v>
          </cell>
        </row>
        <row r="10">
          <cell r="B10">
            <v>24.070833333333336</v>
          </cell>
          <cell r="C10">
            <v>31.9</v>
          </cell>
          <cell r="D10">
            <v>16.3</v>
          </cell>
          <cell r="E10">
            <v>44.083333333333336</v>
          </cell>
          <cell r="F10">
            <v>70</v>
          </cell>
          <cell r="G10">
            <v>24</v>
          </cell>
          <cell r="H10">
            <v>16.2</v>
          </cell>
          <cell r="J10">
            <v>32.4</v>
          </cell>
          <cell r="K10">
            <v>0</v>
          </cell>
        </row>
        <row r="11">
          <cell r="B11">
            <v>24.8125</v>
          </cell>
          <cell r="C11">
            <v>32.299999999999997</v>
          </cell>
          <cell r="D11">
            <v>18.3</v>
          </cell>
          <cell r="E11">
            <v>45.791666666666664</v>
          </cell>
          <cell r="F11">
            <v>65</v>
          </cell>
          <cell r="G11">
            <v>24</v>
          </cell>
          <cell r="H11">
            <v>18</v>
          </cell>
          <cell r="J11">
            <v>29.880000000000003</v>
          </cell>
          <cell r="K11">
            <v>0</v>
          </cell>
        </row>
        <row r="12">
          <cell r="B12">
            <v>24.916666666666661</v>
          </cell>
          <cell r="C12">
            <v>32.9</v>
          </cell>
          <cell r="D12">
            <v>18.100000000000001</v>
          </cell>
          <cell r="E12">
            <v>49.333333333333336</v>
          </cell>
          <cell r="F12">
            <v>73</v>
          </cell>
          <cell r="G12">
            <v>26</v>
          </cell>
          <cell r="H12">
            <v>20.88</v>
          </cell>
          <cell r="J12">
            <v>39.24</v>
          </cell>
          <cell r="K12">
            <v>0</v>
          </cell>
        </row>
        <row r="13">
          <cell r="B13">
            <v>24.920833333333331</v>
          </cell>
          <cell r="C13">
            <v>32.1</v>
          </cell>
          <cell r="D13">
            <v>19</v>
          </cell>
          <cell r="E13">
            <v>51.083333333333336</v>
          </cell>
          <cell r="F13">
            <v>71</v>
          </cell>
          <cell r="G13">
            <v>27</v>
          </cell>
          <cell r="H13">
            <v>26.64</v>
          </cell>
          <cell r="J13">
            <v>42.12</v>
          </cell>
          <cell r="K13">
            <v>0</v>
          </cell>
        </row>
        <row r="14">
          <cell r="B14">
            <v>24.479166666666661</v>
          </cell>
          <cell r="C14">
            <v>32.1</v>
          </cell>
          <cell r="D14">
            <v>17.7</v>
          </cell>
          <cell r="E14">
            <v>51.458333333333336</v>
          </cell>
          <cell r="F14">
            <v>77</v>
          </cell>
          <cell r="G14">
            <v>26</v>
          </cell>
          <cell r="H14">
            <v>22.68</v>
          </cell>
          <cell r="J14">
            <v>43.2</v>
          </cell>
          <cell r="K14">
            <v>0</v>
          </cell>
        </row>
        <row r="15">
          <cell r="B15">
            <v>24.845833333333331</v>
          </cell>
          <cell r="C15">
            <v>32.799999999999997</v>
          </cell>
          <cell r="D15">
            <v>17.8</v>
          </cell>
          <cell r="E15">
            <v>45.541666666666664</v>
          </cell>
          <cell r="F15">
            <v>72</v>
          </cell>
          <cell r="G15">
            <v>21</v>
          </cell>
          <cell r="H15">
            <v>18.720000000000002</v>
          </cell>
          <cell r="J15">
            <v>32.4</v>
          </cell>
          <cell r="K15">
            <v>0</v>
          </cell>
        </row>
        <row r="16">
          <cell r="B16">
            <v>24.975000000000005</v>
          </cell>
          <cell r="C16">
            <v>33.700000000000003</v>
          </cell>
          <cell r="D16">
            <v>16.899999999999999</v>
          </cell>
          <cell r="E16">
            <v>43.583333333333336</v>
          </cell>
          <cell r="F16">
            <v>70</v>
          </cell>
          <cell r="G16">
            <v>22</v>
          </cell>
          <cell r="H16">
            <v>18.36</v>
          </cell>
          <cell r="J16">
            <v>39.6</v>
          </cell>
          <cell r="K16">
            <v>0</v>
          </cell>
        </row>
        <row r="17">
          <cell r="B17">
            <v>25.329166666666669</v>
          </cell>
          <cell r="C17">
            <v>31.9</v>
          </cell>
          <cell r="D17">
            <v>19.8</v>
          </cell>
          <cell r="E17">
            <v>46.375</v>
          </cell>
          <cell r="F17">
            <v>67</v>
          </cell>
          <cell r="G17">
            <v>25</v>
          </cell>
          <cell r="H17">
            <v>32.4</v>
          </cell>
          <cell r="J17">
            <v>47.16</v>
          </cell>
          <cell r="K17">
            <v>0</v>
          </cell>
        </row>
        <row r="18">
          <cell r="B18">
            <v>24.429166666666671</v>
          </cell>
          <cell r="C18">
            <v>32.4</v>
          </cell>
          <cell r="D18">
            <v>18</v>
          </cell>
          <cell r="E18">
            <v>48.625</v>
          </cell>
          <cell r="F18">
            <v>71</v>
          </cell>
          <cell r="G18">
            <v>27</v>
          </cell>
          <cell r="H18">
            <v>32.4</v>
          </cell>
          <cell r="J18">
            <v>51.12</v>
          </cell>
          <cell r="K18">
            <v>0</v>
          </cell>
        </row>
        <row r="19">
          <cell r="B19">
            <v>25.824999999999999</v>
          </cell>
          <cell r="C19">
            <v>33.299999999999997</v>
          </cell>
          <cell r="D19">
            <v>20.5</v>
          </cell>
          <cell r="E19">
            <v>47.333333333333336</v>
          </cell>
          <cell r="F19">
            <v>64</v>
          </cell>
          <cell r="G19">
            <v>29</v>
          </cell>
          <cell r="H19">
            <v>24.48</v>
          </cell>
          <cell r="J19">
            <v>39.96</v>
          </cell>
          <cell r="K19">
            <v>0</v>
          </cell>
        </row>
        <row r="20">
          <cell r="B20">
            <v>25.604166666666668</v>
          </cell>
          <cell r="C20">
            <v>32.9</v>
          </cell>
          <cell r="D20">
            <v>19.2</v>
          </cell>
          <cell r="E20">
            <v>42.958333333333336</v>
          </cell>
          <cell r="F20">
            <v>65</v>
          </cell>
          <cell r="G20">
            <v>18</v>
          </cell>
          <cell r="H20">
            <v>27</v>
          </cell>
          <cell r="J20">
            <v>37.800000000000004</v>
          </cell>
          <cell r="K20">
            <v>0</v>
          </cell>
        </row>
        <row r="21">
          <cell r="B21">
            <v>25.125</v>
          </cell>
          <cell r="C21">
            <v>32.6</v>
          </cell>
          <cell r="D21">
            <v>18.5</v>
          </cell>
          <cell r="E21">
            <v>44</v>
          </cell>
          <cell r="F21">
            <v>65</v>
          </cell>
          <cell r="G21">
            <v>25</v>
          </cell>
          <cell r="H21">
            <v>22.68</v>
          </cell>
          <cell r="J21">
            <v>35.64</v>
          </cell>
          <cell r="K21">
            <v>0</v>
          </cell>
        </row>
        <row r="22">
          <cell r="B22">
            <v>24.887500000000003</v>
          </cell>
          <cell r="C22">
            <v>31.9</v>
          </cell>
          <cell r="D22">
            <v>18.399999999999999</v>
          </cell>
          <cell r="E22">
            <v>43.416666666666664</v>
          </cell>
          <cell r="F22">
            <v>64</v>
          </cell>
          <cell r="G22">
            <v>26</v>
          </cell>
          <cell r="H22">
            <v>28.8</v>
          </cell>
          <cell r="J22">
            <v>43.56</v>
          </cell>
          <cell r="K22">
            <v>0</v>
          </cell>
        </row>
        <row r="23">
          <cell r="B23">
            <v>24.429166666666664</v>
          </cell>
          <cell r="C23">
            <v>32.299999999999997</v>
          </cell>
          <cell r="D23">
            <v>18.100000000000001</v>
          </cell>
          <cell r="E23">
            <v>44.666666666666664</v>
          </cell>
          <cell r="F23">
            <v>67</v>
          </cell>
          <cell r="G23">
            <v>22</v>
          </cell>
          <cell r="H23">
            <v>27</v>
          </cell>
          <cell r="J23">
            <v>44.28</v>
          </cell>
          <cell r="K23">
            <v>0</v>
          </cell>
        </row>
        <row r="24">
          <cell r="B24">
            <v>25.208333333333332</v>
          </cell>
          <cell r="C24">
            <v>33</v>
          </cell>
          <cell r="D24">
            <v>18.600000000000001</v>
          </cell>
          <cell r="E24">
            <v>35.666666666666664</v>
          </cell>
          <cell r="F24">
            <v>53</v>
          </cell>
          <cell r="G24">
            <v>19</v>
          </cell>
          <cell r="H24">
            <v>21.96</v>
          </cell>
          <cell r="J24">
            <v>36.72</v>
          </cell>
          <cell r="K24">
            <v>0</v>
          </cell>
        </row>
        <row r="25">
          <cell r="B25">
            <v>24.849999999999998</v>
          </cell>
          <cell r="C25">
            <v>32.9</v>
          </cell>
          <cell r="D25">
            <v>17.600000000000001</v>
          </cell>
          <cell r="E25">
            <v>37.291666666666664</v>
          </cell>
          <cell r="F25">
            <v>59</v>
          </cell>
          <cell r="G25">
            <v>19</v>
          </cell>
          <cell r="H25">
            <v>25.56</v>
          </cell>
          <cell r="J25">
            <v>43.92</v>
          </cell>
          <cell r="K25">
            <v>0</v>
          </cell>
        </row>
        <row r="26">
          <cell r="B26">
            <v>25.274999999999995</v>
          </cell>
          <cell r="C26">
            <v>33</v>
          </cell>
          <cell r="D26">
            <v>19.600000000000001</v>
          </cell>
          <cell r="E26">
            <v>45.708333333333336</v>
          </cell>
          <cell r="F26">
            <v>67</v>
          </cell>
          <cell r="G26">
            <v>25</v>
          </cell>
          <cell r="H26">
            <v>33.480000000000004</v>
          </cell>
          <cell r="J26">
            <v>46.080000000000005</v>
          </cell>
          <cell r="K26">
            <v>0</v>
          </cell>
        </row>
        <row r="27">
          <cell r="B27">
            <v>25.341666666666669</v>
          </cell>
          <cell r="C27">
            <v>32.9</v>
          </cell>
          <cell r="D27">
            <v>20</v>
          </cell>
          <cell r="E27">
            <v>46.625</v>
          </cell>
          <cell r="F27">
            <v>60</v>
          </cell>
          <cell r="G27">
            <v>27</v>
          </cell>
          <cell r="H27">
            <v>25.56</v>
          </cell>
          <cell r="J27">
            <v>41.04</v>
          </cell>
          <cell r="K27">
            <v>0</v>
          </cell>
        </row>
        <row r="28">
          <cell r="B28">
            <v>25.587500000000002</v>
          </cell>
          <cell r="C28">
            <v>32.799999999999997</v>
          </cell>
          <cell r="D28">
            <v>20.2</v>
          </cell>
          <cell r="E28">
            <v>49</v>
          </cell>
          <cell r="F28">
            <v>64</v>
          </cell>
          <cell r="G28">
            <v>30</v>
          </cell>
          <cell r="H28">
            <v>21.6</v>
          </cell>
          <cell r="J28">
            <v>36</v>
          </cell>
          <cell r="K28">
            <v>0</v>
          </cell>
        </row>
        <row r="29">
          <cell r="B29">
            <v>25.208333333333339</v>
          </cell>
          <cell r="C29">
            <v>33</v>
          </cell>
          <cell r="D29">
            <v>18.899999999999999</v>
          </cell>
          <cell r="F29">
            <v>74</v>
          </cell>
          <cell r="H29">
            <v>16.559999999999999</v>
          </cell>
          <cell r="J29">
            <v>28.44</v>
          </cell>
          <cell r="K29">
            <v>0</v>
          </cell>
        </row>
        <row r="30">
          <cell r="B30">
            <v>23.045833333333334</v>
          </cell>
          <cell r="C30">
            <v>29.1</v>
          </cell>
          <cell r="D30">
            <v>18.7</v>
          </cell>
          <cell r="E30">
            <v>68.875</v>
          </cell>
          <cell r="F30">
            <v>89</v>
          </cell>
          <cell r="G30">
            <v>46</v>
          </cell>
          <cell r="H30">
            <v>16.559999999999999</v>
          </cell>
          <cell r="J30">
            <v>27.720000000000002</v>
          </cell>
          <cell r="K30">
            <v>0</v>
          </cell>
        </row>
        <row r="31">
          <cell r="B31">
            <v>20.116666666666667</v>
          </cell>
          <cell r="C31">
            <v>29.6</v>
          </cell>
          <cell r="D31">
            <v>14.9</v>
          </cell>
          <cell r="E31">
            <v>59.272727272727273</v>
          </cell>
          <cell r="F31">
            <v>100</v>
          </cell>
          <cell r="G31">
            <v>37</v>
          </cell>
          <cell r="H31">
            <v>13.32</v>
          </cell>
          <cell r="J31">
            <v>31.319999999999997</v>
          </cell>
          <cell r="K31">
            <v>0</v>
          </cell>
        </row>
        <row r="32">
          <cell r="B32">
            <v>23.745833333333337</v>
          </cell>
          <cell r="C32">
            <v>32.1</v>
          </cell>
          <cell r="D32">
            <v>17.5</v>
          </cell>
          <cell r="E32">
            <v>52.875</v>
          </cell>
          <cell r="F32">
            <v>80</v>
          </cell>
          <cell r="G32">
            <v>23</v>
          </cell>
          <cell r="H32">
            <v>21.6</v>
          </cell>
          <cell r="J32">
            <v>35.64</v>
          </cell>
          <cell r="K32">
            <v>0</v>
          </cell>
        </row>
        <row r="33">
          <cell r="B33">
            <v>23.69583333333334</v>
          </cell>
          <cell r="C33">
            <v>30.4</v>
          </cell>
          <cell r="D33">
            <v>18.3</v>
          </cell>
          <cell r="E33">
            <v>49.041666666666664</v>
          </cell>
          <cell r="F33">
            <v>73</v>
          </cell>
          <cell r="G33">
            <v>31</v>
          </cell>
          <cell r="H33">
            <v>18</v>
          </cell>
          <cell r="J33">
            <v>34.200000000000003</v>
          </cell>
          <cell r="K33">
            <v>0</v>
          </cell>
        </row>
        <row r="34">
          <cell r="B34">
            <v>19.054166666666664</v>
          </cell>
          <cell r="C34">
            <v>25.6</v>
          </cell>
          <cell r="D34">
            <v>13.5</v>
          </cell>
          <cell r="E34">
            <v>68.588235294117652</v>
          </cell>
          <cell r="F34">
            <v>98</v>
          </cell>
          <cell r="G34">
            <v>48</v>
          </cell>
          <cell r="H34">
            <v>13.68</v>
          </cell>
          <cell r="J34">
            <v>25.92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19.083333333333332</v>
          </cell>
          <cell r="C5">
            <v>30.8</v>
          </cell>
          <cell r="D5">
            <v>10.9</v>
          </cell>
          <cell r="E5">
            <v>62.541666666666664</v>
          </cell>
          <cell r="F5">
            <v>86</v>
          </cell>
          <cell r="G5">
            <v>30</v>
          </cell>
          <cell r="H5">
            <v>11.520000000000001</v>
          </cell>
          <cell r="J5">
            <v>25.92</v>
          </cell>
          <cell r="K5" t="str">
            <v>*</v>
          </cell>
        </row>
        <row r="6">
          <cell r="B6">
            <v>22.141666666666669</v>
          </cell>
          <cell r="C6">
            <v>31.3</v>
          </cell>
          <cell r="D6">
            <v>15.1</v>
          </cell>
          <cell r="E6">
            <v>60.708333333333336</v>
          </cell>
          <cell r="F6">
            <v>89</v>
          </cell>
          <cell r="G6">
            <v>26</v>
          </cell>
          <cell r="H6">
            <v>12.24</v>
          </cell>
          <cell r="J6">
            <v>33.840000000000003</v>
          </cell>
          <cell r="K6" t="str">
            <v>*</v>
          </cell>
        </row>
        <row r="7">
          <cell r="B7">
            <v>23.716666666666665</v>
          </cell>
          <cell r="C7">
            <v>31.8</v>
          </cell>
          <cell r="D7">
            <v>18.100000000000001</v>
          </cell>
          <cell r="E7">
            <v>57.958333333333336</v>
          </cell>
          <cell r="F7">
            <v>81</v>
          </cell>
          <cell r="G7">
            <v>29</v>
          </cell>
          <cell r="H7">
            <v>9.3600000000000012</v>
          </cell>
          <cell r="J7">
            <v>21.96</v>
          </cell>
          <cell r="K7" t="str">
            <v>*</v>
          </cell>
        </row>
        <row r="8">
          <cell r="B8">
            <v>23.295833333333334</v>
          </cell>
          <cell r="C8">
            <v>32.799999999999997</v>
          </cell>
          <cell r="D8">
            <v>16</v>
          </cell>
          <cell r="E8">
            <v>59.458333333333336</v>
          </cell>
          <cell r="F8">
            <v>87</v>
          </cell>
          <cell r="G8">
            <v>26</v>
          </cell>
          <cell r="H8">
            <v>7.5600000000000005</v>
          </cell>
          <cell r="J8">
            <v>18.720000000000002</v>
          </cell>
          <cell r="K8" t="str">
            <v>*</v>
          </cell>
        </row>
        <row r="9">
          <cell r="B9">
            <v>22.883333333333336</v>
          </cell>
          <cell r="C9">
            <v>31.3</v>
          </cell>
          <cell r="D9">
            <v>16.100000000000001</v>
          </cell>
          <cell r="E9">
            <v>60.416666666666664</v>
          </cell>
          <cell r="F9">
            <v>87</v>
          </cell>
          <cell r="G9">
            <v>32</v>
          </cell>
          <cell r="H9">
            <v>6.48</v>
          </cell>
          <cell r="J9">
            <v>16.559999999999999</v>
          </cell>
          <cell r="K9" t="str">
            <v>*</v>
          </cell>
        </row>
        <row r="10">
          <cell r="B10">
            <v>23.320833333333336</v>
          </cell>
          <cell r="C10">
            <v>33.1</v>
          </cell>
          <cell r="D10">
            <v>15.9</v>
          </cell>
          <cell r="E10">
            <v>60.458333333333336</v>
          </cell>
          <cell r="F10">
            <v>87</v>
          </cell>
          <cell r="G10">
            <v>22</v>
          </cell>
          <cell r="H10">
            <v>9.7200000000000006</v>
          </cell>
          <cell r="J10">
            <v>20.52</v>
          </cell>
          <cell r="K10" t="str">
            <v>*</v>
          </cell>
        </row>
        <row r="11">
          <cell r="B11">
            <v>23.516666666666669</v>
          </cell>
          <cell r="C11">
            <v>33.4</v>
          </cell>
          <cell r="D11">
            <v>16.5</v>
          </cell>
          <cell r="E11">
            <v>56.541666666666664</v>
          </cell>
          <cell r="F11">
            <v>83</v>
          </cell>
          <cell r="G11">
            <v>23</v>
          </cell>
          <cell r="H11">
            <v>6.84</v>
          </cell>
          <cell r="J11">
            <v>20.16</v>
          </cell>
          <cell r="K11" t="str">
            <v>*</v>
          </cell>
        </row>
        <row r="12">
          <cell r="B12">
            <v>23.691666666666666</v>
          </cell>
          <cell r="C12">
            <v>32.700000000000003</v>
          </cell>
          <cell r="D12">
            <v>16.8</v>
          </cell>
          <cell r="E12">
            <v>57.75</v>
          </cell>
          <cell r="F12">
            <v>84</v>
          </cell>
          <cell r="G12">
            <v>26</v>
          </cell>
          <cell r="H12">
            <v>10.08</v>
          </cell>
          <cell r="J12">
            <v>25.92</v>
          </cell>
          <cell r="K12" t="str">
            <v>*</v>
          </cell>
        </row>
        <row r="13">
          <cell r="B13">
            <v>24.129166666666666</v>
          </cell>
          <cell r="C13">
            <v>33.5</v>
          </cell>
          <cell r="D13">
            <v>17</v>
          </cell>
          <cell r="E13">
            <v>61.666666666666664</v>
          </cell>
          <cell r="F13">
            <v>88</v>
          </cell>
          <cell r="G13">
            <v>29</v>
          </cell>
          <cell r="H13">
            <v>10.8</v>
          </cell>
          <cell r="J13">
            <v>27.36</v>
          </cell>
          <cell r="K13" t="str">
            <v>*</v>
          </cell>
        </row>
        <row r="14">
          <cell r="B14">
            <v>25.087499999999995</v>
          </cell>
          <cell r="C14">
            <v>33.299999999999997</v>
          </cell>
          <cell r="D14">
            <v>19.100000000000001</v>
          </cell>
          <cell r="E14">
            <v>56.791666666666664</v>
          </cell>
          <cell r="F14">
            <v>84</v>
          </cell>
          <cell r="G14">
            <v>27</v>
          </cell>
          <cell r="H14">
            <v>7.9200000000000008</v>
          </cell>
          <cell r="J14">
            <v>22.68</v>
          </cell>
          <cell r="K14" t="str">
            <v>*</v>
          </cell>
        </row>
        <row r="15">
          <cell r="B15">
            <v>24.737499999999997</v>
          </cell>
          <cell r="C15">
            <v>34.700000000000003</v>
          </cell>
          <cell r="D15">
            <v>17.899999999999999</v>
          </cell>
          <cell r="E15">
            <v>53.75</v>
          </cell>
          <cell r="F15">
            <v>81</v>
          </cell>
          <cell r="G15">
            <v>21</v>
          </cell>
          <cell r="H15">
            <v>6.84</v>
          </cell>
          <cell r="J15">
            <v>19.8</v>
          </cell>
          <cell r="K15" t="str">
            <v>*</v>
          </cell>
        </row>
        <row r="16">
          <cell r="B16">
            <v>23.849999999999998</v>
          </cell>
          <cell r="C16">
            <v>34</v>
          </cell>
          <cell r="D16">
            <v>16.2</v>
          </cell>
          <cell r="E16">
            <v>51.916666666666664</v>
          </cell>
          <cell r="F16">
            <v>75</v>
          </cell>
          <cell r="G16">
            <v>21</v>
          </cell>
          <cell r="H16">
            <v>5.7600000000000007</v>
          </cell>
          <cell r="J16">
            <v>18.36</v>
          </cell>
          <cell r="K16" t="str">
            <v>*</v>
          </cell>
        </row>
        <row r="17">
          <cell r="B17">
            <v>24.070833333333336</v>
          </cell>
          <cell r="C17">
            <v>32.299999999999997</v>
          </cell>
          <cell r="D17">
            <v>17.899999999999999</v>
          </cell>
          <cell r="E17">
            <v>56.416666666666664</v>
          </cell>
          <cell r="F17">
            <v>89</v>
          </cell>
          <cell r="G17">
            <v>22</v>
          </cell>
          <cell r="H17">
            <v>12.96</v>
          </cell>
          <cell r="J17">
            <v>29.52</v>
          </cell>
          <cell r="K17" t="str">
            <v>*</v>
          </cell>
        </row>
        <row r="18">
          <cell r="B18">
            <v>24.8</v>
          </cell>
          <cell r="C18">
            <v>33.1</v>
          </cell>
          <cell r="D18">
            <v>18.3</v>
          </cell>
          <cell r="E18">
            <v>52.625</v>
          </cell>
          <cell r="F18">
            <v>79</v>
          </cell>
          <cell r="G18">
            <v>27</v>
          </cell>
          <cell r="H18">
            <v>19.8</v>
          </cell>
          <cell r="J18">
            <v>44.28</v>
          </cell>
          <cell r="K18" t="str">
            <v>*</v>
          </cell>
        </row>
        <row r="19">
          <cell r="B19">
            <v>25.245833333333334</v>
          </cell>
          <cell r="C19">
            <v>34.5</v>
          </cell>
          <cell r="D19">
            <v>18.399999999999999</v>
          </cell>
          <cell r="E19">
            <v>55.25</v>
          </cell>
          <cell r="F19">
            <v>89</v>
          </cell>
          <cell r="G19">
            <v>22</v>
          </cell>
          <cell r="H19">
            <v>7.9200000000000008</v>
          </cell>
          <cell r="J19">
            <v>20.88</v>
          </cell>
          <cell r="K19" t="str">
            <v>*</v>
          </cell>
        </row>
        <row r="20">
          <cell r="B20">
            <v>24.516666666666669</v>
          </cell>
          <cell r="C20">
            <v>33.6</v>
          </cell>
          <cell r="D20">
            <v>18</v>
          </cell>
          <cell r="E20">
            <v>55.875</v>
          </cell>
          <cell r="F20">
            <v>88</v>
          </cell>
          <cell r="G20">
            <v>25</v>
          </cell>
          <cell r="H20">
            <v>10.08</v>
          </cell>
          <cell r="J20">
            <v>24.12</v>
          </cell>
          <cell r="K20" t="str">
            <v>*</v>
          </cell>
        </row>
        <row r="21">
          <cell r="B21">
            <v>24.662499999999994</v>
          </cell>
          <cell r="C21">
            <v>33.4</v>
          </cell>
          <cell r="D21">
            <v>19</v>
          </cell>
          <cell r="E21">
            <v>52.458333333333336</v>
          </cell>
          <cell r="F21">
            <v>80</v>
          </cell>
          <cell r="G21">
            <v>24</v>
          </cell>
          <cell r="H21">
            <v>10.8</v>
          </cell>
          <cell r="J21">
            <v>28.08</v>
          </cell>
          <cell r="K21" t="str">
            <v>*</v>
          </cell>
        </row>
        <row r="22">
          <cell r="B22">
            <v>24.491666666666664</v>
          </cell>
          <cell r="C22">
            <v>32.299999999999997</v>
          </cell>
          <cell r="D22">
            <v>18.5</v>
          </cell>
          <cell r="E22">
            <v>46.208333333333336</v>
          </cell>
          <cell r="F22">
            <v>67</v>
          </cell>
          <cell r="G22">
            <v>18</v>
          </cell>
          <cell r="H22">
            <v>14.04</v>
          </cell>
          <cell r="J22">
            <v>32.4</v>
          </cell>
          <cell r="K22" t="str">
            <v>*</v>
          </cell>
        </row>
        <row r="23">
          <cell r="B23">
            <v>24.912500000000005</v>
          </cell>
          <cell r="C23">
            <v>33.1</v>
          </cell>
          <cell r="D23">
            <v>17.600000000000001</v>
          </cell>
          <cell r="E23">
            <v>45.041666666666664</v>
          </cell>
          <cell r="F23">
            <v>73</v>
          </cell>
          <cell r="G23">
            <v>20</v>
          </cell>
          <cell r="H23">
            <v>7.9200000000000008</v>
          </cell>
          <cell r="J23">
            <v>21.6</v>
          </cell>
          <cell r="K23" t="str">
            <v>*</v>
          </cell>
        </row>
        <row r="24">
          <cell r="B24">
            <v>23.654166666666665</v>
          </cell>
          <cell r="C24">
            <v>33.799999999999997</v>
          </cell>
          <cell r="D24">
            <v>16.3</v>
          </cell>
          <cell r="E24">
            <v>53.541666666666664</v>
          </cell>
          <cell r="F24">
            <v>87</v>
          </cell>
          <cell r="G24">
            <v>17</v>
          </cell>
          <cell r="H24">
            <v>9.3600000000000012</v>
          </cell>
          <cell r="J24">
            <v>23.400000000000002</v>
          </cell>
          <cell r="K24" t="str">
            <v>*</v>
          </cell>
        </row>
        <row r="25">
          <cell r="B25">
            <v>23.241666666666664</v>
          </cell>
          <cell r="C25">
            <v>32.6</v>
          </cell>
          <cell r="D25">
            <v>16.3</v>
          </cell>
          <cell r="E25">
            <v>53.291666666666664</v>
          </cell>
          <cell r="F25">
            <v>88</v>
          </cell>
          <cell r="G25">
            <v>23</v>
          </cell>
          <cell r="H25">
            <v>11.520000000000001</v>
          </cell>
          <cell r="J25">
            <v>29.16</v>
          </cell>
          <cell r="K25" t="str">
            <v>*</v>
          </cell>
        </row>
        <row r="26">
          <cell r="B26">
            <v>25.104166666666668</v>
          </cell>
          <cell r="C26">
            <v>34.200000000000003</v>
          </cell>
          <cell r="D26">
            <v>18</v>
          </cell>
          <cell r="E26">
            <v>50.916666666666664</v>
          </cell>
          <cell r="F26">
            <v>78</v>
          </cell>
          <cell r="G26">
            <v>22</v>
          </cell>
          <cell r="H26">
            <v>11.879999999999999</v>
          </cell>
          <cell r="J26">
            <v>29.880000000000003</v>
          </cell>
          <cell r="K26" t="str">
            <v>*</v>
          </cell>
        </row>
        <row r="27">
          <cell r="B27">
            <v>26.150000000000002</v>
          </cell>
          <cell r="C27">
            <v>34</v>
          </cell>
          <cell r="D27">
            <v>19.600000000000001</v>
          </cell>
          <cell r="E27">
            <v>44.75</v>
          </cell>
          <cell r="F27">
            <v>66</v>
          </cell>
          <cell r="G27">
            <v>23</v>
          </cell>
          <cell r="H27">
            <v>10.8</v>
          </cell>
          <cell r="J27">
            <v>25.92</v>
          </cell>
          <cell r="K27" t="str">
            <v>*</v>
          </cell>
        </row>
        <row r="28">
          <cell r="B28">
            <v>26.462500000000006</v>
          </cell>
          <cell r="C28">
            <v>34.5</v>
          </cell>
          <cell r="D28">
            <v>20.5</v>
          </cell>
          <cell r="E28">
            <v>49.625</v>
          </cell>
          <cell r="F28">
            <v>74</v>
          </cell>
          <cell r="G28">
            <v>26</v>
          </cell>
          <cell r="H28">
            <v>11.16</v>
          </cell>
          <cell r="J28">
            <v>28.8</v>
          </cell>
          <cell r="K28" t="str">
            <v>*</v>
          </cell>
        </row>
        <row r="29">
          <cell r="B29">
            <v>26.387500000000003</v>
          </cell>
          <cell r="C29">
            <v>34.200000000000003</v>
          </cell>
          <cell r="D29">
            <v>19.7</v>
          </cell>
          <cell r="E29">
            <v>51.166666666666664</v>
          </cell>
          <cell r="F29">
            <v>75</v>
          </cell>
          <cell r="G29">
            <v>29</v>
          </cell>
          <cell r="H29">
            <v>4.32</v>
          </cell>
          <cell r="J29">
            <v>16.920000000000002</v>
          </cell>
          <cell r="K29" t="str">
            <v>*</v>
          </cell>
        </row>
        <row r="30">
          <cell r="B30">
            <v>25.454166666666662</v>
          </cell>
          <cell r="C30">
            <v>34.200000000000003</v>
          </cell>
          <cell r="D30">
            <v>18.899999999999999</v>
          </cell>
          <cell r="E30">
            <v>56.041666666666664</v>
          </cell>
          <cell r="F30">
            <v>80</v>
          </cell>
          <cell r="G30">
            <v>21</v>
          </cell>
          <cell r="H30">
            <v>9.7200000000000006</v>
          </cell>
          <cell r="J30">
            <v>26.28</v>
          </cell>
          <cell r="K30" t="str">
            <v>*</v>
          </cell>
        </row>
        <row r="31">
          <cell r="B31">
            <v>22.200000000000003</v>
          </cell>
          <cell r="C31">
            <v>27.6</v>
          </cell>
          <cell r="D31">
            <v>18.3</v>
          </cell>
          <cell r="E31">
            <v>72.083333333333329</v>
          </cell>
          <cell r="F31">
            <v>87</v>
          </cell>
          <cell r="G31">
            <v>49</v>
          </cell>
          <cell r="H31">
            <v>7.9200000000000008</v>
          </cell>
          <cell r="J31">
            <v>19.8</v>
          </cell>
          <cell r="K31" t="str">
            <v>*</v>
          </cell>
        </row>
        <row r="32">
          <cell r="B32">
            <v>23.900000000000002</v>
          </cell>
          <cell r="C32">
            <v>31.4</v>
          </cell>
          <cell r="D32">
            <v>18.600000000000001</v>
          </cell>
          <cell r="E32">
            <v>61.958333333333336</v>
          </cell>
          <cell r="F32">
            <v>86</v>
          </cell>
          <cell r="G32">
            <v>26</v>
          </cell>
          <cell r="H32">
            <v>9.7200000000000006</v>
          </cell>
          <cell r="J32">
            <v>23.400000000000002</v>
          </cell>
          <cell r="K32" t="str">
            <v>*</v>
          </cell>
        </row>
        <row r="33">
          <cell r="B33">
            <v>24.720833333333335</v>
          </cell>
          <cell r="C33">
            <v>33.1</v>
          </cell>
          <cell r="D33">
            <v>18.8</v>
          </cell>
          <cell r="E33">
            <v>50.666666666666664</v>
          </cell>
          <cell r="F33">
            <v>75</v>
          </cell>
          <cell r="G33">
            <v>22</v>
          </cell>
          <cell r="H33">
            <v>10.8</v>
          </cell>
          <cell r="J33">
            <v>28.8</v>
          </cell>
          <cell r="K33" t="str">
            <v>*</v>
          </cell>
        </row>
        <row r="34">
          <cell r="B34">
            <v>19.379166666666674</v>
          </cell>
          <cell r="C34">
            <v>23.7</v>
          </cell>
          <cell r="D34">
            <v>16.2</v>
          </cell>
          <cell r="E34">
            <v>62.75</v>
          </cell>
          <cell r="F34">
            <v>79</v>
          </cell>
          <cell r="G34">
            <v>51</v>
          </cell>
          <cell r="H34">
            <v>10.44</v>
          </cell>
          <cell r="J34">
            <v>32.04</v>
          </cell>
          <cell r="K34" t="str">
            <v>*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18.416666666666668</v>
          </cell>
          <cell r="C5">
            <v>27.4</v>
          </cell>
          <cell r="D5">
            <v>11.7</v>
          </cell>
          <cell r="E5">
            <v>61.625</v>
          </cell>
          <cell r="F5">
            <v>83</v>
          </cell>
          <cell r="G5">
            <v>35</v>
          </cell>
          <cell r="H5">
            <v>16.559999999999999</v>
          </cell>
          <cell r="J5">
            <v>38.880000000000003</v>
          </cell>
          <cell r="K5">
            <v>0</v>
          </cell>
        </row>
        <row r="6">
          <cell r="B6">
            <v>20.783333333333328</v>
          </cell>
          <cell r="C6">
            <v>29.2</v>
          </cell>
          <cell r="D6">
            <v>14</v>
          </cell>
          <cell r="E6">
            <v>59.916666666666664</v>
          </cell>
          <cell r="F6">
            <v>83</v>
          </cell>
          <cell r="G6">
            <v>32</v>
          </cell>
          <cell r="H6">
            <v>18.720000000000002</v>
          </cell>
          <cell r="J6">
            <v>38.159999999999997</v>
          </cell>
          <cell r="K6">
            <v>0</v>
          </cell>
        </row>
        <row r="7">
          <cell r="B7">
            <v>22.929166666666664</v>
          </cell>
          <cell r="C7">
            <v>30.2</v>
          </cell>
          <cell r="D7">
            <v>18.5</v>
          </cell>
          <cell r="E7">
            <v>57.75</v>
          </cell>
          <cell r="F7">
            <v>71</v>
          </cell>
          <cell r="G7">
            <v>37</v>
          </cell>
          <cell r="H7">
            <v>9.7200000000000006</v>
          </cell>
          <cell r="J7">
            <v>23.759999999999998</v>
          </cell>
          <cell r="K7">
            <v>0</v>
          </cell>
        </row>
        <row r="8">
          <cell r="B8">
            <v>22.570833333333336</v>
          </cell>
          <cell r="C8">
            <v>29.9</v>
          </cell>
          <cell r="D8">
            <v>16.8</v>
          </cell>
          <cell r="E8">
            <v>64.083333333333329</v>
          </cell>
          <cell r="F8">
            <v>94</v>
          </cell>
          <cell r="G8">
            <v>32</v>
          </cell>
          <cell r="H8">
            <v>15.120000000000001</v>
          </cell>
          <cell r="J8">
            <v>30.96</v>
          </cell>
          <cell r="K8">
            <v>0</v>
          </cell>
        </row>
        <row r="9">
          <cell r="B9">
            <v>21.108333333333331</v>
          </cell>
          <cell r="C9">
            <v>28</v>
          </cell>
          <cell r="D9">
            <v>15.9</v>
          </cell>
          <cell r="E9">
            <v>65.208333333333329</v>
          </cell>
          <cell r="F9">
            <v>94</v>
          </cell>
          <cell r="G9">
            <v>41</v>
          </cell>
          <cell r="H9">
            <v>18</v>
          </cell>
          <cell r="J9">
            <v>36.36</v>
          </cell>
          <cell r="K9">
            <v>0</v>
          </cell>
        </row>
        <row r="10">
          <cell r="B10">
            <v>21.191666666666659</v>
          </cell>
          <cell r="C10">
            <v>28.6</v>
          </cell>
          <cell r="D10">
            <v>15.5</v>
          </cell>
          <cell r="E10">
            <v>66.541666666666671</v>
          </cell>
          <cell r="F10">
            <v>89</v>
          </cell>
          <cell r="G10">
            <v>40</v>
          </cell>
          <cell r="H10">
            <v>15.120000000000001</v>
          </cell>
          <cell r="J10">
            <v>32.04</v>
          </cell>
          <cell r="K10">
            <v>0</v>
          </cell>
        </row>
        <row r="11">
          <cell r="B11">
            <v>22.849999999999998</v>
          </cell>
          <cell r="C11">
            <v>29.7</v>
          </cell>
          <cell r="D11">
            <v>17</v>
          </cell>
          <cell r="E11">
            <v>57.291666666666664</v>
          </cell>
          <cell r="F11">
            <v>77</v>
          </cell>
          <cell r="G11">
            <v>36</v>
          </cell>
          <cell r="H11">
            <v>13.68</v>
          </cell>
          <cell r="J11">
            <v>30.6</v>
          </cell>
          <cell r="K11">
            <v>0</v>
          </cell>
        </row>
        <row r="12">
          <cell r="B12">
            <v>22.420833333333334</v>
          </cell>
          <cell r="C12">
            <v>29.5</v>
          </cell>
          <cell r="D12">
            <v>16.8</v>
          </cell>
          <cell r="E12">
            <v>57.666666666666664</v>
          </cell>
          <cell r="F12">
            <v>75</v>
          </cell>
          <cell r="G12">
            <v>37</v>
          </cell>
          <cell r="H12">
            <v>18.36</v>
          </cell>
          <cell r="J12">
            <v>40.680000000000007</v>
          </cell>
          <cell r="K12">
            <v>0</v>
          </cell>
        </row>
        <row r="13">
          <cell r="B13">
            <v>23.079166666666666</v>
          </cell>
          <cell r="C13">
            <v>31</v>
          </cell>
          <cell r="D13">
            <v>15.8</v>
          </cell>
          <cell r="E13">
            <v>59.583333333333336</v>
          </cell>
          <cell r="F13">
            <v>85</v>
          </cell>
          <cell r="G13">
            <v>35</v>
          </cell>
          <cell r="H13">
            <v>24.12</v>
          </cell>
          <cell r="J13">
            <v>50.4</v>
          </cell>
          <cell r="K13">
            <v>0</v>
          </cell>
        </row>
        <row r="14">
          <cell r="B14">
            <v>24.970833333333331</v>
          </cell>
          <cell r="C14">
            <v>30.5</v>
          </cell>
          <cell r="D14">
            <v>20.2</v>
          </cell>
          <cell r="E14">
            <v>52.333333333333336</v>
          </cell>
          <cell r="F14">
            <v>69</v>
          </cell>
          <cell r="G14">
            <v>35</v>
          </cell>
          <cell r="H14">
            <v>15.48</v>
          </cell>
          <cell r="J14">
            <v>39.96</v>
          </cell>
          <cell r="K14">
            <v>0</v>
          </cell>
        </row>
        <row r="15">
          <cell r="B15">
            <v>23.900000000000002</v>
          </cell>
          <cell r="C15">
            <v>30.6</v>
          </cell>
          <cell r="D15">
            <v>17.399999999999999</v>
          </cell>
          <cell r="E15">
            <v>54.166666666666664</v>
          </cell>
          <cell r="F15">
            <v>76</v>
          </cell>
          <cell r="G15">
            <v>31</v>
          </cell>
          <cell r="H15">
            <v>15.840000000000002</v>
          </cell>
          <cell r="J15">
            <v>32.4</v>
          </cell>
          <cell r="K15">
            <v>0</v>
          </cell>
        </row>
        <row r="16">
          <cell r="B16">
            <v>22.912499999999998</v>
          </cell>
          <cell r="C16">
            <v>30.4</v>
          </cell>
          <cell r="D16">
            <v>17.2</v>
          </cell>
          <cell r="E16">
            <v>52.25</v>
          </cell>
          <cell r="F16">
            <v>71</v>
          </cell>
          <cell r="G16">
            <v>28</v>
          </cell>
          <cell r="H16">
            <v>18.36</v>
          </cell>
          <cell r="J16">
            <v>42.480000000000004</v>
          </cell>
          <cell r="K16">
            <v>0</v>
          </cell>
        </row>
        <row r="17">
          <cell r="B17">
            <v>23.662499999999998</v>
          </cell>
          <cell r="C17">
            <v>30.7</v>
          </cell>
          <cell r="D17">
            <v>18.7</v>
          </cell>
          <cell r="E17">
            <v>49.875</v>
          </cell>
          <cell r="F17">
            <v>64</v>
          </cell>
          <cell r="G17">
            <v>32</v>
          </cell>
          <cell r="H17">
            <v>25.2</v>
          </cell>
          <cell r="J17">
            <v>55.800000000000004</v>
          </cell>
          <cell r="K17">
            <v>0</v>
          </cell>
        </row>
        <row r="18">
          <cell r="B18">
            <v>24.650000000000002</v>
          </cell>
          <cell r="C18">
            <v>30.9</v>
          </cell>
          <cell r="D18">
            <v>20.2</v>
          </cell>
          <cell r="E18">
            <v>46.958333333333336</v>
          </cell>
          <cell r="F18">
            <v>58</v>
          </cell>
          <cell r="G18">
            <v>33</v>
          </cell>
          <cell r="H18">
            <v>26.28</v>
          </cell>
          <cell r="J18">
            <v>61.2</v>
          </cell>
          <cell r="K18">
            <v>0</v>
          </cell>
        </row>
        <row r="19">
          <cell r="B19">
            <v>26.350000000000005</v>
          </cell>
          <cell r="C19">
            <v>31.4</v>
          </cell>
          <cell r="D19">
            <v>23.4</v>
          </cell>
          <cell r="E19">
            <v>48.208333333333336</v>
          </cell>
          <cell r="F19">
            <v>58</v>
          </cell>
          <cell r="G19">
            <v>39</v>
          </cell>
          <cell r="H19">
            <v>20.52</v>
          </cell>
          <cell r="J19">
            <v>47.88</v>
          </cell>
          <cell r="K19">
            <v>0</v>
          </cell>
        </row>
        <row r="20">
          <cell r="B20">
            <v>25.195833333333326</v>
          </cell>
          <cell r="C20">
            <v>29.6</v>
          </cell>
          <cell r="D20">
            <v>23.1</v>
          </cell>
          <cell r="E20">
            <v>56.458333333333336</v>
          </cell>
          <cell r="F20">
            <v>66</v>
          </cell>
          <cell r="G20">
            <v>43</v>
          </cell>
          <cell r="H20">
            <v>15.120000000000001</v>
          </cell>
          <cell r="J20">
            <v>40.680000000000007</v>
          </cell>
          <cell r="K20">
            <v>0</v>
          </cell>
        </row>
        <row r="21">
          <cell r="B21">
            <v>23.833333333333329</v>
          </cell>
          <cell r="C21">
            <v>30.3</v>
          </cell>
          <cell r="D21">
            <v>19.899999999999999</v>
          </cell>
          <cell r="E21">
            <v>73.291666666666671</v>
          </cell>
          <cell r="F21">
            <v>99</v>
          </cell>
          <cell r="G21">
            <v>40</v>
          </cell>
          <cell r="H21">
            <v>18</v>
          </cell>
          <cell r="J21">
            <v>45</v>
          </cell>
          <cell r="K21">
            <v>0.60000000000000009</v>
          </cell>
        </row>
        <row r="22">
          <cell r="B22">
            <v>25.941666666666674</v>
          </cell>
          <cell r="C22">
            <v>30.9</v>
          </cell>
          <cell r="D22">
            <v>21</v>
          </cell>
          <cell r="E22">
            <v>47.458333333333336</v>
          </cell>
          <cell r="F22">
            <v>65</v>
          </cell>
          <cell r="G22">
            <v>33</v>
          </cell>
          <cell r="H22">
            <v>19.079999999999998</v>
          </cell>
          <cell r="J22">
            <v>43.56</v>
          </cell>
          <cell r="K22">
            <v>0</v>
          </cell>
        </row>
        <row r="23">
          <cell r="B23">
            <v>25.933333333333337</v>
          </cell>
          <cell r="C23">
            <v>30.8</v>
          </cell>
          <cell r="D23">
            <v>23.3</v>
          </cell>
          <cell r="E23">
            <v>47.458333333333336</v>
          </cell>
          <cell r="F23">
            <v>54</v>
          </cell>
          <cell r="G23">
            <v>36</v>
          </cell>
          <cell r="H23">
            <v>22.32</v>
          </cell>
          <cell r="J23">
            <v>48.6</v>
          </cell>
          <cell r="K23">
            <v>0</v>
          </cell>
        </row>
        <row r="24">
          <cell r="B24">
            <v>25.450000000000003</v>
          </cell>
          <cell r="C24">
            <v>30.7</v>
          </cell>
          <cell r="D24">
            <v>21.7</v>
          </cell>
          <cell r="E24">
            <v>49.25</v>
          </cell>
          <cell r="F24">
            <v>65</v>
          </cell>
          <cell r="G24">
            <v>35</v>
          </cell>
          <cell r="H24">
            <v>15.120000000000001</v>
          </cell>
          <cell r="J24">
            <v>32.4</v>
          </cell>
          <cell r="K24">
            <v>0</v>
          </cell>
        </row>
        <row r="25">
          <cell r="B25">
            <v>23.908333333333335</v>
          </cell>
          <cell r="C25">
            <v>30.7</v>
          </cell>
          <cell r="D25">
            <v>18</v>
          </cell>
          <cell r="E25">
            <v>43.25</v>
          </cell>
          <cell r="F25">
            <v>64</v>
          </cell>
          <cell r="G25">
            <v>25</v>
          </cell>
          <cell r="H25">
            <v>21.6</v>
          </cell>
          <cell r="J25">
            <v>47.88</v>
          </cell>
          <cell r="K25">
            <v>0</v>
          </cell>
        </row>
        <row r="26">
          <cell r="B26">
            <v>23.445833333333336</v>
          </cell>
          <cell r="C26">
            <v>30.2</v>
          </cell>
          <cell r="D26">
            <v>17</v>
          </cell>
          <cell r="E26">
            <v>49.416666666666664</v>
          </cell>
          <cell r="F26">
            <v>66</v>
          </cell>
          <cell r="G26">
            <v>36</v>
          </cell>
          <cell r="H26">
            <v>24.12</v>
          </cell>
          <cell r="J26">
            <v>55.080000000000005</v>
          </cell>
          <cell r="K26">
            <v>0</v>
          </cell>
        </row>
        <row r="27">
          <cell r="B27">
            <v>26.516666666666669</v>
          </cell>
          <cell r="C27">
            <v>31.7</v>
          </cell>
          <cell r="D27">
            <v>24</v>
          </cell>
          <cell r="E27">
            <v>47.916666666666664</v>
          </cell>
          <cell r="F27">
            <v>54</v>
          </cell>
          <cell r="G27">
            <v>36</v>
          </cell>
          <cell r="H27">
            <v>20.16</v>
          </cell>
          <cell r="J27">
            <v>42.84</v>
          </cell>
          <cell r="K27">
            <v>0</v>
          </cell>
        </row>
        <row r="28">
          <cell r="B28">
            <v>24.962500000000002</v>
          </cell>
          <cell r="C28">
            <v>29.6</v>
          </cell>
          <cell r="D28">
            <v>18.600000000000001</v>
          </cell>
          <cell r="E28">
            <v>60.375</v>
          </cell>
          <cell r="F28">
            <v>91</v>
          </cell>
          <cell r="G28">
            <v>47</v>
          </cell>
          <cell r="H28">
            <v>19.8</v>
          </cell>
          <cell r="J28">
            <v>44.64</v>
          </cell>
          <cell r="K28">
            <v>0</v>
          </cell>
        </row>
        <row r="29">
          <cell r="B29">
            <v>18.729166666666664</v>
          </cell>
          <cell r="C29">
            <v>25.2</v>
          </cell>
          <cell r="D29">
            <v>15.8</v>
          </cell>
          <cell r="E29">
            <v>90.833333333333329</v>
          </cell>
          <cell r="F29">
            <v>99</v>
          </cell>
          <cell r="G29">
            <v>68</v>
          </cell>
          <cell r="H29">
            <v>12.96</v>
          </cell>
          <cell r="J29">
            <v>31.319999999999997</v>
          </cell>
          <cell r="K29">
            <v>2</v>
          </cell>
        </row>
        <row r="30">
          <cell r="B30">
            <v>14.729166666666666</v>
          </cell>
          <cell r="C30">
            <v>18.399999999999999</v>
          </cell>
          <cell r="D30">
            <v>11.6</v>
          </cell>
          <cell r="E30">
            <v>96.916666666666671</v>
          </cell>
          <cell r="F30">
            <v>99</v>
          </cell>
          <cell r="G30">
            <v>77</v>
          </cell>
          <cell r="H30">
            <v>15.48</v>
          </cell>
          <cell r="J30">
            <v>30.96</v>
          </cell>
          <cell r="K30">
            <v>1.5999999999999999</v>
          </cell>
        </row>
        <row r="31">
          <cell r="B31">
            <v>14.058333333333332</v>
          </cell>
          <cell r="C31">
            <v>22.9</v>
          </cell>
          <cell r="D31">
            <v>10.199999999999999</v>
          </cell>
          <cell r="E31">
            <v>88.666666666666671</v>
          </cell>
          <cell r="F31">
            <v>100</v>
          </cell>
          <cell r="G31">
            <v>57</v>
          </cell>
          <cell r="H31">
            <v>13.68</v>
          </cell>
          <cell r="J31">
            <v>25.56</v>
          </cell>
          <cell r="K31">
            <v>0.2</v>
          </cell>
        </row>
        <row r="32">
          <cell r="B32">
            <v>21.708333333333332</v>
          </cell>
          <cell r="C32">
            <v>28.9</v>
          </cell>
          <cell r="D32">
            <v>16</v>
          </cell>
          <cell r="E32">
            <v>61.166666666666664</v>
          </cell>
          <cell r="F32">
            <v>87</v>
          </cell>
          <cell r="G32">
            <v>32</v>
          </cell>
          <cell r="H32">
            <v>17.28</v>
          </cell>
          <cell r="J32">
            <v>36.36</v>
          </cell>
          <cell r="K32">
            <v>0</v>
          </cell>
        </row>
        <row r="33">
          <cell r="B33">
            <v>16.041666666666668</v>
          </cell>
          <cell r="C33">
            <v>24.5</v>
          </cell>
          <cell r="D33">
            <v>11.1</v>
          </cell>
          <cell r="E33">
            <v>70.916666666666671</v>
          </cell>
          <cell r="F33">
            <v>89</v>
          </cell>
          <cell r="G33">
            <v>44</v>
          </cell>
          <cell r="H33">
            <v>18.720000000000002</v>
          </cell>
          <cell r="J33">
            <v>36.72</v>
          </cell>
          <cell r="K33">
            <v>0</v>
          </cell>
        </row>
        <row r="34">
          <cell r="B34">
            <v>11.379166666666668</v>
          </cell>
          <cell r="C34">
            <v>19.600000000000001</v>
          </cell>
          <cell r="D34">
            <v>4.7</v>
          </cell>
          <cell r="E34">
            <v>51.875</v>
          </cell>
          <cell r="F34">
            <v>81</v>
          </cell>
          <cell r="G34">
            <v>21</v>
          </cell>
          <cell r="H34">
            <v>18.36</v>
          </cell>
          <cell r="J34">
            <v>32.4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18.879166666666663</v>
          </cell>
          <cell r="C5">
            <v>29.8</v>
          </cell>
          <cell r="D5">
            <v>10.6</v>
          </cell>
          <cell r="E5">
            <v>66.875</v>
          </cell>
          <cell r="F5">
            <v>96</v>
          </cell>
          <cell r="G5">
            <v>29</v>
          </cell>
          <cell r="H5">
            <v>20.52</v>
          </cell>
          <cell r="J5">
            <v>36</v>
          </cell>
          <cell r="K5">
            <v>0</v>
          </cell>
        </row>
        <row r="6">
          <cell r="B6">
            <v>20.779166666666665</v>
          </cell>
          <cell r="C6">
            <v>31.1</v>
          </cell>
          <cell r="D6">
            <v>13</v>
          </cell>
          <cell r="E6">
            <v>62.708333333333336</v>
          </cell>
          <cell r="F6">
            <v>93</v>
          </cell>
          <cell r="G6">
            <v>28</v>
          </cell>
          <cell r="H6">
            <v>21.96</v>
          </cell>
          <cell r="J6">
            <v>47.519999999999996</v>
          </cell>
          <cell r="K6">
            <v>0</v>
          </cell>
        </row>
        <row r="7">
          <cell r="B7">
            <v>22.166666666666668</v>
          </cell>
          <cell r="C7">
            <v>31.9</v>
          </cell>
          <cell r="D7">
            <v>15.6</v>
          </cell>
          <cell r="E7">
            <v>60.416666666666664</v>
          </cell>
          <cell r="F7">
            <v>88</v>
          </cell>
          <cell r="G7">
            <v>29</v>
          </cell>
          <cell r="H7">
            <v>13.68</v>
          </cell>
          <cell r="J7">
            <v>24.12</v>
          </cell>
          <cell r="K7">
            <v>0</v>
          </cell>
        </row>
        <row r="8">
          <cell r="B8">
            <v>20.591666666666665</v>
          </cell>
          <cell r="C8">
            <v>30</v>
          </cell>
          <cell r="D8">
            <v>12.7</v>
          </cell>
          <cell r="E8">
            <v>61.875</v>
          </cell>
          <cell r="F8">
            <v>91</v>
          </cell>
          <cell r="G8">
            <v>30</v>
          </cell>
          <cell r="H8">
            <v>21.6</v>
          </cell>
          <cell r="J8">
            <v>37.080000000000005</v>
          </cell>
          <cell r="K8">
            <v>0</v>
          </cell>
        </row>
        <row r="9">
          <cell r="B9">
            <v>20.404166666666669</v>
          </cell>
          <cell r="C9">
            <v>30.2</v>
          </cell>
          <cell r="D9">
            <v>14.1</v>
          </cell>
          <cell r="E9">
            <v>70.25</v>
          </cell>
          <cell r="F9">
            <v>95</v>
          </cell>
          <cell r="G9">
            <v>33</v>
          </cell>
          <cell r="H9">
            <v>20.52</v>
          </cell>
          <cell r="J9">
            <v>32.04</v>
          </cell>
          <cell r="K9">
            <v>0</v>
          </cell>
        </row>
        <row r="10">
          <cell r="B10">
            <v>20.550000000000004</v>
          </cell>
          <cell r="C10">
            <v>30.9</v>
          </cell>
          <cell r="D10">
            <v>12.6</v>
          </cell>
          <cell r="E10">
            <v>67.708333333333329</v>
          </cell>
          <cell r="F10">
            <v>100</v>
          </cell>
          <cell r="G10">
            <v>29</v>
          </cell>
          <cell r="H10">
            <v>16.2</v>
          </cell>
          <cell r="J10">
            <v>38.519999999999996</v>
          </cell>
          <cell r="K10">
            <v>0</v>
          </cell>
        </row>
        <row r="11">
          <cell r="B11">
            <v>21.275000000000002</v>
          </cell>
          <cell r="C11">
            <v>31.3</v>
          </cell>
          <cell r="D11">
            <v>13.3</v>
          </cell>
          <cell r="E11">
            <v>63.291666666666664</v>
          </cell>
          <cell r="F11">
            <v>94</v>
          </cell>
          <cell r="G11">
            <v>32</v>
          </cell>
          <cell r="H11">
            <v>18.36</v>
          </cell>
          <cell r="J11">
            <v>27.36</v>
          </cell>
          <cell r="K11">
            <v>0</v>
          </cell>
        </row>
        <row r="12">
          <cell r="B12">
            <v>21.379166666666666</v>
          </cell>
          <cell r="C12">
            <v>31.2</v>
          </cell>
          <cell r="D12">
            <v>13.1</v>
          </cell>
          <cell r="E12">
            <v>67.458333333333329</v>
          </cell>
          <cell r="F12">
            <v>97</v>
          </cell>
          <cell r="G12">
            <v>34</v>
          </cell>
          <cell r="H12">
            <v>18</v>
          </cell>
          <cell r="J12">
            <v>35.28</v>
          </cell>
          <cell r="K12">
            <v>0</v>
          </cell>
        </row>
        <row r="13">
          <cell r="B13">
            <v>23.466666666666665</v>
          </cell>
          <cell r="C13">
            <v>31.6</v>
          </cell>
          <cell r="D13">
            <v>16.7</v>
          </cell>
          <cell r="E13">
            <v>57.5</v>
          </cell>
          <cell r="F13">
            <v>84</v>
          </cell>
          <cell r="G13">
            <v>33</v>
          </cell>
          <cell r="H13">
            <v>28.08</v>
          </cell>
          <cell r="J13">
            <v>46.080000000000005</v>
          </cell>
          <cell r="K13">
            <v>0</v>
          </cell>
        </row>
        <row r="14">
          <cell r="B14">
            <v>23.812499999999996</v>
          </cell>
          <cell r="C14">
            <v>31.5</v>
          </cell>
          <cell r="D14">
            <v>17.8</v>
          </cell>
          <cell r="E14">
            <v>56.166666666666664</v>
          </cell>
          <cell r="F14">
            <v>78</v>
          </cell>
          <cell r="G14">
            <v>32</v>
          </cell>
          <cell r="H14">
            <v>19.440000000000001</v>
          </cell>
          <cell r="J14">
            <v>36</v>
          </cell>
          <cell r="K14">
            <v>0</v>
          </cell>
        </row>
        <row r="15">
          <cell r="B15">
            <v>22.870833333333334</v>
          </cell>
          <cell r="C15">
            <v>32</v>
          </cell>
          <cell r="D15">
            <v>14.2</v>
          </cell>
          <cell r="E15">
            <v>56.625</v>
          </cell>
          <cell r="F15">
            <v>91</v>
          </cell>
          <cell r="G15">
            <v>26</v>
          </cell>
          <cell r="H15">
            <v>15.120000000000001</v>
          </cell>
          <cell r="J15">
            <v>28.08</v>
          </cell>
          <cell r="K15">
            <v>0</v>
          </cell>
        </row>
        <row r="16">
          <cell r="B16">
            <v>21.7</v>
          </cell>
          <cell r="C16">
            <v>32</v>
          </cell>
          <cell r="D16">
            <v>12</v>
          </cell>
          <cell r="E16">
            <v>59.583333333333336</v>
          </cell>
          <cell r="F16">
            <v>95</v>
          </cell>
          <cell r="G16">
            <v>28</v>
          </cell>
          <cell r="H16">
            <v>20.16</v>
          </cell>
          <cell r="J16">
            <v>37.080000000000005</v>
          </cell>
          <cell r="K16">
            <v>0</v>
          </cell>
        </row>
        <row r="17">
          <cell r="B17">
            <v>23.2</v>
          </cell>
          <cell r="C17">
            <v>30.9</v>
          </cell>
          <cell r="D17">
            <v>15.7</v>
          </cell>
          <cell r="E17">
            <v>54.791666666666664</v>
          </cell>
          <cell r="F17">
            <v>88</v>
          </cell>
          <cell r="G17">
            <v>32</v>
          </cell>
          <cell r="H17">
            <v>26.64</v>
          </cell>
          <cell r="J17">
            <v>47.16</v>
          </cell>
          <cell r="K17">
            <v>0</v>
          </cell>
        </row>
        <row r="18">
          <cell r="B18">
            <v>24.158333333333331</v>
          </cell>
          <cell r="C18">
            <v>31.1</v>
          </cell>
          <cell r="D18">
            <v>19.8</v>
          </cell>
          <cell r="E18">
            <v>48</v>
          </cell>
          <cell r="F18">
            <v>60</v>
          </cell>
          <cell r="G18">
            <v>31</v>
          </cell>
          <cell r="H18">
            <v>31.319999999999997</v>
          </cell>
          <cell r="J18">
            <v>55.800000000000004</v>
          </cell>
          <cell r="K18">
            <v>0</v>
          </cell>
        </row>
        <row r="19">
          <cell r="B19">
            <v>24.974999999999994</v>
          </cell>
          <cell r="C19">
            <v>32.200000000000003</v>
          </cell>
          <cell r="D19">
            <v>19.399999999999999</v>
          </cell>
          <cell r="E19">
            <v>49.25</v>
          </cell>
          <cell r="F19">
            <v>62</v>
          </cell>
          <cell r="G19">
            <v>36</v>
          </cell>
          <cell r="H19">
            <v>24.840000000000003</v>
          </cell>
          <cell r="J19">
            <v>40.32</v>
          </cell>
          <cell r="K19">
            <v>0</v>
          </cell>
        </row>
        <row r="20">
          <cell r="B20">
            <v>24.295833333333334</v>
          </cell>
          <cell r="C20">
            <v>32.200000000000003</v>
          </cell>
          <cell r="D20">
            <v>16.899999999999999</v>
          </cell>
          <cell r="E20">
            <v>51.208333333333336</v>
          </cell>
          <cell r="F20">
            <v>88</v>
          </cell>
          <cell r="G20">
            <v>27</v>
          </cell>
          <cell r="H20">
            <v>22.68</v>
          </cell>
          <cell r="J20">
            <v>38.159999999999997</v>
          </cell>
          <cell r="K20">
            <v>0</v>
          </cell>
        </row>
        <row r="21">
          <cell r="B21">
            <v>23.929166666666671</v>
          </cell>
          <cell r="C21">
            <v>31.6</v>
          </cell>
          <cell r="D21">
            <v>16.899999999999999</v>
          </cell>
          <cell r="E21">
            <v>47.208333333333336</v>
          </cell>
          <cell r="F21">
            <v>68</v>
          </cell>
          <cell r="G21">
            <v>31</v>
          </cell>
          <cell r="H21">
            <v>20.52</v>
          </cell>
          <cell r="J21">
            <v>36</v>
          </cell>
          <cell r="K21">
            <v>0</v>
          </cell>
        </row>
        <row r="22">
          <cell r="B22">
            <v>23.916666666666661</v>
          </cell>
          <cell r="C22">
            <v>31.2</v>
          </cell>
          <cell r="D22">
            <v>18.8</v>
          </cell>
          <cell r="E22">
            <v>49.083333333333336</v>
          </cell>
          <cell r="F22">
            <v>69</v>
          </cell>
          <cell r="G22">
            <v>32</v>
          </cell>
          <cell r="H22">
            <v>26.28</v>
          </cell>
          <cell r="J22">
            <v>45</v>
          </cell>
          <cell r="K22">
            <v>0</v>
          </cell>
        </row>
        <row r="23">
          <cell r="B23">
            <v>24.170833333333338</v>
          </cell>
          <cell r="C23">
            <v>31.3</v>
          </cell>
          <cell r="D23">
            <v>19.100000000000001</v>
          </cell>
          <cell r="E23">
            <v>48.125</v>
          </cell>
          <cell r="F23">
            <v>63</v>
          </cell>
          <cell r="G23">
            <v>31</v>
          </cell>
          <cell r="H23">
            <v>25.2</v>
          </cell>
          <cell r="J23">
            <v>46.440000000000005</v>
          </cell>
          <cell r="K23">
            <v>0</v>
          </cell>
        </row>
        <row r="24">
          <cell r="B24">
            <v>23.712500000000006</v>
          </cell>
          <cell r="C24">
            <v>32.5</v>
          </cell>
          <cell r="D24">
            <v>15</v>
          </cell>
          <cell r="E24">
            <v>44.833333333333336</v>
          </cell>
          <cell r="F24">
            <v>78</v>
          </cell>
          <cell r="G24">
            <v>19</v>
          </cell>
          <cell r="H24">
            <v>20.88</v>
          </cell>
          <cell r="J24">
            <v>34.92</v>
          </cell>
          <cell r="K24">
            <v>0</v>
          </cell>
        </row>
        <row r="25">
          <cell r="B25">
            <v>22.074999999999999</v>
          </cell>
          <cell r="C25">
            <v>31.4</v>
          </cell>
          <cell r="D25">
            <v>14.1</v>
          </cell>
          <cell r="E25">
            <v>47.375</v>
          </cell>
          <cell r="F25">
            <v>72</v>
          </cell>
          <cell r="G25">
            <v>27</v>
          </cell>
          <cell r="H25">
            <v>21.6</v>
          </cell>
          <cell r="J25">
            <v>41.76</v>
          </cell>
          <cell r="K25">
            <v>0</v>
          </cell>
        </row>
        <row r="26">
          <cell r="B26">
            <v>24.179166666666671</v>
          </cell>
          <cell r="C26">
            <v>32</v>
          </cell>
          <cell r="D26">
            <v>18.7</v>
          </cell>
          <cell r="E26">
            <v>50.708333333333336</v>
          </cell>
          <cell r="F26">
            <v>66</v>
          </cell>
          <cell r="G26">
            <v>33</v>
          </cell>
          <cell r="H26">
            <v>28.8</v>
          </cell>
          <cell r="J26">
            <v>51.480000000000004</v>
          </cell>
          <cell r="K26">
            <v>0</v>
          </cell>
        </row>
        <row r="27">
          <cell r="B27">
            <v>24.870833333333326</v>
          </cell>
          <cell r="C27">
            <v>31.6</v>
          </cell>
          <cell r="D27">
            <v>20.2</v>
          </cell>
          <cell r="E27">
            <v>50.541666666666664</v>
          </cell>
          <cell r="F27">
            <v>66</v>
          </cell>
          <cell r="G27">
            <v>36</v>
          </cell>
          <cell r="H27">
            <v>22.32</v>
          </cell>
          <cell r="J27">
            <v>40.680000000000007</v>
          </cell>
          <cell r="K27">
            <v>0</v>
          </cell>
        </row>
        <row r="28">
          <cell r="B28">
            <v>24.391666666666666</v>
          </cell>
          <cell r="C28">
            <v>32</v>
          </cell>
          <cell r="D28">
            <v>19.2</v>
          </cell>
          <cell r="E28">
            <v>58.583333333333336</v>
          </cell>
          <cell r="F28">
            <v>79</v>
          </cell>
          <cell r="G28">
            <v>34</v>
          </cell>
          <cell r="H28">
            <v>21.6</v>
          </cell>
          <cell r="J28">
            <v>38.880000000000003</v>
          </cell>
          <cell r="K28">
            <v>0</v>
          </cell>
        </row>
        <row r="29">
          <cell r="B29">
            <v>24.337500000000002</v>
          </cell>
          <cell r="C29">
            <v>31.5</v>
          </cell>
          <cell r="D29">
            <v>18.5</v>
          </cell>
          <cell r="E29">
            <v>61.166666666666664</v>
          </cell>
          <cell r="F29">
            <v>83</v>
          </cell>
          <cell r="G29">
            <v>37</v>
          </cell>
          <cell r="H29">
            <v>11.520000000000001</v>
          </cell>
          <cell r="J29">
            <v>28.44</v>
          </cell>
          <cell r="K29">
            <v>0</v>
          </cell>
        </row>
        <row r="30">
          <cell r="B30">
            <v>22.533333333333331</v>
          </cell>
          <cell r="C30">
            <v>28.9</v>
          </cell>
          <cell r="D30">
            <v>17.3</v>
          </cell>
          <cell r="E30">
            <v>73.125</v>
          </cell>
          <cell r="F30">
            <v>97</v>
          </cell>
          <cell r="G30">
            <v>45</v>
          </cell>
          <cell r="H30">
            <v>12.24</v>
          </cell>
          <cell r="J30">
            <v>26.28</v>
          </cell>
          <cell r="K30">
            <v>0</v>
          </cell>
        </row>
        <row r="31">
          <cell r="B31">
            <v>18.899999999999999</v>
          </cell>
          <cell r="C31">
            <v>28.4</v>
          </cell>
          <cell r="D31">
            <v>12.8</v>
          </cell>
          <cell r="E31">
            <v>82.958333333333329</v>
          </cell>
          <cell r="F31">
            <v>100</v>
          </cell>
          <cell r="G31">
            <v>40</v>
          </cell>
          <cell r="H31">
            <v>17.64</v>
          </cell>
          <cell r="J31">
            <v>25.56</v>
          </cell>
          <cell r="K31">
            <v>0.2</v>
          </cell>
        </row>
        <row r="32">
          <cell r="B32">
            <v>21.429166666666664</v>
          </cell>
          <cell r="C32">
            <v>31.4</v>
          </cell>
          <cell r="D32">
            <v>14.4</v>
          </cell>
          <cell r="E32">
            <v>67.791666666666671</v>
          </cell>
          <cell r="F32">
            <v>100</v>
          </cell>
          <cell r="G32">
            <v>27</v>
          </cell>
          <cell r="H32">
            <v>19.8</v>
          </cell>
          <cell r="J32">
            <v>41.4</v>
          </cell>
          <cell r="K32">
            <v>0</v>
          </cell>
        </row>
        <row r="33">
          <cell r="B33">
            <v>22.787499999999998</v>
          </cell>
          <cell r="C33">
            <v>29.6</v>
          </cell>
          <cell r="D33">
            <v>17.8</v>
          </cell>
          <cell r="E33">
            <v>53.291666666666664</v>
          </cell>
          <cell r="F33">
            <v>78</v>
          </cell>
          <cell r="G33">
            <v>34</v>
          </cell>
          <cell r="H33">
            <v>24.12</v>
          </cell>
          <cell r="J33">
            <v>36.36</v>
          </cell>
          <cell r="K33">
            <v>0</v>
          </cell>
        </row>
        <row r="34">
          <cell r="B34">
            <v>17.25416666666667</v>
          </cell>
          <cell r="C34">
            <v>24.9</v>
          </cell>
          <cell r="D34">
            <v>12.1</v>
          </cell>
          <cell r="E34">
            <v>55.625</v>
          </cell>
          <cell r="F34">
            <v>79</v>
          </cell>
          <cell r="G34">
            <v>35</v>
          </cell>
          <cell r="H34">
            <v>27</v>
          </cell>
          <cell r="J34">
            <v>38.880000000000003</v>
          </cell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18.958333333333332</v>
          </cell>
          <cell r="C5">
            <v>27.7</v>
          </cell>
          <cell r="D5">
            <v>12.7</v>
          </cell>
          <cell r="E5">
            <v>64.304347826086953</v>
          </cell>
          <cell r="F5">
            <v>99</v>
          </cell>
          <cell r="G5">
            <v>34</v>
          </cell>
          <cell r="H5">
            <v>19.079999999999998</v>
          </cell>
          <cell r="J5">
            <v>30.6</v>
          </cell>
          <cell r="K5">
            <v>0</v>
          </cell>
        </row>
        <row r="6">
          <cell r="B6">
            <v>22.395833333333339</v>
          </cell>
          <cell r="C6">
            <v>29.8</v>
          </cell>
          <cell r="D6">
            <v>16.3</v>
          </cell>
          <cell r="E6">
            <v>57.333333333333336</v>
          </cell>
          <cell r="F6">
            <v>81</v>
          </cell>
          <cell r="G6">
            <v>31</v>
          </cell>
          <cell r="H6">
            <v>18</v>
          </cell>
          <cell r="J6">
            <v>33.119999999999997</v>
          </cell>
          <cell r="K6">
            <v>0</v>
          </cell>
        </row>
        <row r="7">
          <cell r="B7">
            <v>24.258333333333336</v>
          </cell>
          <cell r="C7">
            <v>31</v>
          </cell>
          <cell r="D7">
            <v>20.100000000000001</v>
          </cell>
          <cell r="E7">
            <v>49.708333333333336</v>
          </cell>
          <cell r="F7">
            <v>67</v>
          </cell>
          <cell r="G7">
            <v>30</v>
          </cell>
          <cell r="H7">
            <v>13.68</v>
          </cell>
          <cell r="J7">
            <v>28.08</v>
          </cell>
          <cell r="K7">
            <v>0</v>
          </cell>
        </row>
        <row r="8">
          <cell r="B8">
            <v>23.779166666666665</v>
          </cell>
          <cell r="C8">
            <v>29.5</v>
          </cell>
          <cell r="D8">
            <v>18.3</v>
          </cell>
          <cell r="E8">
            <v>52.708333333333336</v>
          </cell>
          <cell r="F8">
            <v>82</v>
          </cell>
          <cell r="G8">
            <v>32</v>
          </cell>
          <cell r="H8">
            <v>16.559999999999999</v>
          </cell>
          <cell r="J8">
            <v>34.92</v>
          </cell>
          <cell r="K8">
            <v>0</v>
          </cell>
        </row>
        <row r="9">
          <cell r="B9">
            <v>21.104166666666664</v>
          </cell>
          <cell r="C9">
            <v>27.6</v>
          </cell>
          <cell r="D9">
            <v>15.4</v>
          </cell>
          <cell r="E9">
            <v>65.666666666666671</v>
          </cell>
          <cell r="F9">
            <v>100</v>
          </cell>
          <cell r="G9">
            <v>41</v>
          </cell>
          <cell r="H9">
            <v>20.16</v>
          </cell>
          <cell r="J9">
            <v>29.16</v>
          </cell>
          <cell r="K9">
            <v>0</v>
          </cell>
        </row>
        <row r="10">
          <cell r="B10">
            <v>22.925000000000001</v>
          </cell>
          <cell r="C10">
            <v>30.9</v>
          </cell>
          <cell r="D10">
            <v>17.7</v>
          </cell>
          <cell r="E10">
            <v>57.9</v>
          </cell>
          <cell r="F10">
            <v>100</v>
          </cell>
          <cell r="G10">
            <v>29</v>
          </cell>
          <cell r="H10">
            <v>16.920000000000002</v>
          </cell>
          <cell r="J10">
            <v>26.28</v>
          </cell>
          <cell r="K10">
            <v>0</v>
          </cell>
        </row>
        <row r="11">
          <cell r="B11">
            <v>23.925000000000001</v>
          </cell>
          <cell r="C11">
            <v>30.6</v>
          </cell>
          <cell r="D11">
            <v>18.5</v>
          </cell>
          <cell r="E11">
            <v>52.875</v>
          </cell>
          <cell r="F11">
            <v>82</v>
          </cell>
          <cell r="G11">
            <v>31</v>
          </cell>
          <cell r="H11">
            <v>17.28</v>
          </cell>
          <cell r="J11">
            <v>27.36</v>
          </cell>
          <cell r="K11">
            <v>0</v>
          </cell>
        </row>
        <row r="12">
          <cell r="B12">
            <v>23.904166666666669</v>
          </cell>
          <cell r="C12">
            <v>31.4</v>
          </cell>
          <cell r="D12">
            <v>18.3</v>
          </cell>
          <cell r="E12">
            <v>54.25</v>
          </cell>
          <cell r="F12">
            <v>81</v>
          </cell>
          <cell r="G12">
            <v>29</v>
          </cell>
          <cell r="H12">
            <v>16.559999999999999</v>
          </cell>
          <cell r="J12">
            <v>32.4</v>
          </cell>
          <cell r="K12">
            <v>0</v>
          </cell>
        </row>
        <row r="13">
          <cell r="B13">
            <v>24.745833333333337</v>
          </cell>
          <cell r="C13">
            <v>32.299999999999997</v>
          </cell>
          <cell r="D13">
            <v>18.600000000000001</v>
          </cell>
          <cell r="E13">
            <v>54.708333333333336</v>
          </cell>
          <cell r="F13">
            <v>79</v>
          </cell>
          <cell r="G13">
            <v>30</v>
          </cell>
          <cell r="H13">
            <v>18.36</v>
          </cell>
          <cell r="J13">
            <v>34.92</v>
          </cell>
          <cell r="K13">
            <v>0</v>
          </cell>
        </row>
        <row r="14">
          <cell r="B14">
            <v>25.237500000000001</v>
          </cell>
          <cell r="C14">
            <v>32.200000000000003</v>
          </cell>
          <cell r="D14">
            <v>19.399999999999999</v>
          </cell>
          <cell r="E14">
            <v>51.666666666666664</v>
          </cell>
          <cell r="F14">
            <v>71</v>
          </cell>
          <cell r="G14">
            <v>28</v>
          </cell>
          <cell r="H14">
            <v>13.68</v>
          </cell>
          <cell r="J14">
            <v>28.08</v>
          </cell>
          <cell r="K14">
            <v>0</v>
          </cell>
        </row>
        <row r="15">
          <cell r="B15">
            <v>25.029166666666669</v>
          </cell>
          <cell r="C15">
            <v>31.6</v>
          </cell>
          <cell r="D15">
            <v>18</v>
          </cell>
          <cell r="E15">
            <v>49.583333333333336</v>
          </cell>
          <cell r="F15">
            <v>80</v>
          </cell>
          <cell r="G15">
            <v>26</v>
          </cell>
          <cell r="H15">
            <v>14.4</v>
          </cell>
          <cell r="J15">
            <v>27</v>
          </cell>
          <cell r="K15">
            <v>0</v>
          </cell>
        </row>
        <row r="16">
          <cell r="B16">
            <v>24.216666666666669</v>
          </cell>
          <cell r="C16">
            <v>31.5</v>
          </cell>
          <cell r="D16">
            <v>18.7</v>
          </cell>
          <cell r="E16">
            <v>49.083333333333336</v>
          </cell>
          <cell r="F16">
            <v>70</v>
          </cell>
          <cell r="G16">
            <v>26</v>
          </cell>
          <cell r="H16">
            <v>19.079999999999998</v>
          </cell>
          <cell r="J16">
            <v>33.480000000000004</v>
          </cell>
          <cell r="K16">
            <v>0</v>
          </cell>
        </row>
        <row r="17">
          <cell r="B17">
            <v>24.766666666666662</v>
          </cell>
          <cell r="C17">
            <v>31.9</v>
          </cell>
          <cell r="D17">
            <v>18.3</v>
          </cell>
          <cell r="E17">
            <v>45.416666666666664</v>
          </cell>
          <cell r="F17">
            <v>68</v>
          </cell>
          <cell r="G17">
            <v>24</v>
          </cell>
          <cell r="H17">
            <v>20.52</v>
          </cell>
          <cell r="J17">
            <v>40.32</v>
          </cell>
          <cell r="K17">
            <v>0</v>
          </cell>
        </row>
        <row r="18">
          <cell r="B18">
            <v>24.862500000000001</v>
          </cell>
          <cell r="C18">
            <v>32.4</v>
          </cell>
          <cell r="D18">
            <v>18</v>
          </cell>
          <cell r="E18">
            <v>44.916666666666664</v>
          </cell>
          <cell r="F18">
            <v>69</v>
          </cell>
          <cell r="G18">
            <v>25</v>
          </cell>
          <cell r="H18">
            <v>21.96</v>
          </cell>
          <cell r="J18">
            <v>48.6</v>
          </cell>
          <cell r="K18">
            <v>0</v>
          </cell>
        </row>
        <row r="19">
          <cell r="B19">
            <v>25.633333333333336</v>
          </cell>
          <cell r="C19">
            <v>33.299999999999997</v>
          </cell>
          <cell r="D19">
            <v>19.2</v>
          </cell>
          <cell r="E19">
            <v>46.625</v>
          </cell>
          <cell r="F19">
            <v>68</v>
          </cell>
          <cell r="G19">
            <v>24</v>
          </cell>
          <cell r="H19">
            <v>14.4</v>
          </cell>
          <cell r="J19">
            <v>30.6</v>
          </cell>
          <cell r="K19">
            <v>0</v>
          </cell>
        </row>
        <row r="20">
          <cell r="B20">
            <v>25.604166666666668</v>
          </cell>
          <cell r="C20">
            <v>32.6</v>
          </cell>
          <cell r="D20">
            <v>18.899999999999999</v>
          </cell>
          <cell r="E20">
            <v>42.416666666666664</v>
          </cell>
          <cell r="F20">
            <v>63</v>
          </cell>
          <cell r="G20">
            <v>22</v>
          </cell>
          <cell r="H20">
            <v>15.120000000000001</v>
          </cell>
          <cell r="J20">
            <v>34.56</v>
          </cell>
          <cell r="K20">
            <v>0</v>
          </cell>
        </row>
        <row r="21">
          <cell r="B21">
            <v>25.958333333333332</v>
          </cell>
          <cell r="C21">
            <v>32.9</v>
          </cell>
          <cell r="D21">
            <v>20.5</v>
          </cell>
          <cell r="E21">
            <v>41.916666666666664</v>
          </cell>
          <cell r="F21">
            <v>58</v>
          </cell>
          <cell r="G21">
            <v>24</v>
          </cell>
          <cell r="H21">
            <v>15.48</v>
          </cell>
          <cell r="J21">
            <v>31.319999999999997</v>
          </cell>
          <cell r="K21">
            <v>0</v>
          </cell>
        </row>
        <row r="22">
          <cell r="B22">
            <v>25.166666666666668</v>
          </cell>
          <cell r="C22">
            <v>32.299999999999997</v>
          </cell>
          <cell r="D22">
            <v>20</v>
          </cell>
          <cell r="E22">
            <v>39.708333333333336</v>
          </cell>
          <cell r="F22">
            <v>54</v>
          </cell>
          <cell r="G22">
            <v>23</v>
          </cell>
          <cell r="H22">
            <v>16.2</v>
          </cell>
          <cell r="J22">
            <v>32.4</v>
          </cell>
          <cell r="K22">
            <v>0</v>
          </cell>
        </row>
        <row r="23">
          <cell r="B23">
            <v>25.020833333333332</v>
          </cell>
          <cell r="C23">
            <v>32.6</v>
          </cell>
          <cell r="D23">
            <v>19.5</v>
          </cell>
          <cell r="E23">
            <v>38.291666666666664</v>
          </cell>
          <cell r="F23">
            <v>53</v>
          </cell>
          <cell r="G23">
            <v>21</v>
          </cell>
          <cell r="H23">
            <v>14.76</v>
          </cell>
          <cell r="J23">
            <v>30.96</v>
          </cell>
          <cell r="K23">
            <v>0</v>
          </cell>
        </row>
        <row r="24">
          <cell r="B24">
            <v>24.862500000000001</v>
          </cell>
          <cell r="C24">
            <v>32.4</v>
          </cell>
          <cell r="D24">
            <v>18.899999999999999</v>
          </cell>
          <cell r="E24">
            <v>40.958333333333336</v>
          </cell>
          <cell r="F24">
            <v>68</v>
          </cell>
          <cell r="G24">
            <v>21</v>
          </cell>
          <cell r="H24">
            <v>12.6</v>
          </cell>
          <cell r="J24">
            <v>26.64</v>
          </cell>
          <cell r="K24">
            <v>0</v>
          </cell>
        </row>
        <row r="25">
          <cell r="B25">
            <v>24.275000000000002</v>
          </cell>
          <cell r="C25">
            <v>31.8</v>
          </cell>
          <cell r="D25">
            <v>17.399999999999999</v>
          </cell>
          <cell r="E25">
            <v>41.833333333333336</v>
          </cell>
          <cell r="F25">
            <v>72</v>
          </cell>
          <cell r="G25">
            <v>24</v>
          </cell>
          <cell r="H25">
            <v>17.28</v>
          </cell>
          <cell r="J25">
            <v>33.119999999999997</v>
          </cell>
          <cell r="K25">
            <v>0</v>
          </cell>
        </row>
        <row r="26">
          <cell r="B26">
            <v>25.25</v>
          </cell>
          <cell r="C26">
            <v>33</v>
          </cell>
          <cell r="D26">
            <v>19.600000000000001</v>
          </cell>
          <cell r="E26">
            <v>46.5</v>
          </cell>
          <cell r="F26">
            <v>69</v>
          </cell>
          <cell r="G26">
            <v>24</v>
          </cell>
          <cell r="H26">
            <v>17.28</v>
          </cell>
          <cell r="J26">
            <v>36</v>
          </cell>
          <cell r="K26">
            <v>0</v>
          </cell>
        </row>
        <row r="27">
          <cell r="B27">
            <v>26.1875</v>
          </cell>
          <cell r="C27">
            <v>33.9</v>
          </cell>
          <cell r="D27">
            <v>18.8</v>
          </cell>
          <cell r="E27">
            <v>42.708333333333336</v>
          </cell>
          <cell r="F27">
            <v>65</v>
          </cell>
          <cell r="G27">
            <v>26</v>
          </cell>
          <cell r="H27">
            <v>16.2</v>
          </cell>
          <cell r="J27">
            <v>39.24</v>
          </cell>
          <cell r="K27">
            <v>0</v>
          </cell>
        </row>
        <row r="28">
          <cell r="B28">
            <v>27.00833333333334</v>
          </cell>
          <cell r="C28">
            <v>33.6</v>
          </cell>
          <cell r="D28">
            <v>21.6</v>
          </cell>
          <cell r="E28">
            <v>43.5</v>
          </cell>
          <cell r="F28">
            <v>58</v>
          </cell>
          <cell r="G28">
            <v>26</v>
          </cell>
          <cell r="H28">
            <v>20.52</v>
          </cell>
          <cell r="J28">
            <v>42.12</v>
          </cell>
          <cell r="K28">
            <v>0</v>
          </cell>
        </row>
        <row r="29">
          <cell r="B29">
            <v>26.095833333333331</v>
          </cell>
          <cell r="C29">
            <v>33.5</v>
          </cell>
          <cell r="D29">
            <v>20</v>
          </cell>
          <cell r="E29">
            <v>55.166666666666664</v>
          </cell>
          <cell r="F29">
            <v>79</v>
          </cell>
          <cell r="G29">
            <v>32</v>
          </cell>
          <cell r="H29">
            <v>12.6</v>
          </cell>
          <cell r="J29">
            <v>24.840000000000003</v>
          </cell>
          <cell r="K29">
            <v>0</v>
          </cell>
        </row>
        <row r="30">
          <cell r="B30">
            <v>23.562499999999996</v>
          </cell>
          <cell r="C30">
            <v>29.3</v>
          </cell>
          <cell r="D30">
            <v>18.5</v>
          </cell>
          <cell r="E30">
            <v>66.714285714285708</v>
          </cell>
          <cell r="F30">
            <v>100</v>
          </cell>
          <cell r="G30">
            <v>47</v>
          </cell>
          <cell r="H30">
            <v>15.840000000000002</v>
          </cell>
          <cell r="J30">
            <v>33.480000000000004</v>
          </cell>
          <cell r="K30">
            <v>0</v>
          </cell>
        </row>
        <row r="31">
          <cell r="B31">
            <v>18.141666666666666</v>
          </cell>
          <cell r="C31">
            <v>23.6</v>
          </cell>
          <cell r="D31">
            <v>15.3</v>
          </cell>
          <cell r="F31" t="str">
            <v>*</v>
          </cell>
          <cell r="H31">
            <v>12.96</v>
          </cell>
          <cell r="J31">
            <v>29.16</v>
          </cell>
          <cell r="K31">
            <v>0</v>
          </cell>
        </row>
        <row r="32">
          <cell r="B32">
            <v>22.416666666666668</v>
          </cell>
          <cell r="C32">
            <v>31.9</v>
          </cell>
          <cell r="D32">
            <v>16.600000000000001</v>
          </cell>
          <cell r="E32" t="str">
            <v>*</v>
          </cell>
          <cell r="F32" t="str">
            <v>*</v>
          </cell>
          <cell r="G32" t="str">
            <v>*</v>
          </cell>
          <cell r="H32">
            <v>16.559999999999999</v>
          </cell>
          <cell r="J32">
            <v>38.880000000000003</v>
          </cell>
          <cell r="K32">
            <v>0</v>
          </cell>
        </row>
        <row r="33">
          <cell r="B33">
            <v>22.466666666666669</v>
          </cell>
          <cell r="C33">
            <v>28</v>
          </cell>
          <cell r="D33">
            <v>17.7</v>
          </cell>
          <cell r="E33">
            <v>49</v>
          </cell>
          <cell r="F33">
            <v>64</v>
          </cell>
          <cell r="G33">
            <v>33</v>
          </cell>
          <cell r="H33">
            <v>21.240000000000002</v>
          </cell>
          <cell r="J33">
            <v>36</v>
          </cell>
          <cell r="K33">
            <v>0</v>
          </cell>
        </row>
        <row r="34">
          <cell r="B34">
            <v>17.020833333333332</v>
          </cell>
          <cell r="C34">
            <v>23.7</v>
          </cell>
          <cell r="D34">
            <v>10.8</v>
          </cell>
          <cell r="E34">
            <v>60.291666666666664</v>
          </cell>
          <cell r="F34">
            <v>85</v>
          </cell>
          <cell r="G34">
            <v>31</v>
          </cell>
          <cell r="H34">
            <v>14.76</v>
          </cell>
          <cell r="J34">
            <v>32.4</v>
          </cell>
          <cell r="K34">
            <v>1.6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19.7</v>
          </cell>
          <cell r="C5">
            <v>29.7</v>
          </cell>
          <cell r="D5">
            <v>12.1</v>
          </cell>
          <cell r="E5">
            <v>68.666666666666671</v>
          </cell>
          <cell r="F5">
            <v>96</v>
          </cell>
          <cell r="G5">
            <v>36</v>
          </cell>
          <cell r="H5">
            <v>13.32</v>
          </cell>
          <cell r="J5">
            <v>22.32</v>
          </cell>
          <cell r="K5">
            <v>0</v>
          </cell>
        </row>
        <row r="6">
          <cell r="B6">
            <v>20.925000000000001</v>
          </cell>
          <cell r="C6">
            <v>31.4</v>
          </cell>
          <cell r="D6">
            <v>13.5</v>
          </cell>
          <cell r="E6">
            <v>70.875</v>
          </cell>
          <cell r="F6">
            <v>97</v>
          </cell>
          <cell r="G6">
            <v>34</v>
          </cell>
          <cell r="H6">
            <v>21.240000000000002</v>
          </cell>
          <cell r="J6">
            <v>33.840000000000003</v>
          </cell>
          <cell r="K6">
            <v>0</v>
          </cell>
        </row>
        <row r="7">
          <cell r="B7">
            <v>22.854166666666671</v>
          </cell>
          <cell r="C7">
            <v>31.2</v>
          </cell>
          <cell r="D7">
            <v>17.100000000000001</v>
          </cell>
          <cell r="E7">
            <v>71.541666666666671</v>
          </cell>
          <cell r="F7">
            <v>94</v>
          </cell>
          <cell r="G7">
            <v>42</v>
          </cell>
          <cell r="H7">
            <v>10.44</v>
          </cell>
          <cell r="J7">
            <v>16.559999999999999</v>
          </cell>
          <cell r="K7">
            <v>0</v>
          </cell>
        </row>
        <row r="8">
          <cell r="B8">
            <v>22.787499999999998</v>
          </cell>
          <cell r="C8">
            <v>31.3</v>
          </cell>
          <cell r="D8">
            <v>16.2</v>
          </cell>
          <cell r="E8">
            <v>72.208333333333329</v>
          </cell>
          <cell r="F8">
            <v>100</v>
          </cell>
          <cell r="G8">
            <v>33</v>
          </cell>
          <cell r="H8">
            <v>15.840000000000002</v>
          </cell>
          <cell r="J8">
            <v>34.56</v>
          </cell>
          <cell r="K8">
            <v>0</v>
          </cell>
        </row>
        <row r="9">
          <cell r="B9">
            <v>21.574999999999999</v>
          </cell>
          <cell r="C9">
            <v>30.9</v>
          </cell>
          <cell r="D9">
            <v>14.4</v>
          </cell>
          <cell r="E9">
            <v>67.666666666666671</v>
          </cell>
          <cell r="F9">
            <v>93</v>
          </cell>
          <cell r="G9">
            <v>37</v>
          </cell>
          <cell r="H9">
            <v>13.68</v>
          </cell>
          <cell r="J9">
            <v>29.52</v>
          </cell>
          <cell r="K9">
            <v>0</v>
          </cell>
        </row>
        <row r="10">
          <cell r="B10">
            <v>22.012499999999999</v>
          </cell>
          <cell r="C10">
            <v>31.4</v>
          </cell>
          <cell r="D10">
            <v>14</v>
          </cell>
          <cell r="E10">
            <v>67.208333333333329</v>
          </cell>
          <cell r="F10">
            <v>97</v>
          </cell>
          <cell r="G10">
            <v>30</v>
          </cell>
          <cell r="H10">
            <v>15.48</v>
          </cell>
          <cell r="J10">
            <v>36</v>
          </cell>
          <cell r="K10">
            <v>0</v>
          </cell>
        </row>
        <row r="11">
          <cell r="B11">
            <v>22.333333333333339</v>
          </cell>
          <cell r="C11">
            <v>32.1</v>
          </cell>
          <cell r="D11">
            <v>13.7</v>
          </cell>
          <cell r="E11">
            <v>64.75</v>
          </cell>
          <cell r="F11">
            <v>96</v>
          </cell>
          <cell r="G11">
            <v>32</v>
          </cell>
          <cell r="H11">
            <v>14.76</v>
          </cell>
          <cell r="J11">
            <v>29.16</v>
          </cell>
          <cell r="K11">
            <v>0</v>
          </cell>
        </row>
        <row r="12">
          <cell r="B12">
            <v>22.8125</v>
          </cell>
          <cell r="C12">
            <v>32</v>
          </cell>
          <cell r="D12">
            <v>15.3</v>
          </cell>
          <cell r="E12">
            <v>63.458333333333336</v>
          </cell>
          <cell r="F12">
            <v>92</v>
          </cell>
          <cell r="G12">
            <v>36</v>
          </cell>
          <cell r="H12">
            <v>19.8</v>
          </cell>
          <cell r="J12">
            <v>39.96</v>
          </cell>
          <cell r="K12">
            <v>0</v>
          </cell>
        </row>
        <row r="13">
          <cell r="B13">
            <v>24.970833333333331</v>
          </cell>
          <cell r="C13">
            <v>32.200000000000003</v>
          </cell>
          <cell r="D13">
            <v>18.600000000000001</v>
          </cell>
          <cell r="E13">
            <v>55.916666666666664</v>
          </cell>
          <cell r="F13">
            <v>76</v>
          </cell>
          <cell r="G13">
            <v>37</v>
          </cell>
          <cell r="H13">
            <v>31.680000000000003</v>
          </cell>
          <cell r="J13">
            <v>62.28</v>
          </cell>
          <cell r="K13">
            <v>0</v>
          </cell>
        </row>
        <row r="14">
          <cell r="B14">
            <v>24.358333333333334</v>
          </cell>
          <cell r="C14">
            <v>32</v>
          </cell>
          <cell r="D14">
            <v>15.9</v>
          </cell>
          <cell r="E14">
            <v>61.833333333333336</v>
          </cell>
          <cell r="F14">
            <v>95</v>
          </cell>
          <cell r="G14">
            <v>37</v>
          </cell>
          <cell r="H14">
            <v>22.32</v>
          </cell>
          <cell r="J14">
            <v>41.4</v>
          </cell>
          <cell r="K14">
            <v>0</v>
          </cell>
        </row>
        <row r="15">
          <cell r="B15">
            <v>23.408333333333331</v>
          </cell>
          <cell r="C15">
            <v>32.700000000000003</v>
          </cell>
          <cell r="D15">
            <v>15.4</v>
          </cell>
          <cell r="E15">
            <v>64.583333333333329</v>
          </cell>
          <cell r="F15">
            <v>95</v>
          </cell>
          <cell r="G15">
            <v>32</v>
          </cell>
          <cell r="H15">
            <v>16.559999999999999</v>
          </cell>
          <cell r="J15">
            <v>31.680000000000003</v>
          </cell>
          <cell r="K15">
            <v>0</v>
          </cell>
        </row>
        <row r="16">
          <cell r="B16">
            <v>22.995833333333337</v>
          </cell>
          <cell r="C16">
            <v>32.5</v>
          </cell>
          <cell r="D16">
            <v>14.7</v>
          </cell>
          <cell r="E16">
            <v>64.291666666666671</v>
          </cell>
          <cell r="F16">
            <v>96</v>
          </cell>
          <cell r="G16">
            <v>28</v>
          </cell>
          <cell r="H16">
            <v>25.92</v>
          </cell>
          <cell r="J16">
            <v>46.440000000000005</v>
          </cell>
          <cell r="K16">
            <v>0</v>
          </cell>
        </row>
        <row r="17">
          <cell r="B17">
            <v>24.833333333333332</v>
          </cell>
          <cell r="C17">
            <v>32.299999999999997</v>
          </cell>
          <cell r="D17">
            <v>18.399999999999999</v>
          </cell>
          <cell r="E17">
            <v>51.625</v>
          </cell>
          <cell r="F17">
            <v>70</v>
          </cell>
          <cell r="G17">
            <v>32</v>
          </cell>
          <cell r="H17">
            <v>33.119999999999997</v>
          </cell>
          <cell r="J17">
            <v>60.480000000000004</v>
          </cell>
          <cell r="K17">
            <v>0</v>
          </cell>
        </row>
        <row r="18">
          <cell r="B18">
            <v>25.445833333333336</v>
          </cell>
          <cell r="C18">
            <v>32</v>
          </cell>
          <cell r="D18">
            <v>20.100000000000001</v>
          </cell>
          <cell r="E18">
            <v>51.875</v>
          </cell>
          <cell r="F18">
            <v>70</v>
          </cell>
          <cell r="G18">
            <v>35</v>
          </cell>
          <cell r="H18">
            <v>34.92</v>
          </cell>
          <cell r="J18">
            <v>64.8</v>
          </cell>
          <cell r="K18">
            <v>0</v>
          </cell>
        </row>
        <row r="19">
          <cell r="B19">
            <v>25.766666666666666</v>
          </cell>
          <cell r="C19">
            <v>32.200000000000003</v>
          </cell>
          <cell r="D19">
            <v>21.1</v>
          </cell>
          <cell r="E19">
            <v>56.75</v>
          </cell>
          <cell r="F19">
            <v>74</v>
          </cell>
          <cell r="G19">
            <v>42</v>
          </cell>
          <cell r="H19">
            <v>26.64</v>
          </cell>
          <cell r="J19">
            <v>47.16</v>
          </cell>
          <cell r="K19">
            <v>0</v>
          </cell>
        </row>
        <row r="20">
          <cell r="B20">
            <v>25.824999999999999</v>
          </cell>
          <cell r="C20">
            <v>33.299999999999997</v>
          </cell>
          <cell r="D20">
            <v>21.6</v>
          </cell>
          <cell r="E20">
            <v>63.791666666666664</v>
          </cell>
          <cell r="F20">
            <v>84</v>
          </cell>
          <cell r="G20">
            <v>38</v>
          </cell>
          <cell r="H20">
            <v>22.32</v>
          </cell>
          <cell r="J20">
            <v>39.6</v>
          </cell>
          <cell r="K20">
            <v>0</v>
          </cell>
        </row>
        <row r="21">
          <cell r="B21">
            <v>25.820833333333336</v>
          </cell>
          <cell r="C21">
            <v>31.8</v>
          </cell>
          <cell r="D21">
            <v>21.4</v>
          </cell>
          <cell r="E21">
            <v>58.958333333333336</v>
          </cell>
          <cell r="F21">
            <v>82</v>
          </cell>
          <cell r="G21">
            <v>38</v>
          </cell>
          <cell r="H21">
            <v>22.32</v>
          </cell>
          <cell r="J21">
            <v>41.76</v>
          </cell>
          <cell r="K21">
            <v>0</v>
          </cell>
        </row>
        <row r="22">
          <cell r="B22">
            <v>25.899999999999995</v>
          </cell>
          <cell r="C22">
            <v>31.9</v>
          </cell>
          <cell r="D22">
            <v>20.2</v>
          </cell>
          <cell r="E22">
            <v>55.041666666666664</v>
          </cell>
          <cell r="F22">
            <v>76</v>
          </cell>
          <cell r="G22">
            <v>37</v>
          </cell>
          <cell r="H22">
            <v>27.36</v>
          </cell>
          <cell r="J22">
            <v>47.519999999999996</v>
          </cell>
          <cell r="K22">
            <v>0</v>
          </cell>
        </row>
        <row r="23">
          <cell r="B23">
            <v>25.816666666666663</v>
          </cell>
          <cell r="C23">
            <v>31.8</v>
          </cell>
          <cell r="D23">
            <v>19.5</v>
          </cell>
          <cell r="E23">
            <v>56</v>
          </cell>
          <cell r="F23">
            <v>80</v>
          </cell>
          <cell r="G23">
            <v>40</v>
          </cell>
          <cell r="H23">
            <v>26.64</v>
          </cell>
          <cell r="J23">
            <v>43.92</v>
          </cell>
          <cell r="K23">
            <v>0</v>
          </cell>
        </row>
        <row r="24">
          <cell r="B24">
            <v>26.120833333333334</v>
          </cell>
          <cell r="C24">
            <v>33</v>
          </cell>
          <cell r="D24">
            <v>20.6</v>
          </cell>
          <cell r="E24">
            <v>52.916666666666664</v>
          </cell>
          <cell r="F24">
            <v>74</v>
          </cell>
          <cell r="G24">
            <v>31</v>
          </cell>
          <cell r="H24">
            <v>25.56</v>
          </cell>
          <cell r="J24">
            <v>44.28</v>
          </cell>
          <cell r="K24">
            <v>0</v>
          </cell>
        </row>
        <row r="25">
          <cell r="B25">
            <v>24.370833333333337</v>
          </cell>
          <cell r="C25">
            <v>32.9</v>
          </cell>
          <cell r="D25">
            <v>16.7</v>
          </cell>
          <cell r="E25">
            <v>52.208333333333336</v>
          </cell>
          <cell r="F25">
            <v>81</v>
          </cell>
          <cell r="G25">
            <v>26</v>
          </cell>
          <cell r="H25">
            <v>28.08</v>
          </cell>
          <cell r="J25">
            <v>46.440000000000005</v>
          </cell>
          <cell r="K25">
            <v>0</v>
          </cell>
        </row>
        <row r="26">
          <cell r="B26">
            <v>25.712500000000006</v>
          </cell>
          <cell r="C26">
            <v>32.5</v>
          </cell>
          <cell r="D26">
            <v>20.3</v>
          </cell>
          <cell r="E26">
            <v>49.125</v>
          </cell>
          <cell r="F26">
            <v>64</v>
          </cell>
          <cell r="G26">
            <v>36</v>
          </cell>
          <cell r="H26">
            <v>28.8</v>
          </cell>
          <cell r="J26">
            <v>51.84</v>
          </cell>
          <cell r="K26">
            <v>0</v>
          </cell>
        </row>
        <row r="27">
          <cell r="B27">
            <v>26.233333333333334</v>
          </cell>
          <cell r="C27">
            <v>33.5</v>
          </cell>
          <cell r="D27">
            <v>20.100000000000001</v>
          </cell>
          <cell r="E27">
            <v>56.083333333333336</v>
          </cell>
          <cell r="F27">
            <v>77</v>
          </cell>
          <cell r="G27">
            <v>37</v>
          </cell>
          <cell r="H27">
            <v>21.96</v>
          </cell>
          <cell r="J27">
            <v>41.04</v>
          </cell>
          <cell r="K27">
            <v>0</v>
          </cell>
        </row>
        <row r="28">
          <cell r="B28">
            <v>26.904166666666665</v>
          </cell>
          <cell r="C28">
            <v>34.700000000000003</v>
          </cell>
          <cell r="D28">
            <v>22.4</v>
          </cell>
          <cell r="E28">
            <v>58.75</v>
          </cell>
          <cell r="F28">
            <v>74</v>
          </cell>
          <cell r="G28">
            <v>35</v>
          </cell>
          <cell r="H28">
            <v>26.28</v>
          </cell>
          <cell r="J28">
            <v>39.6</v>
          </cell>
          <cell r="K28">
            <v>0</v>
          </cell>
        </row>
        <row r="29">
          <cell r="B29">
            <v>22.941666666666663</v>
          </cell>
          <cell r="C29">
            <v>31.7</v>
          </cell>
          <cell r="D29">
            <v>17.600000000000001</v>
          </cell>
          <cell r="E29">
            <v>75.208333333333329</v>
          </cell>
          <cell r="F29">
            <v>92</v>
          </cell>
          <cell r="G29">
            <v>45</v>
          </cell>
          <cell r="H29">
            <v>22.68</v>
          </cell>
          <cell r="J29">
            <v>33.840000000000003</v>
          </cell>
          <cell r="K29">
            <v>0</v>
          </cell>
        </row>
        <row r="30">
          <cell r="B30">
            <v>17.341666666666665</v>
          </cell>
          <cell r="C30">
            <v>22.3</v>
          </cell>
          <cell r="D30">
            <v>15</v>
          </cell>
          <cell r="E30">
            <v>86</v>
          </cell>
          <cell r="F30">
            <v>99</v>
          </cell>
          <cell r="G30">
            <v>63</v>
          </cell>
          <cell r="H30">
            <v>20.88</v>
          </cell>
          <cell r="J30">
            <v>32.76</v>
          </cell>
          <cell r="K30">
            <v>0</v>
          </cell>
        </row>
        <row r="31">
          <cell r="B31">
            <v>17.841666666666665</v>
          </cell>
          <cell r="C31">
            <v>26.9</v>
          </cell>
          <cell r="D31">
            <v>12.9</v>
          </cell>
          <cell r="E31">
            <v>77.833333333333329</v>
          </cell>
          <cell r="F31">
            <v>94</v>
          </cell>
          <cell r="G31">
            <v>50</v>
          </cell>
          <cell r="H31">
            <v>22.32</v>
          </cell>
          <cell r="J31">
            <v>31.680000000000003</v>
          </cell>
          <cell r="K31">
            <v>0</v>
          </cell>
        </row>
        <row r="32">
          <cell r="B32">
            <v>22.595833333333331</v>
          </cell>
          <cell r="C32">
            <v>31.3</v>
          </cell>
          <cell r="D32">
            <v>15.7</v>
          </cell>
          <cell r="E32">
            <v>67.583333333333329</v>
          </cell>
          <cell r="F32">
            <v>96</v>
          </cell>
          <cell r="G32">
            <v>35</v>
          </cell>
          <cell r="H32">
            <v>20.16</v>
          </cell>
          <cell r="J32">
            <v>35.64</v>
          </cell>
          <cell r="K32">
            <v>0</v>
          </cell>
        </row>
        <row r="33">
          <cell r="B33">
            <v>20.904166666666672</v>
          </cell>
          <cell r="C33">
            <v>26.2</v>
          </cell>
          <cell r="D33">
            <v>14.5</v>
          </cell>
          <cell r="E33">
            <v>65.458333333333329</v>
          </cell>
          <cell r="F33">
            <v>86</v>
          </cell>
          <cell r="G33">
            <v>46</v>
          </cell>
          <cell r="H33">
            <v>30.240000000000002</v>
          </cell>
          <cell r="J33">
            <v>48.24</v>
          </cell>
          <cell r="K33">
            <v>0</v>
          </cell>
        </row>
        <row r="34">
          <cell r="B34">
            <v>13.945833333333335</v>
          </cell>
          <cell r="C34">
            <v>19.3</v>
          </cell>
          <cell r="D34">
            <v>10.8</v>
          </cell>
          <cell r="E34">
            <v>56.375</v>
          </cell>
          <cell r="F34">
            <v>90</v>
          </cell>
          <cell r="G34">
            <v>34</v>
          </cell>
          <cell r="H34">
            <v>27.36</v>
          </cell>
          <cell r="J34">
            <v>39.6</v>
          </cell>
          <cell r="K34">
            <v>1.2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J34" t="str">
            <v>*</v>
          </cell>
          <cell r="K34" t="str">
            <v>*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showGridLines="0" zoomScale="92" zoomScaleNormal="92" workbookViewId="0">
      <selection activeCell="B28" sqref="B28"/>
    </sheetView>
  </sheetViews>
  <sheetFormatPr defaultRowHeight="12.75" x14ac:dyDescent="0.2"/>
  <cols>
    <col min="1" max="1" width="25.5703125" style="2" customWidth="1"/>
    <col min="2" max="31" width="5.42578125" style="2" customWidth="1"/>
    <col min="32" max="32" width="6.5703125" style="7" bestFit="1" customWidth="1"/>
  </cols>
  <sheetData>
    <row r="1" spans="1:36" ht="20.100000000000001" customHeight="1" x14ac:dyDescent="0.2">
      <c r="A1" s="110" t="s">
        <v>212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2"/>
    </row>
    <row r="2" spans="1:36" s="4" customFormat="1" ht="20.100000000000001" customHeight="1" x14ac:dyDescent="0.2">
      <c r="A2" s="113" t="s">
        <v>20</v>
      </c>
      <c r="B2" s="108" t="s">
        <v>238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9"/>
    </row>
    <row r="3" spans="1:36" s="5" customFormat="1" ht="20.100000000000001" customHeight="1" x14ac:dyDescent="0.2">
      <c r="A3" s="113"/>
      <c r="B3" s="114">
        <v>1</v>
      </c>
      <c r="C3" s="114">
        <f>SUM(B3+1)</f>
        <v>2</v>
      </c>
      <c r="D3" s="114">
        <f t="shared" ref="D3:AB3" si="0">SUM(C3+1)</f>
        <v>3</v>
      </c>
      <c r="E3" s="114">
        <f t="shared" si="0"/>
        <v>4</v>
      </c>
      <c r="F3" s="114">
        <f t="shared" si="0"/>
        <v>5</v>
      </c>
      <c r="G3" s="114">
        <v>6</v>
      </c>
      <c r="H3" s="114">
        <v>7</v>
      </c>
      <c r="I3" s="114">
        <f t="shared" si="0"/>
        <v>8</v>
      </c>
      <c r="J3" s="114">
        <f t="shared" si="0"/>
        <v>9</v>
      </c>
      <c r="K3" s="114">
        <f t="shared" si="0"/>
        <v>10</v>
      </c>
      <c r="L3" s="114">
        <f t="shared" si="0"/>
        <v>11</v>
      </c>
      <c r="M3" s="114">
        <f t="shared" si="0"/>
        <v>12</v>
      </c>
      <c r="N3" s="114">
        <f t="shared" si="0"/>
        <v>13</v>
      </c>
      <c r="O3" s="114">
        <f t="shared" si="0"/>
        <v>14</v>
      </c>
      <c r="P3" s="114">
        <f t="shared" si="0"/>
        <v>15</v>
      </c>
      <c r="Q3" s="114">
        <f t="shared" si="0"/>
        <v>16</v>
      </c>
      <c r="R3" s="114">
        <f t="shared" si="0"/>
        <v>17</v>
      </c>
      <c r="S3" s="114">
        <f t="shared" si="0"/>
        <v>18</v>
      </c>
      <c r="T3" s="114">
        <f t="shared" si="0"/>
        <v>19</v>
      </c>
      <c r="U3" s="114">
        <f t="shared" si="0"/>
        <v>20</v>
      </c>
      <c r="V3" s="114">
        <f t="shared" si="0"/>
        <v>21</v>
      </c>
      <c r="W3" s="114">
        <f t="shared" si="0"/>
        <v>22</v>
      </c>
      <c r="X3" s="114">
        <f t="shared" si="0"/>
        <v>23</v>
      </c>
      <c r="Y3" s="114">
        <f t="shared" si="0"/>
        <v>24</v>
      </c>
      <c r="Z3" s="114">
        <f t="shared" si="0"/>
        <v>25</v>
      </c>
      <c r="AA3" s="114">
        <f t="shared" si="0"/>
        <v>26</v>
      </c>
      <c r="AB3" s="114">
        <f t="shared" si="0"/>
        <v>27</v>
      </c>
      <c r="AC3" s="114">
        <f>SUM(AB3+1)</f>
        <v>28</v>
      </c>
      <c r="AD3" s="114">
        <f>SUM(AC3+1)</f>
        <v>29</v>
      </c>
      <c r="AE3" s="114">
        <v>30</v>
      </c>
      <c r="AF3" s="115" t="s">
        <v>24</v>
      </c>
    </row>
    <row r="4" spans="1:36" s="5" customFormat="1" ht="12.75" customHeigh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5"/>
    </row>
    <row r="5" spans="1:36" s="5" customFormat="1" x14ac:dyDescent="0.2">
      <c r="A5" s="50" t="s">
        <v>28</v>
      </c>
      <c r="B5" s="90">
        <f>[1]Junho!$B$5</f>
        <v>18.487500000000001</v>
      </c>
      <c r="C5" s="90">
        <f>[1]Junho!$B$6</f>
        <v>21.495833333333334</v>
      </c>
      <c r="D5" s="90">
        <f>[1]Junho!$B$7</f>
        <v>22.783333333333335</v>
      </c>
      <c r="E5" s="90">
        <f>[1]Junho!$B$8</f>
        <v>20.895833333333332</v>
      </c>
      <c r="F5" s="90">
        <f>[1]Junho!$B$9</f>
        <v>21.412500000000005</v>
      </c>
      <c r="G5" s="90">
        <f>[1]Junho!$B$10</f>
        <v>22.104166666666668</v>
      </c>
      <c r="H5" s="90">
        <f>[1]Junho!$B$11</f>
        <v>22.145833333333332</v>
      </c>
      <c r="I5" s="90">
        <f>[1]Junho!$B$12</f>
        <v>22.070833333333336</v>
      </c>
      <c r="J5" s="90">
        <f>[1]Junho!$B$13</f>
        <v>23.220833333333331</v>
      </c>
      <c r="K5" s="90">
        <f>[1]Junho!$B$14</f>
        <v>23.204166666666662</v>
      </c>
      <c r="L5" s="90">
        <f>[1]Junho!$B$15</f>
        <v>22.758333333333329</v>
      </c>
      <c r="M5" s="90">
        <f>[1]Junho!$B$16</f>
        <v>21.962499999999995</v>
      </c>
      <c r="N5" s="90">
        <f>[1]Junho!$B$17</f>
        <v>23.016666666666669</v>
      </c>
      <c r="O5" s="90">
        <f>[1]Junho!$B$18</f>
        <v>23.3125</v>
      </c>
      <c r="P5" s="90">
        <f>[1]Junho!$B$19</f>
        <v>22.637500000000003</v>
      </c>
      <c r="Q5" s="90">
        <f>[1]Junho!$B$20</f>
        <v>23.1875</v>
      </c>
      <c r="R5" s="90">
        <f>[1]Junho!$B$21</f>
        <v>22.487500000000001</v>
      </c>
      <c r="S5" s="90">
        <f>[1]Junho!$B$22</f>
        <v>22.366666666666664</v>
      </c>
      <c r="T5" s="90">
        <f>[1]Junho!$B$23</f>
        <v>22.741666666666674</v>
      </c>
      <c r="U5" s="90">
        <f>[1]Junho!$B$24</f>
        <v>22.091666666666665</v>
      </c>
      <c r="V5" s="90">
        <f>[1]Junho!$B$25</f>
        <v>21.095833333333335</v>
      </c>
      <c r="W5" s="90">
        <f>[1]Junho!$B$26</f>
        <v>23.637499999999999</v>
      </c>
      <c r="X5" s="90">
        <f>[1]Junho!$B$27</f>
        <v>23.870833333333326</v>
      </c>
      <c r="Y5" s="90">
        <f>[1]Junho!$B$28</f>
        <v>24.716666666666669</v>
      </c>
      <c r="Z5" s="90">
        <f>[1]Junho!$B$29</f>
        <v>24.400000000000006</v>
      </c>
      <c r="AA5" s="90">
        <f>[1]Junho!$B$30</f>
        <v>23.329166666666669</v>
      </c>
      <c r="AB5" s="90">
        <f>[1]Junho!$B$31</f>
        <v>19.387499999999999</v>
      </c>
      <c r="AC5" s="90">
        <f>[1]Junho!$B$32</f>
        <v>21.762499999999999</v>
      </c>
      <c r="AD5" s="90">
        <f>[1]Junho!$B$33</f>
        <v>21.375000000000004</v>
      </c>
      <c r="AE5" s="90">
        <f>[1]Junho!$B$34</f>
        <v>18.612500000000001</v>
      </c>
      <c r="AF5" s="99">
        <f t="shared" ref="AF5:AF11" si="1">AVERAGE(B5:AE5)</f>
        <v>22.219027777777779</v>
      </c>
    </row>
    <row r="6" spans="1:36" x14ac:dyDescent="0.2">
      <c r="A6" s="50" t="s">
        <v>0</v>
      </c>
      <c r="B6" s="93">
        <f>[2]Junho!$B$5</f>
        <v>16.762499999999999</v>
      </c>
      <c r="C6" s="93">
        <f>[2]Junho!$B$6</f>
        <v>18.737500000000001</v>
      </c>
      <c r="D6" s="93">
        <f>[2]Junho!$B$7</f>
        <v>21.679166666666671</v>
      </c>
      <c r="E6" s="93">
        <f>[2]Junho!$B$8</f>
        <v>21.533333333333335</v>
      </c>
      <c r="F6" s="93">
        <f>[2]Junho!$B$9</f>
        <v>19.812499999999996</v>
      </c>
      <c r="G6" s="93">
        <f>[2]Junho!$B$10</f>
        <v>19.912500000000001</v>
      </c>
      <c r="H6" s="93">
        <f>[2]Junho!$B$11</f>
        <v>20.508333333333333</v>
      </c>
      <c r="I6" s="93">
        <f>[2]Junho!$B$12</f>
        <v>20.95</v>
      </c>
      <c r="J6" s="93">
        <f>[2]Junho!$B$13</f>
        <v>21.850000000000005</v>
      </c>
      <c r="K6" s="93">
        <f>[2]Junho!$B$14</f>
        <v>22.525000000000002</v>
      </c>
      <c r="L6" s="93">
        <f>[2]Junho!$B$15</f>
        <v>21.7</v>
      </c>
      <c r="M6" s="93">
        <f>[2]Junho!$B$16</f>
        <v>21.120833333333334</v>
      </c>
      <c r="N6" s="93">
        <f>[2]Junho!$B$17</f>
        <v>21.541666666666668</v>
      </c>
      <c r="O6" s="93">
        <f>[2]Junho!$B$18</f>
        <v>23.845833333333331</v>
      </c>
      <c r="P6" s="93">
        <f>[2]Junho!$B$19</f>
        <v>25.541666666666661</v>
      </c>
      <c r="Q6" s="93">
        <f>[2]Junho!$B$20</f>
        <v>23.262500000000003</v>
      </c>
      <c r="R6" s="93">
        <f>[2]Junho!$B$21</f>
        <v>23.625</v>
      </c>
      <c r="S6" s="93">
        <f>[2]Junho!$B$22</f>
        <v>24.737500000000001</v>
      </c>
      <c r="T6" s="93">
        <f>[2]Junho!$B$23</f>
        <v>25.454166666666662</v>
      </c>
      <c r="U6" s="93">
        <f>[2]Junho!$B$24</f>
        <v>23.241666666666664</v>
      </c>
      <c r="V6" s="93">
        <f>[2]Junho!$B$25</f>
        <v>22.191666666666666</v>
      </c>
      <c r="W6" s="93">
        <f>[2]Junho!$B$26</f>
        <v>22.429166666666671</v>
      </c>
      <c r="X6" s="93">
        <f>[2]Junho!$B$27</f>
        <v>26.083333333333332</v>
      </c>
      <c r="Y6" s="93">
        <f>[2]Junho!$B$28</f>
        <v>26.020833333333332</v>
      </c>
      <c r="Z6" s="93">
        <f>[2]Junho!$B$29</f>
        <v>20.887499999999999</v>
      </c>
      <c r="AA6" s="93">
        <f>[2]Junho!$B$30</f>
        <v>17.187499999999996</v>
      </c>
      <c r="AB6" s="93">
        <f>[2]Junho!$B$31</f>
        <v>14.862500000000002</v>
      </c>
      <c r="AC6" s="93">
        <f>[2]Junho!$B$32</f>
        <v>20.066666666666666</v>
      </c>
      <c r="AD6" s="93">
        <f>[2]Junho!$B$33</f>
        <v>17.412500000000005</v>
      </c>
      <c r="AE6" s="93">
        <f>[2]Junho!$B$34</f>
        <v>12.345833333333331</v>
      </c>
      <c r="AF6" s="99">
        <f t="shared" si="1"/>
        <v>21.260972222222222</v>
      </c>
    </row>
    <row r="7" spans="1:36" x14ac:dyDescent="0.2">
      <c r="A7" s="50" t="s">
        <v>86</v>
      </c>
      <c r="B7" s="93">
        <f>[3]Junho!$B$5</f>
        <v>19.537500000000005</v>
      </c>
      <c r="C7" s="93">
        <f>[3]Junho!$B$6</f>
        <v>22.512499999999999</v>
      </c>
      <c r="D7" s="93">
        <f>[3]Junho!$B$7</f>
        <v>24.587499999999995</v>
      </c>
      <c r="E7" s="93">
        <f>[3]Junho!$B$8</f>
        <v>23.266666666666666</v>
      </c>
      <c r="F7" s="93">
        <f>[3]Junho!$B$9</f>
        <v>22.258333333333336</v>
      </c>
      <c r="G7" s="93">
        <f>[3]Junho!$B$10</f>
        <v>23.375</v>
      </c>
      <c r="H7" s="93">
        <f>[3]Junho!$B$11</f>
        <v>23.883333333333336</v>
      </c>
      <c r="I7" s="93">
        <f>[3]Junho!$B$12</f>
        <v>24.287499999999998</v>
      </c>
      <c r="J7" s="93">
        <f>[3]Junho!$B$13</f>
        <v>24.112499999999997</v>
      </c>
      <c r="K7" s="93">
        <f>[3]Junho!$B$14</f>
        <v>24.583333333333339</v>
      </c>
      <c r="L7" s="93">
        <f>[3]Junho!$B$15</f>
        <v>24.524999999999995</v>
      </c>
      <c r="M7" s="93">
        <f>[3]Junho!$B$16</f>
        <v>24.67916666666666</v>
      </c>
      <c r="N7" s="93">
        <f>[3]Junho!$B$17</f>
        <v>24.345833333333331</v>
      </c>
      <c r="O7" s="93">
        <f>[3]Junho!$B$18</f>
        <v>24.425000000000001</v>
      </c>
      <c r="P7" s="93">
        <f>[3]Junho!$B$19</f>
        <v>24.562499999999996</v>
      </c>
      <c r="Q7" s="93">
        <f>[3]Junho!$B$20</f>
        <v>25.637500000000003</v>
      </c>
      <c r="R7" s="93">
        <f>[3]Junho!$B$21</f>
        <v>25.929166666666671</v>
      </c>
      <c r="S7" s="93">
        <f>[3]Junho!$B$22</f>
        <v>25.295833333333338</v>
      </c>
      <c r="T7" s="93">
        <f>[3]Junho!$B$23</f>
        <v>24.55</v>
      </c>
      <c r="U7" s="93">
        <f>[3]Junho!$B$24</f>
        <v>25.241666666666664</v>
      </c>
      <c r="V7" s="93">
        <f>[3]Junho!$B$25</f>
        <v>24.195833333333329</v>
      </c>
      <c r="W7" s="93">
        <f>[3]Junho!$B$26</f>
        <v>24.758333333333336</v>
      </c>
      <c r="X7" s="93">
        <f>[3]Junho!$B$27</f>
        <v>25.899999999999995</v>
      </c>
      <c r="Y7" s="93">
        <f>[3]Junho!$B$28</f>
        <v>25.808333333333323</v>
      </c>
      <c r="Z7" s="93">
        <f>[3]Junho!$B$29</f>
        <v>25.291666666666657</v>
      </c>
      <c r="AA7" s="93">
        <f>[3]Junho!$B$30</f>
        <v>21.324999999999992</v>
      </c>
      <c r="AB7" s="93">
        <f>[3]Junho!$B$31</f>
        <v>16.816666666666666</v>
      </c>
      <c r="AC7" s="93">
        <f>[3]Junho!$B$32</f>
        <v>21.720833333333331</v>
      </c>
      <c r="AD7" s="93">
        <f>[3]Junho!$B$33</f>
        <v>20.062499999999996</v>
      </c>
      <c r="AE7" s="93">
        <f>[3]Junho!$B$34</f>
        <v>15.725000000000001</v>
      </c>
      <c r="AF7" s="99">
        <f t="shared" si="1"/>
        <v>23.44</v>
      </c>
    </row>
    <row r="8" spans="1:36" x14ac:dyDescent="0.2">
      <c r="A8" s="50" t="s">
        <v>1</v>
      </c>
      <c r="B8" s="93">
        <f>[4]Junho!$B$5</f>
        <v>22.737500000000001</v>
      </c>
      <c r="C8" s="93">
        <f>[4]Junho!$B$6</f>
        <v>23.666666666666661</v>
      </c>
      <c r="D8" s="93">
        <f>[4]Junho!$B$7</f>
        <v>24.204166666666669</v>
      </c>
      <c r="E8" s="93">
        <f>[4]Junho!$B$8</f>
        <v>23.679166666666664</v>
      </c>
      <c r="F8" s="93">
        <f>[4]Junho!$B$9</f>
        <v>24.166666666666668</v>
      </c>
      <c r="G8" s="93">
        <f>[4]Junho!$B$10</f>
        <v>23.591666666666665</v>
      </c>
      <c r="H8" s="93">
        <f>[4]Junho!$B$11</f>
        <v>23.316666666666666</v>
      </c>
      <c r="I8" s="93">
        <f>[4]Junho!$B$12</f>
        <v>24.737499999999997</v>
      </c>
      <c r="J8" s="93">
        <f>[4]Junho!$B$13</f>
        <v>25.183333333333334</v>
      </c>
      <c r="K8" s="93">
        <f>[4]Junho!$B$14</f>
        <v>25.541666666666668</v>
      </c>
      <c r="L8" s="93">
        <f>[4]Junho!$B$15</f>
        <v>24.574999999999992</v>
      </c>
      <c r="M8" s="93">
        <f>[4]Junho!$B$16</f>
        <v>24.087500000000002</v>
      </c>
      <c r="N8" s="93">
        <f>[4]Junho!$B$17</f>
        <v>24.983333333333334</v>
      </c>
      <c r="O8" s="93">
        <f>[4]Junho!$B$18</f>
        <v>26.991666666666671</v>
      </c>
      <c r="P8" s="93">
        <f>[4]Junho!$B$19</f>
        <v>26.966666666666669</v>
      </c>
      <c r="Q8" s="93">
        <f>[4]Junho!$B$20</f>
        <v>27.208333333333332</v>
      </c>
      <c r="R8" s="93">
        <f>[4]Junho!$B$21</f>
        <v>26.191666666666663</v>
      </c>
      <c r="S8" s="93">
        <f>[4]Junho!$B$22</f>
        <v>25.841666666666665</v>
      </c>
      <c r="T8" s="93">
        <f>[4]Junho!$B$23</f>
        <v>25.650000000000002</v>
      </c>
      <c r="U8" s="93">
        <f>[4]Junho!$B$24</f>
        <v>25.224999999999998</v>
      </c>
      <c r="V8" s="93">
        <f>[4]Junho!$B$25</f>
        <v>24.416666666666661</v>
      </c>
      <c r="W8" s="93">
        <f>[4]Junho!$B$26</f>
        <v>25.475000000000005</v>
      </c>
      <c r="X8" s="93">
        <f>[4]Junho!$B$27</f>
        <v>27.608333333333334</v>
      </c>
      <c r="Y8" s="93">
        <f>[4]Junho!$B$28</f>
        <v>26.220833333333335</v>
      </c>
      <c r="Z8" s="93">
        <f>[4]Junho!$B$29</f>
        <v>25.541666666666668</v>
      </c>
      <c r="AA8" s="93">
        <f>[4]Junho!$B$30</f>
        <v>20.183333333333334</v>
      </c>
      <c r="AB8" s="93">
        <f>[4]Junho!$B$31</f>
        <v>20.275000000000002</v>
      </c>
      <c r="AC8" s="93">
        <f>[4]Junho!$B$32</f>
        <v>22.179166666666664</v>
      </c>
      <c r="AD8" s="93">
        <f>[4]Junho!$B$33</f>
        <v>22.462499999999995</v>
      </c>
      <c r="AE8" s="93">
        <f>[4]Junho!$B$34</f>
        <v>17.570833333333329</v>
      </c>
      <c r="AF8" s="99">
        <f t="shared" si="1"/>
        <v>24.349305555555549</v>
      </c>
    </row>
    <row r="9" spans="1:36" x14ac:dyDescent="0.2">
      <c r="A9" s="50" t="s">
        <v>149</v>
      </c>
      <c r="B9" s="93">
        <f>[5]Junho!$B$5</f>
        <v>18.416666666666668</v>
      </c>
      <c r="C9" s="93">
        <f>[5]Junho!$B$6</f>
        <v>20.783333333333328</v>
      </c>
      <c r="D9" s="93">
        <f>[5]Junho!$B$7</f>
        <v>22.929166666666664</v>
      </c>
      <c r="E9" s="93">
        <f>[5]Junho!$B$8</f>
        <v>22.570833333333336</v>
      </c>
      <c r="F9" s="93">
        <f>[5]Junho!$B$9</f>
        <v>21.108333333333331</v>
      </c>
      <c r="G9" s="93">
        <f>[5]Junho!$B$10</f>
        <v>21.191666666666659</v>
      </c>
      <c r="H9" s="93">
        <f>[5]Junho!$B$11</f>
        <v>22.849999999999998</v>
      </c>
      <c r="I9" s="93">
        <f>[5]Junho!$B$12</f>
        <v>22.420833333333334</v>
      </c>
      <c r="J9" s="93">
        <f>[5]Junho!$B$13</f>
        <v>23.079166666666666</v>
      </c>
      <c r="K9" s="93">
        <f>[5]Junho!$B$14</f>
        <v>24.970833333333331</v>
      </c>
      <c r="L9" s="93">
        <f>[5]Junho!$B$15</f>
        <v>23.900000000000002</v>
      </c>
      <c r="M9" s="93">
        <f>[5]Junho!$B$16</f>
        <v>22.912499999999998</v>
      </c>
      <c r="N9" s="93">
        <f>[5]Junho!$B$17</f>
        <v>23.662499999999998</v>
      </c>
      <c r="O9" s="93">
        <f>[5]Junho!$B$18</f>
        <v>24.650000000000002</v>
      </c>
      <c r="P9" s="93">
        <f>[5]Junho!$B$19</f>
        <v>26.350000000000005</v>
      </c>
      <c r="Q9" s="93">
        <f>[5]Junho!$B$20</f>
        <v>25.195833333333326</v>
      </c>
      <c r="R9" s="93">
        <f>[5]Junho!$B$21</f>
        <v>23.833333333333329</v>
      </c>
      <c r="S9" s="93">
        <f>[5]Junho!$B$22</f>
        <v>25.941666666666674</v>
      </c>
      <c r="T9" s="93">
        <f>[5]Junho!$B$23</f>
        <v>25.933333333333337</v>
      </c>
      <c r="U9" s="93">
        <f>[5]Junho!$B$24</f>
        <v>25.450000000000003</v>
      </c>
      <c r="V9" s="93">
        <f>[5]Junho!$B$25</f>
        <v>23.908333333333335</v>
      </c>
      <c r="W9" s="93">
        <f>[5]Junho!$B$26</f>
        <v>23.445833333333336</v>
      </c>
      <c r="X9" s="93">
        <f>[5]Junho!$B$27</f>
        <v>26.516666666666669</v>
      </c>
      <c r="Y9" s="93">
        <f>[5]Junho!$B$28</f>
        <v>24.962500000000002</v>
      </c>
      <c r="Z9" s="93">
        <f>[5]Junho!$B$29</f>
        <v>18.729166666666664</v>
      </c>
      <c r="AA9" s="93">
        <f>[5]Junho!$B$30</f>
        <v>14.729166666666666</v>
      </c>
      <c r="AB9" s="93">
        <f>[5]Junho!$B$31</f>
        <v>14.058333333333332</v>
      </c>
      <c r="AC9" s="93">
        <f>[5]Junho!$B$32</f>
        <v>21.708333333333332</v>
      </c>
      <c r="AD9" s="93">
        <f>[5]Junho!$B$33</f>
        <v>16.041666666666668</v>
      </c>
      <c r="AE9" s="93">
        <f>[5]Junho!$B$34</f>
        <v>11.379166666666668</v>
      </c>
      <c r="AF9" s="99">
        <f t="shared" si="1"/>
        <v>22.120972222222221</v>
      </c>
    </row>
    <row r="10" spans="1:36" x14ac:dyDescent="0.2">
      <c r="A10" s="50" t="s">
        <v>93</v>
      </c>
      <c r="B10" s="93">
        <f>[6]Junho!$B$5</f>
        <v>18.879166666666663</v>
      </c>
      <c r="C10" s="93">
        <f>[6]Junho!$B$6</f>
        <v>20.779166666666665</v>
      </c>
      <c r="D10" s="93">
        <f>[6]Junho!$B$7</f>
        <v>22.166666666666668</v>
      </c>
      <c r="E10" s="93">
        <f>[6]Junho!$B$8</f>
        <v>20.591666666666665</v>
      </c>
      <c r="F10" s="93">
        <f>[6]Junho!$B$9</f>
        <v>20.404166666666669</v>
      </c>
      <c r="G10" s="93">
        <f>[6]Junho!$B$10</f>
        <v>20.550000000000004</v>
      </c>
      <c r="H10" s="93">
        <f>[6]Junho!$B$11</f>
        <v>21.275000000000002</v>
      </c>
      <c r="I10" s="93">
        <f>[6]Junho!$B$12</f>
        <v>21.379166666666666</v>
      </c>
      <c r="J10" s="93">
        <f>[6]Junho!$B$13</f>
        <v>23.466666666666665</v>
      </c>
      <c r="K10" s="93">
        <f>[6]Junho!$B$14</f>
        <v>23.812499999999996</v>
      </c>
      <c r="L10" s="93">
        <f>[6]Junho!$B$15</f>
        <v>22.870833333333334</v>
      </c>
      <c r="M10" s="93">
        <f>[6]Junho!$B$16</f>
        <v>21.7</v>
      </c>
      <c r="N10" s="93">
        <f>[6]Junho!$B$17</f>
        <v>23.2</v>
      </c>
      <c r="O10" s="93">
        <f>[6]Junho!$B$18</f>
        <v>24.158333333333331</v>
      </c>
      <c r="P10" s="93">
        <f>[6]Junho!$B$19</f>
        <v>24.974999999999994</v>
      </c>
      <c r="Q10" s="93">
        <f>[6]Junho!$B$20</f>
        <v>24.295833333333334</v>
      </c>
      <c r="R10" s="93">
        <f>[6]Junho!$B$21</f>
        <v>23.929166666666671</v>
      </c>
      <c r="S10" s="93">
        <f>[6]Junho!$B$22</f>
        <v>23.916666666666661</v>
      </c>
      <c r="T10" s="93">
        <f>[6]Junho!$B$23</f>
        <v>24.170833333333338</v>
      </c>
      <c r="U10" s="93">
        <f>[6]Junho!$B$24</f>
        <v>23.712500000000006</v>
      </c>
      <c r="V10" s="93">
        <f>[6]Junho!$B$25</f>
        <v>22.074999999999999</v>
      </c>
      <c r="W10" s="93">
        <f>[6]Junho!$B$26</f>
        <v>24.179166666666671</v>
      </c>
      <c r="X10" s="93">
        <f>[6]Junho!$B$27</f>
        <v>24.870833333333326</v>
      </c>
      <c r="Y10" s="93">
        <f>[6]Junho!$B$28</f>
        <v>24.391666666666666</v>
      </c>
      <c r="Z10" s="93">
        <f>[6]Junho!$B$29</f>
        <v>24.337500000000002</v>
      </c>
      <c r="AA10" s="93">
        <f>[6]Junho!$B$30</f>
        <v>22.533333333333331</v>
      </c>
      <c r="AB10" s="93">
        <f>[6]Junho!$B$31</f>
        <v>18.899999999999999</v>
      </c>
      <c r="AC10" s="93">
        <f>[6]Junho!$B$32</f>
        <v>21.429166666666664</v>
      </c>
      <c r="AD10" s="93">
        <f>[6]Junho!$B$33</f>
        <v>22.787499999999998</v>
      </c>
      <c r="AE10" s="93">
        <f>[6]Junho!$B$34</f>
        <v>17.25416666666667</v>
      </c>
      <c r="AF10" s="99">
        <f t="shared" si="1"/>
        <v>22.433055555555558</v>
      </c>
    </row>
    <row r="11" spans="1:36" x14ac:dyDescent="0.2">
      <c r="A11" s="50" t="s">
        <v>50</v>
      </c>
      <c r="B11" s="93">
        <f>[7]Junho!$B$5</f>
        <v>18.958333333333332</v>
      </c>
      <c r="C11" s="93">
        <f>[7]Junho!$B$6</f>
        <v>22.395833333333339</v>
      </c>
      <c r="D11" s="93">
        <f>[7]Junho!$B$7</f>
        <v>24.258333333333336</v>
      </c>
      <c r="E11" s="93">
        <f>[7]Junho!$B$8</f>
        <v>23.779166666666665</v>
      </c>
      <c r="F11" s="93">
        <f>[7]Junho!$B$9</f>
        <v>21.104166666666664</v>
      </c>
      <c r="G11" s="93">
        <f>[7]Junho!$B$10</f>
        <v>22.925000000000001</v>
      </c>
      <c r="H11" s="93">
        <f>[7]Junho!$B$11</f>
        <v>23.925000000000001</v>
      </c>
      <c r="I11" s="93">
        <f>[7]Junho!$B$12</f>
        <v>23.904166666666669</v>
      </c>
      <c r="J11" s="93">
        <f>[7]Junho!$B$13</f>
        <v>24.745833333333337</v>
      </c>
      <c r="K11" s="93">
        <f>[7]Junho!$B$14</f>
        <v>25.237500000000001</v>
      </c>
      <c r="L11" s="93">
        <f>[7]Junho!$B$15</f>
        <v>25.029166666666669</v>
      </c>
      <c r="M11" s="93">
        <f>[7]Junho!$B$16</f>
        <v>24.216666666666669</v>
      </c>
      <c r="N11" s="93">
        <f>[7]Junho!$B$17</f>
        <v>24.766666666666662</v>
      </c>
      <c r="O11" s="93">
        <f>[7]Junho!$B$18</f>
        <v>24.862500000000001</v>
      </c>
      <c r="P11" s="93">
        <f>[7]Junho!$B$19</f>
        <v>25.633333333333336</v>
      </c>
      <c r="Q11" s="93">
        <f>[7]Junho!$B$20</f>
        <v>25.604166666666668</v>
      </c>
      <c r="R11" s="93">
        <f>[7]Junho!$B$21</f>
        <v>25.958333333333332</v>
      </c>
      <c r="S11" s="93">
        <f>[7]Junho!$B$22</f>
        <v>25.166666666666668</v>
      </c>
      <c r="T11" s="93">
        <f>[7]Junho!$B$23</f>
        <v>25.020833333333332</v>
      </c>
      <c r="U11" s="93">
        <f>[7]Junho!$B$24</f>
        <v>24.862500000000001</v>
      </c>
      <c r="V11" s="93">
        <f>[7]Junho!$B$25</f>
        <v>24.275000000000002</v>
      </c>
      <c r="W11" s="93">
        <f>[7]Junho!$B$26</f>
        <v>25.25</v>
      </c>
      <c r="X11" s="93">
        <f>[7]Junho!$B$27</f>
        <v>26.1875</v>
      </c>
      <c r="Y11" s="93">
        <f>[7]Junho!$B$28</f>
        <v>27.00833333333334</v>
      </c>
      <c r="Z11" s="93">
        <f>[7]Junho!$B$29</f>
        <v>26.095833333333331</v>
      </c>
      <c r="AA11" s="93">
        <f>[7]Junho!$B$30</f>
        <v>23.562499999999996</v>
      </c>
      <c r="AB11" s="93">
        <f>[7]Junho!$B$31</f>
        <v>18.141666666666666</v>
      </c>
      <c r="AC11" s="93">
        <f>[7]Junho!$B$32</f>
        <v>22.416666666666668</v>
      </c>
      <c r="AD11" s="93">
        <f>[7]Junho!$B$33</f>
        <v>22.466666666666669</v>
      </c>
      <c r="AE11" s="93">
        <f>[7]Junho!$B$34</f>
        <v>17.020833333333332</v>
      </c>
      <c r="AF11" s="99">
        <f t="shared" si="1"/>
        <v>23.825972222222223</v>
      </c>
    </row>
    <row r="12" spans="1:36" hidden="1" x14ac:dyDescent="0.2">
      <c r="A12" s="50" t="s">
        <v>29</v>
      </c>
      <c r="B12" s="93" t="s">
        <v>203</v>
      </c>
      <c r="C12" s="93" t="s">
        <v>203</v>
      </c>
      <c r="D12" s="93" t="s">
        <v>203</v>
      </c>
      <c r="E12" s="93" t="s">
        <v>203</v>
      </c>
      <c r="F12" s="93" t="s">
        <v>203</v>
      </c>
      <c r="G12" s="93" t="s">
        <v>203</v>
      </c>
      <c r="H12" s="93" t="s">
        <v>203</v>
      </c>
      <c r="I12" s="93" t="s">
        <v>203</v>
      </c>
      <c r="J12" s="93" t="s">
        <v>203</v>
      </c>
      <c r="K12" s="93" t="s">
        <v>203</v>
      </c>
      <c r="L12" s="93" t="s">
        <v>203</v>
      </c>
      <c r="M12" s="93" t="s">
        <v>203</v>
      </c>
      <c r="N12" s="93" t="s">
        <v>203</v>
      </c>
      <c r="O12" s="93" t="s">
        <v>203</v>
      </c>
      <c r="P12" s="93" t="s">
        <v>203</v>
      </c>
      <c r="Q12" s="93" t="s">
        <v>203</v>
      </c>
      <c r="R12" s="93" t="s">
        <v>203</v>
      </c>
      <c r="S12" s="93" t="s">
        <v>203</v>
      </c>
      <c r="T12" s="93" t="s">
        <v>203</v>
      </c>
      <c r="U12" s="93" t="s">
        <v>203</v>
      </c>
      <c r="V12" s="93" t="s">
        <v>203</v>
      </c>
      <c r="W12" s="93" t="s">
        <v>203</v>
      </c>
      <c r="X12" s="93" t="s">
        <v>203</v>
      </c>
      <c r="Y12" s="93" t="s">
        <v>203</v>
      </c>
      <c r="Z12" s="93" t="s">
        <v>203</v>
      </c>
      <c r="AA12" s="93" t="s">
        <v>203</v>
      </c>
      <c r="AB12" s="93" t="s">
        <v>203</v>
      </c>
      <c r="AC12" s="93" t="s">
        <v>203</v>
      </c>
      <c r="AD12" s="93" t="s">
        <v>203</v>
      </c>
      <c r="AE12" s="93" t="s">
        <v>203</v>
      </c>
      <c r="AF12" s="99" t="s">
        <v>203</v>
      </c>
      <c r="AI12" t="s">
        <v>33</v>
      </c>
    </row>
    <row r="13" spans="1:36" x14ac:dyDescent="0.2">
      <c r="A13" s="50" t="s">
        <v>96</v>
      </c>
      <c r="B13" s="93">
        <f>[8]Junho!$B$5</f>
        <v>19.7</v>
      </c>
      <c r="C13" s="93">
        <f>[8]Junho!$B$6</f>
        <v>20.925000000000001</v>
      </c>
      <c r="D13" s="93">
        <f>[8]Junho!$B$7</f>
        <v>22.854166666666671</v>
      </c>
      <c r="E13" s="93">
        <f>[8]Junho!$B$8</f>
        <v>22.787499999999998</v>
      </c>
      <c r="F13" s="93">
        <f>[8]Junho!$B$9</f>
        <v>21.574999999999999</v>
      </c>
      <c r="G13" s="93">
        <f>[8]Junho!$B$10</f>
        <v>22.012499999999999</v>
      </c>
      <c r="H13" s="93">
        <f>[8]Junho!$B$11</f>
        <v>22.333333333333339</v>
      </c>
      <c r="I13" s="93">
        <f>[8]Junho!$B$12</f>
        <v>22.8125</v>
      </c>
      <c r="J13" s="93">
        <f>[8]Junho!$B$13</f>
        <v>24.970833333333331</v>
      </c>
      <c r="K13" s="93">
        <f>[8]Junho!$B$14</f>
        <v>24.358333333333334</v>
      </c>
      <c r="L13" s="93">
        <f>[8]Junho!$B$15</f>
        <v>23.408333333333331</v>
      </c>
      <c r="M13" s="93">
        <f>[8]Junho!$B$16</f>
        <v>22.995833333333337</v>
      </c>
      <c r="N13" s="93">
        <f>[8]Junho!$B$17</f>
        <v>24.833333333333332</v>
      </c>
      <c r="O13" s="93">
        <f>[8]Junho!$B$18</f>
        <v>25.445833333333336</v>
      </c>
      <c r="P13" s="93">
        <f>[8]Junho!$B$19</f>
        <v>25.766666666666666</v>
      </c>
      <c r="Q13" s="93">
        <f>[8]Junho!$B$20</f>
        <v>25.824999999999999</v>
      </c>
      <c r="R13" s="93">
        <f>[8]Junho!$B$21</f>
        <v>25.820833333333336</v>
      </c>
      <c r="S13" s="93">
        <f>[8]Junho!$B$22</f>
        <v>25.899999999999995</v>
      </c>
      <c r="T13" s="93">
        <f>[8]Junho!$B$23</f>
        <v>25.816666666666663</v>
      </c>
      <c r="U13" s="93">
        <f>[8]Junho!$B$24</f>
        <v>26.120833333333334</v>
      </c>
      <c r="V13" s="93">
        <f>[8]Junho!$B$25</f>
        <v>24.370833333333337</v>
      </c>
      <c r="W13" s="93">
        <f>[8]Junho!$B$26</f>
        <v>25.712500000000006</v>
      </c>
      <c r="X13" s="93">
        <f>[8]Junho!$B$27</f>
        <v>26.233333333333334</v>
      </c>
      <c r="Y13" s="93">
        <f>[8]Junho!$B$28</f>
        <v>26.904166666666665</v>
      </c>
      <c r="Z13" s="93">
        <f>[8]Junho!$B$29</f>
        <v>22.941666666666663</v>
      </c>
      <c r="AA13" s="93">
        <f>[8]Junho!$B$30</f>
        <v>17.341666666666665</v>
      </c>
      <c r="AB13" s="93">
        <f>[8]Junho!$B$31</f>
        <v>17.841666666666665</v>
      </c>
      <c r="AC13" s="93">
        <f>[8]Junho!$B$32</f>
        <v>22.595833333333331</v>
      </c>
      <c r="AD13" s="93">
        <f>[8]Junho!$B$33</f>
        <v>20.904166666666672</v>
      </c>
      <c r="AE13" s="93">
        <f>[8]Junho!$B$34</f>
        <v>13.945833333333335</v>
      </c>
      <c r="AF13" s="99">
        <f>AVERAGE(B13:AE13)</f>
        <v>23.168472222222224</v>
      </c>
    </row>
    <row r="14" spans="1:36" hidden="1" x14ac:dyDescent="0.2">
      <c r="A14" s="50" t="s">
        <v>100</v>
      </c>
      <c r="B14" s="93" t="str">
        <f>[9]Junho!$B$5</f>
        <v>*</v>
      </c>
      <c r="C14" s="93" t="str">
        <f>[9]Junho!$B$6</f>
        <v>*</v>
      </c>
      <c r="D14" s="93" t="str">
        <f>[9]Junho!$B$7</f>
        <v>*</v>
      </c>
      <c r="E14" s="93" t="str">
        <f>[9]Junho!$B$8</f>
        <v>*</v>
      </c>
      <c r="F14" s="93" t="str">
        <f>[9]Junho!$B$9</f>
        <v>*</v>
      </c>
      <c r="G14" s="93" t="str">
        <f>[9]Junho!$B$10</f>
        <v>*</v>
      </c>
      <c r="H14" s="93" t="str">
        <f>[9]Junho!$B$11</f>
        <v>*</v>
      </c>
      <c r="I14" s="93" t="str">
        <f>[9]Junho!$B$12</f>
        <v>*</v>
      </c>
      <c r="J14" s="93" t="str">
        <f>[9]Junho!$B$13</f>
        <v>*</v>
      </c>
      <c r="K14" s="93" t="str">
        <f>[9]Junho!$B$14</f>
        <v>*</v>
      </c>
      <c r="L14" s="93" t="str">
        <f>[9]Junho!$B$15</f>
        <v>*</v>
      </c>
      <c r="M14" s="93" t="str">
        <f>[9]Junho!$B$16</f>
        <v>*</v>
      </c>
      <c r="N14" s="93" t="str">
        <f>[9]Junho!$B$17</f>
        <v>*</v>
      </c>
      <c r="O14" s="93" t="str">
        <f>[9]Junho!$B$18</f>
        <v>*</v>
      </c>
      <c r="P14" s="93" t="str">
        <f>[9]Junho!$B$19</f>
        <v>*</v>
      </c>
      <c r="Q14" s="93" t="str">
        <f>[9]Junho!$B$20</f>
        <v>*</v>
      </c>
      <c r="R14" s="93" t="str">
        <f>[9]Junho!$B$21</f>
        <v>*</v>
      </c>
      <c r="S14" s="93" t="str">
        <f>[9]Junho!$B$22</f>
        <v>*</v>
      </c>
      <c r="T14" s="93" t="str">
        <f>[9]Junho!$B$23</f>
        <v>*</v>
      </c>
      <c r="U14" s="93" t="str">
        <f>[9]Junho!$B$24</f>
        <v>*</v>
      </c>
      <c r="V14" s="93" t="str">
        <f>[9]Junho!$B$25</f>
        <v>*</v>
      </c>
      <c r="W14" s="93" t="str">
        <f>[9]Junho!$B$26</f>
        <v>*</v>
      </c>
      <c r="X14" s="93" t="str">
        <f>[9]Junho!$B$27</f>
        <v>*</v>
      </c>
      <c r="Y14" s="93" t="str">
        <f>[9]Junho!$B$28</f>
        <v>*</v>
      </c>
      <c r="Z14" s="93" t="str">
        <f>[9]Junho!$B$29</f>
        <v>*</v>
      </c>
      <c r="AA14" s="93" t="str">
        <f>[9]Junho!$B$30</f>
        <v>*</v>
      </c>
      <c r="AB14" s="93" t="str">
        <f>[9]Junho!$B$31</f>
        <v>*</v>
      </c>
      <c r="AC14" s="93" t="str">
        <f>[9]Junho!$B$32</f>
        <v>*</v>
      </c>
      <c r="AD14" s="93" t="str">
        <f>[9]Junho!$B$33</f>
        <v>*</v>
      </c>
      <c r="AE14" s="93" t="str">
        <f>[9]Junho!$B$34</f>
        <v>*</v>
      </c>
      <c r="AF14" s="99" t="s">
        <v>203</v>
      </c>
    </row>
    <row r="15" spans="1:36" x14ac:dyDescent="0.2">
      <c r="A15" s="50" t="s">
        <v>103</v>
      </c>
      <c r="B15" s="93">
        <f>[10]Junho!$B$5</f>
        <v>18.699999999999996</v>
      </c>
      <c r="C15" s="93">
        <f>[10]Junho!$B$6</f>
        <v>21.745833333333334</v>
      </c>
      <c r="D15" s="93">
        <f>[10]Junho!$B$7</f>
        <v>24.287500000000005</v>
      </c>
      <c r="E15" s="93">
        <f>[10]Junho!$B$8</f>
        <v>22.324999999999999</v>
      </c>
      <c r="F15" s="93">
        <f>[10]Junho!$B$9</f>
        <v>21.945833333333329</v>
      </c>
      <c r="G15" s="93">
        <f>[10]Junho!$B$10</f>
        <v>21.833333333333332</v>
      </c>
      <c r="H15" s="93">
        <f>[10]Junho!$B$11</f>
        <v>23.066666666666666</v>
      </c>
      <c r="I15" s="93">
        <f>[10]Junho!$B$12</f>
        <v>23.833333333333339</v>
      </c>
      <c r="J15" s="93">
        <f>[10]Junho!$B$13</f>
        <v>23.720833333333331</v>
      </c>
      <c r="K15" s="93">
        <f>[10]Junho!$B$14</f>
        <v>24.954166666666666</v>
      </c>
      <c r="L15" s="93">
        <f>[10]Junho!$B$15</f>
        <v>24.125</v>
      </c>
      <c r="M15" s="93">
        <f>[10]Junho!$B$16</f>
        <v>23.879166666666666</v>
      </c>
      <c r="N15" s="93">
        <f>[10]Junho!$B$17</f>
        <v>24.058333333333326</v>
      </c>
      <c r="O15" s="93">
        <f>[10]Junho!$B$18</f>
        <v>24.029166666666669</v>
      </c>
      <c r="P15" s="93">
        <f>[10]Junho!$B$19</f>
        <v>24.899999999999995</v>
      </c>
      <c r="Q15" s="93">
        <f>[10]Junho!$B$20</f>
        <v>25.425000000000001</v>
      </c>
      <c r="R15" s="93">
        <f>[10]Junho!$B$21</f>
        <v>25.024999999999995</v>
      </c>
      <c r="S15" s="93">
        <f>[10]Junho!$B$22</f>
        <v>25.354166666666668</v>
      </c>
      <c r="T15" s="93">
        <f>[10]Junho!$B$23</f>
        <v>24.595833333333331</v>
      </c>
      <c r="U15" s="93">
        <f>[10]Junho!$B$24</f>
        <v>25.112500000000001</v>
      </c>
      <c r="V15" s="93">
        <f>[10]Junho!$B$25</f>
        <v>23.995833333333337</v>
      </c>
      <c r="W15" s="93">
        <f>[10]Junho!$B$26</f>
        <v>24.195833333333326</v>
      </c>
      <c r="X15" s="93">
        <f>[10]Junho!$B$27</f>
        <v>26.033333333333331</v>
      </c>
      <c r="Y15" s="93">
        <f>[10]Junho!$B$28</f>
        <v>26.645833333333339</v>
      </c>
      <c r="Z15" s="93">
        <f>[10]Junho!$B$29</f>
        <v>22.274999999999995</v>
      </c>
      <c r="AA15" s="93">
        <f>[10]Junho!$B$30</f>
        <v>18.425000000000001</v>
      </c>
      <c r="AB15" s="93">
        <f>[10]Junho!$B$31</f>
        <v>15.095833333333331</v>
      </c>
      <c r="AC15" s="93">
        <f>[10]Junho!$B$32</f>
        <v>21.458333333333332</v>
      </c>
      <c r="AD15" s="93">
        <f>[10]Junho!$B$33</f>
        <v>18.520833333333332</v>
      </c>
      <c r="AE15" s="93">
        <f>[10]Junho!$B$34</f>
        <v>13.204166666666666</v>
      </c>
      <c r="AF15" s="99">
        <f t="shared" ref="AF15:AF37" si="2">AVERAGE(B15:AE15)</f>
        <v>22.758888888888887</v>
      </c>
      <c r="AJ15" t="s">
        <v>33</v>
      </c>
    </row>
    <row r="16" spans="1:36" x14ac:dyDescent="0.2">
      <c r="A16" s="50" t="s">
        <v>150</v>
      </c>
      <c r="B16" s="93">
        <f>[11]Junho!$B$5</f>
        <v>22.008333333333336</v>
      </c>
      <c r="C16" s="93">
        <f>[11]Junho!$B$6</f>
        <v>22.900000000000002</v>
      </c>
      <c r="D16" s="93">
        <f>[11]Junho!$B$7</f>
        <v>22.066666666666663</v>
      </c>
      <c r="E16" s="93">
        <f>[11]Junho!$B$8</f>
        <v>22.137500000000003</v>
      </c>
      <c r="F16" s="93">
        <f>[11]Junho!$B$9</f>
        <v>24.000000000000011</v>
      </c>
      <c r="G16" s="93">
        <f>[11]Junho!$B$10</f>
        <v>22.474999999999998</v>
      </c>
      <c r="H16" s="93">
        <f>[11]Junho!$B$11</f>
        <v>21.950000000000003</v>
      </c>
      <c r="I16" s="93">
        <f>[11]Junho!$B$12</f>
        <v>24.470833333333335</v>
      </c>
      <c r="J16" s="93">
        <f>[11]Junho!$B$13</f>
        <v>22.429166666666671</v>
      </c>
      <c r="K16" s="93">
        <f>[11]Junho!$B$14</f>
        <v>22.070833333333336</v>
      </c>
      <c r="L16" s="93">
        <f>[11]Junho!$B$15</f>
        <v>21.870833333333334</v>
      </c>
      <c r="M16" s="93">
        <f>[11]Junho!$B$16</f>
        <v>21.841666666666669</v>
      </c>
      <c r="N16" s="93">
        <f>[11]Junho!$B$17</f>
        <v>24.916666666666668</v>
      </c>
      <c r="O16" s="93">
        <f>[11]Junho!$B$18</f>
        <v>24.270833333333332</v>
      </c>
      <c r="P16" s="93">
        <f>[11]Junho!$B$19</f>
        <v>23.212500000000002</v>
      </c>
      <c r="Q16" s="93">
        <f>[11]Junho!$B$20</f>
        <v>23.13333333333334</v>
      </c>
      <c r="R16" s="93">
        <f>[11]Junho!$B$21</f>
        <v>21.558333333333334</v>
      </c>
      <c r="S16" s="93">
        <f>[11]Junho!$B$22</f>
        <v>22.108333333333334</v>
      </c>
      <c r="T16" s="93">
        <f>[11]Junho!$B$23</f>
        <v>22.158333333333335</v>
      </c>
      <c r="U16" s="93">
        <f>[11]Junho!$B$24</f>
        <v>21.766666666666666</v>
      </c>
      <c r="V16" s="93">
        <f>[11]Junho!$B$25</f>
        <v>23.3125</v>
      </c>
      <c r="W16" s="93">
        <f>[11]Junho!$B$26</f>
        <v>22.508333333333329</v>
      </c>
      <c r="X16" s="93">
        <f>[11]Junho!$B$27</f>
        <v>24.125</v>
      </c>
      <c r="Y16" s="93">
        <f>[11]Junho!$B$28</f>
        <v>22.833333333333332</v>
      </c>
      <c r="Z16" s="93">
        <f>[11]Junho!$B$29</f>
        <v>22.641666666666666</v>
      </c>
      <c r="AA16" s="93">
        <f>[11]Junho!$B$30</f>
        <v>22.979166666666668</v>
      </c>
      <c r="AB16" s="93">
        <f>[11]Junho!$B$31</f>
        <v>20.866666666666664</v>
      </c>
      <c r="AC16" s="93">
        <f>[11]Junho!$B$32</f>
        <v>22.354166666666671</v>
      </c>
      <c r="AD16" s="93">
        <f>[11]Junho!$B$33</f>
        <v>21.612500000000001</v>
      </c>
      <c r="AE16" s="93">
        <f>[11]Junho!$B$34</f>
        <v>18.616666666666664</v>
      </c>
      <c r="AF16" s="99">
        <f t="shared" si="2"/>
        <v>22.506527777777777</v>
      </c>
      <c r="AJ16" t="s">
        <v>33</v>
      </c>
    </row>
    <row r="17" spans="1:38" ht="12.75" customHeight="1" x14ac:dyDescent="0.2">
      <c r="A17" s="50" t="s">
        <v>2</v>
      </c>
      <c r="B17" s="93">
        <f>[12]Junho!$B$5</f>
        <v>22.483333333333334</v>
      </c>
      <c r="C17" s="93">
        <f>[12]Junho!$B$6</f>
        <v>24.233333333333334</v>
      </c>
      <c r="D17" s="93">
        <f>[12]Junho!$B$7</f>
        <v>24.866666666666664</v>
      </c>
      <c r="E17" s="93">
        <f>[12]Junho!$B$8</f>
        <v>23.683333333333337</v>
      </c>
      <c r="F17" s="93">
        <f>[12]Junho!$B$9</f>
        <v>23.400000000000002</v>
      </c>
      <c r="G17" s="93">
        <f>[12]Junho!$B$10</f>
        <v>23.900000000000002</v>
      </c>
      <c r="H17" s="93">
        <f>[12]Junho!$B$11</f>
        <v>24.762500000000003</v>
      </c>
      <c r="I17" s="93">
        <f>[12]Junho!$B$12</f>
        <v>24.879166666666674</v>
      </c>
      <c r="J17" s="93">
        <f>[12]Junho!$B$13</f>
        <v>25.012500000000006</v>
      </c>
      <c r="K17" s="93">
        <f>[12]Junho!$B$14</f>
        <v>24.420833333333334</v>
      </c>
      <c r="L17" s="93">
        <f>[12]Junho!$B$15</f>
        <v>24.916666666666668</v>
      </c>
      <c r="M17" s="93">
        <f>[12]Junho!$B$16</f>
        <v>24.537499999999994</v>
      </c>
      <c r="N17" s="93">
        <f>[12]Junho!$B$17</f>
        <v>25.7</v>
      </c>
      <c r="O17" s="93">
        <f>[12]Junho!$B$18</f>
        <v>25.265217391304351</v>
      </c>
      <c r="P17" s="93">
        <f>[12]Junho!$B$19</f>
        <v>25.224999999999998</v>
      </c>
      <c r="Q17" s="93">
        <f>[12]Junho!$B$20</f>
        <v>25.895833333333332</v>
      </c>
      <c r="R17" s="93">
        <f>[12]Junho!$B$21</f>
        <v>25.304166666666671</v>
      </c>
      <c r="S17" s="93">
        <f>[12]Junho!$B$22</f>
        <v>24.799999999999997</v>
      </c>
      <c r="T17" s="93">
        <f>[12]Junho!$B$23</f>
        <v>24.6875</v>
      </c>
      <c r="U17" s="93">
        <f>[12]Junho!$B$24</f>
        <v>25.241666666666671</v>
      </c>
      <c r="V17" s="93">
        <f>[12]Junho!$B$25</f>
        <v>25.612500000000008</v>
      </c>
      <c r="W17" s="93">
        <f>[12]Junho!$B$26</f>
        <v>25.200000000000003</v>
      </c>
      <c r="X17" s="93">
        <f>[12]Junho!$B$27</f>
        <v>25.233333333333331</v>
      </c>
      <c r="Y17" s="93">
        <f>[12]Junho!$B$28</f>
        <v>25.608333333333334</v>
      </c>
      <c r="Z17" s="93">
        <f>[12]Junho!$B$29</f>
        <v>24.741666666666671</v>
      </c>
      <c r="AA17" s="93">
        <f>[12]Junho!$B$30</f>
        <v>21.387499999999999</v>
      </c>
      <c r="AB17" s="93">
        <f>[12]Junho!$B$31</f>
        <v>19.987500000000001</v>
      </c>
      <c r="AC17" s="93">
        <f>[12]Junho!$B$32</f>
        <v>23.291666666666671</v>
      </c>
      <c r="AD17" s="93">
        <f>[12]Junho!$B$33</f>
        <v>22.029166666666669</v>
      </c>
      <c r="AE17" s="93">
        <f>[12]Junho!$B$34</f>
        <v>16.600000000000001</v>
      </c>
      <c r="AF17" s="99">
        <f t="shared" si="2"/>
        <v>24.096896135265702</v>
      </c>
      <c r="AH17" s="11" t="s">
        <v>33</v>
      </c>
    </row>
    <row r="18" spans="1:38" x14ac:dyDescent="0.2">
      <c r="A18" s="50" t="s">
        <v>3</v>
      </c>
      <c r="B18" s="93">
        <f>[13]Junho!$B$5</f>
        <v>20.05833333333333</v>
      </c>
      <c r="C18" s="93">
        <f>[13]Junho!$B$6</f>
        <v>21.887500000000003</v>
      </c>
      <c r="D18" s="93">
        <f>[13]Junho!$B$7</f>
        <v>22.233333333333331</v>
      </c>
      <c r="E18" s="93">
        <f>[13]Junho!$B$8</f>
        <v>20.783333333333335</v>
      </c>
      <c r="F18" s="93">
        <f>[13]Junho!$B$9</f>
        <v>21.658333333333335</v>
      </c>
      <c r="G18" s="93">
        <f>[13]Junho!$B$10</f>
        <v>21.904166666666669</v>
      </c>
      <c r="H18" s="93">
        <f>[13]Junho!$B$11</f>
        <v>22.070833333333336</v>
      </c>
      <c r="I18" s="93">
        <f>[13]Junho!$B$12</f>
        <v>22.008333333333336</v>
      </c>
      <c r="J18" s="93">
        <f>[13]Junho!$B$13</f>
        <v>22.645833333333332</v>
      </c>
      <c r="K18" s="93">
        <f>[13]Junho!$B$14</f>
        <v>22.629166666666663</v>
      </c>
      <c r="L18" s="93">
        <f>[13]Junho!$B$15</f>
        <v>22.566666666666674</v>
      </c>
      <c r="M18" s="93">
        <f>[13]Junho!$B$16</f>
        <v>21.704166666666666</v>
      </c>
      <c r="N18" s="93">
        <f>[13]Junho!$B$17</f>
        <v>22.654166666666669</v>
      </c>
      <c r="O18" s="93">
        <f>[13]Junho!$B$18</f>
        <v>22.599999999999998</v>
      </c>
      <c r="P18" s="93">
        <f>[13]Junho!$B$19</f>
        <v>22.312499999999996</v>
      </c>
      <c r="Q18" s="93">
        <f>[13]Junho!$B$20</f>
        <v>22.512499999999999</v>
      </c>
      <c r="R18" s="93">
        <f>[13]Junho!$B$21</f>
        <v>21.695833333333336</v>
      </c>
      <c r="S18" s="93">
        <f>[13]Junho!$B$22</f>
        <v>22.233333333333334</v>
      </c>
      <c r="T18" s="93">
        <f>[13]Junho!$B$23</f>
        <v>21.320833333333333</v>
      </c>
      <c r="U18" s="93">
        <f>[13]Junho!$B$24</f>
        <v>21.454166666666669</v>
      </c>
      <c r="V18" s="93">
        <f>[13]Junho!$B$25</f>
        <v>21.558333333333334</v>
      </c>
      <c r="W18" s="93">
        <f>[13]Junho!$B$26</f>
        <v>23.162499999999998</v>
      </c>
      <c r="X18" s="93">
        <f>[13]Junho!$B$27</f>
        <v>22.654166666666665</v>
      </c>
      <c r="Y18" s="93">
        <f>[13]Junho!$B$28</f>
        <v>22.883333333333336</v>
      </c>
      <c r="Z18" s="93">
        <f>[13]Junho!$B$29</f>
        <v>24.604166666666668</v>
      </c>
      <c r="AA18" s="93">
        <f>[13]Junho!$B$30</f>
        <v>23.287500000000005</v>
      </c>
      <c r="AB18" s="93">
        <f>[13]Junho!$B$31</f>
        <v>23.024999999999995</v>
      </c>
      <c r="AC18" s="93">
        <f>[13]Junho!$B$32</f>
        <v>23.416666666666668</v>
      </c>
      <c r="AD18" s="93">
        <f>[13]Junho!$B$33</f>
        <v>22.145833333333332</v>
      </c>
      <c r="AE18" s="93">
        <f>[13]Junho!$B$34</f>
        <v>21.783333333333335</v>
      </c>
      <c r="AF18" s="99">
        <f t="shared" si="2"/>
        <v>22.248472222222222</v>
      </c>
      <c r="AG18" s="11" t="s">
        <v>33</v>
      </c>
      <c r="AH18" s="11" t="s">
        <v>33</v>
      </c>
      <c r="AK18" t="s">
        <v>33</v>
      </c>
    </row>
    <row r="19" spans="1:38" x14ac:dyDescent="0.2">
      <c r="A19" s="50" t="s">
        <v>4</v>
      </c>
      <c r="B19" s="93">
        <f>[14]Junho!$B5</f>
        <v>20.454166666666662</v>
      </c>
      <c r="C19" s="93">
        <f>[14]Junho!$B6</f>
        <v>22.141666666666669</v>
      </c>
      <c r="D19" s="93">
        <f>[14]Junho!$B7</f>
        <v>22.920833333333331</v>
      </c>
      <c r="E19" s="93">
        <f>[14]Junho!$B8</f>
        <v>22.395833333333332</v>
      </c>
      <c r="F19" s="93">
        <f>[14]Junho!$B9</f>
        <v>22.399999999999995</v>
      </c>
      <c r="G19" s="93">
        <f>[14]Junho!$B10</f>
        <v>22.779166666666665</v>
      </c>
      <c r="H19" s="93">
        <f>[14]Junho!$B11</f>
        <v>22.970833333333328</v>
      </c>
      <c r="I19" s="93">
        <f>[14]Junho!$B12</f>
        <v>23.425000000000001</v>
      </c>
      <c r="J19" s="93">
        <f>[14]Junho!$B13</f>
        <v>23.320833333333326</v>
      </c>
      <c r="K19" s="93">
        <f>[14]Junho!$B14</f>
        <v>23.204166666666666</v>
      </c>
      <c r="L19" s="93">
        <f>[14]Junho!$B15</f>
        <v>23.545833333333334</v>
      </c>
      <c r="M19" s="93">
        <f>[14]Junho!$B16</f>
        <v>23.816666666666663</v>
      </c>
      <c r="N19" s="93">
        <f>[14]Junho!$B17</f>
        <v>22.595833333333335</v>
      </c>
      <c r="O19" s="93">
        <f>[14]Junho!$B18</f>
        <v>22.500000000000004</v>
      </c>
      <c r="P19" s="93">
        <f>[14]Junho!$B19</f>
        <v>23.649999999999995</v>
      </c>
      <c r="Q19" s="93">
        <f>[14]Junho!$B20</f>
        <v>23.212499999999995</v>
      </c>
      <c r="R19" s="93">
        <f>[14]Junho!$B21</f>
        <v>22.88333333333334</v>
      </c>
      <c r="S19" s="93">
        <f>[14]Junho!$B22</f>
        <v>22.495833333333334</v>
      </c>
      <c r="T19" s="93">
        <f>[14]Junho!$B23</f>
        <v>23.033333333333331</v>
      </c>
      <c r="U19" s="93">
        <f>[14]Junho!$B24</f>
        <v>22.887499999999992</v>
      </c>
      <c r="V19" s="93">
        <f>[14]Junho!$B25</f>
        <v>23.162500000000005</v>
      </c>
      <c r="W19" s="93">
        <f>[14]Junho!$B26</f>
        <v>23.500000000000004</v>
      </c>
      <c r="X19" s="93">
        <f>[14]Junho!$B27</f>
        <v>23.887499999999999</v>
      </c>
      <c r="Y19" s="93">
        <f>[14]Junho!$B28</f>
        <v>24.24166666666666</v>
      </c>
      <c r="Z19" s="93">
        <f>[14]Junho!$B29</f>
        <v>24.095833333333335</v>
      </c>
      <c r="AA19" s="93">
        <f>[14]Junho!$B30</f>
        <v>24.125000000000004</v>
      </c>
      <c r="AB19" s="93">
        <f>[14]Junho!$B31</f>
        <v>21.433333333333337</v>
      </c>
      <c r="AC19" s="93">
        <f>[14]Junho!$B32</f>
        <v>22.583333333333332</v>
      </c>
      <c r="AD19" s="93">
        <f>[14]Junho!$B33</f>
        <v>23.208333333333339</v>
      </c>
      <c r="AE19" s="93">
        <f>[14]Junho!$B34</f>
        <v>19.133333333333329</v>
      </c>
      <c r="AF19" s="99">
        <f t="shared" si="2"/>
        <v>22.866805555555558</v>
      </c>
      <c r="AG19" t="s">
        <v>33</v>
      </c>
      <c r="AH19" s="11" t="s">
        <v>33</v>
      </c>
      <c r="AJ19" t="s">
        <v>33</v>
      </c>
    </row>
    <row r="20" spans="1:38" x14ac:dyDescent="0.2">
      <c r="A20" s="50" t="s">
        <v>5</v>
      </c>
      <c r="B20" s="93" t="str">
        <f>[15]Junho!$B$5</f>
        <v>*</v>
      </c>
      <c r="C20" s="93" t="str">
        <f>[15]Junho!$B$6</f>
        <v>*</v>
      </c>
      <c r="D20" s="93" t="str">
        <f>[15]Junho!$B$7</f>
        <v>*</v>
      </c>
      <c r="E20" s="93" t="str">
        <f>[15]Junho!$B$8</f>
        <v>*</v>
      </c>
      <c r="F20" s="93" t="str">
        <f>[15]Junho!$B$9</f>
        <v>*</v>
      </c>
      <c r="G20" s="93" t="str">
        <f>[15]Junho!$B$10</f>
        <v>*</v>
      </c>
      <c r="H20" s="93" t="str">
        <f>[15]Junho!$B$11</f>
        <v>*</v>
      </c>
      <c r="I20" s="93" t="str">
        <f>[15]Junho!$B$12</f>
        <v>*</v>
      </c>
      <c r="J20" s="93" t="str">
        <f>[15]Junho!$B$13</f>
        <v>*</v>
      </c>
      <c r="K20" s="93" t="str">
        <f>[15]Junho!$B$14</f>
        <v>*</v>
      </c>
      <c r="L20" s="93" t="str">
        <f>[15]Junho!$B$15</f>
        <v>*</v>
      </c>
      <c r="M20" s="93" t="str">
        <f>[15]Junho!$B$16</f>
        <v>*</v>
      </c>
      <c r="N20" s="93" t="str">
        <f>[15]Junho!$B$17</f>
        <v>*</v>
      </c>
      <c r="O20" s="93" t="str">
        <f>[15]Junho!$B$18</f>
        <v>*</v>
      </c>
      <c r="P20" s="93" t="str">
        <f>[15]Junho!$B$19</f>
        <v>*</v>
      </c>
      <c r="Q20" s="93" t="str">
        <f>[15]Junho!$B$20</f>
        <v>*</v>
      </c>
      <c r="R20" s="93" t="str">
        <f>[15]Junho!$B$21</f>
        <v>*</v>
      </c>
      <c r="S20" s="93" t="str">
        <f>[15]Junho!$B$22</f>
        <v>*</v>
      </c>
      <c r="T20" s="93" t="str">
        <f>[15]Junho!$B$23</f>
        <v>*</v>
      </c>
      <c r="U20" s="93" t="str">
        <f>[15]Junho!$B$24</f>
        <v>*</v>
      </c>
      <c r="V20" s="93" t="str">
        <f>[15]Junho!$B$25</f>
        <v>*</v>
      </c>
      <c r="W20" s="93" t="str">
        <f>[15]Junho!$B$26</f>
        <v>*</v>
      </c>
      <c r="X20" s="93" t="str">
        <f>[15]Junho!$B$27</f>
        <v>*</v>
      </c>
      <c r="Y20" s="93" t="str">
        <f>[15]Junho!$B$28</f>
        <v>*</v>
      </c>
      <c r="Z20" s="93" t="str">
        <f>[15]Junho!$B$29</f>
        <v>*</v>
      </c>
      <c r="AA20" s="93" t="str">
        <f>[15]Junho!$B$30</f>
        <v>*</v>
      </c>
      <c r="AB20" s="93" t="str">
        <f>[15]Junho!$B$31</f>
        <v>*</v>
      </c>
      <c r="AC20" s="93">
        <f>[15]Junho!$B$32</f>
        <v>25.849999999999998</v>
      </c>
      <c r="AD20" s="93">
        <f>[15]Junho!$B$33</f>
        <v>22.716666666666665</v>
      </c>
      <c r="AE20" s="93">
        <f>[15]Junho!$B$34</f>
        <v>16.474999999999998</v>
      </c>
      <c r="AF20" s="99">
        <f t="shared" si="2"/>
        <v>21.680555555555554</v>
      </c>
      <c r="AG20" s="11" t="s">
        <v>33</v>
      </c>
      <c r="AH20" s="11" t="s">
        <v>33</v>
      </c>
    </row>
    <row r="21" spans="1:38" x14ac:dyDescent="0.2">
      <c r="A21" s="50" t="s">
        <v>31</v>
      </c>
      <c r="B21" s="93">
        <f>[16]Junho!$B$5</f>
        <v>20.262499999999999</v>
      </c>
      <c r="C21" s="93">
        <f>[16]Junho!$B$6</f>
        <v>21.629166666666666</v>
      </c>
      <c r="D21" s="93">
        <f>[16]Junho!$B$7</f>
        <v>22.2</v>
      </c>
      <c r="E21" s="93">
        <f>[16]Junho!$B$8</f>
        <v>21.570833333333336</v>
      </c>
      <c r="F21" s="93">
        <f>[16]Junho!$B$9</f>
        <v>21.862500000000001</v>
      </c>
      <c r="G21" s="93">
        <f>[16]Junho!$B$10</f>
        <v>22.354166666666668</v>
      </c>
      <c r="H21" s="93">
        <f>[16]Junho!$B$11</f>
        <v>22.204166666666666</v>
      </c>
      <c r="I21" s="93">
        <f>[16]Junho!$B$12</f>
        <v>22.683333333333334</v>
      </c>
      <c r="J21" s="93">
        <f>[16]Junho!$B$13</f>
        <v>22.704166666666666</v>
      </c>
      <c r="K21" s="93">
        <f>[16]Junho!$B$14</f>
        <v>22.729166666666668</v>
      </c>
      <c r="L21" s="93">
        <f>[16]Junho!$B$15</f>
        <v>22.691666666666666</v>
      </c>
      <c r="M21" s="93">
        <f>[16]Junho!$B$16</f>
        <v>22.895833333333332</v>
      </c>
      <c r="N21" s="93">
        <f>[16]Junho!$B$17</f>
        <v>22.258333333333336</v>
      </c>
      <c r="O21" s="93">
        <f>[16]Junho!$B$18</f>
        <v>21.925000000000001</v>
      </c>
      <c r="P21" s="93">
        <f>[16]Junho!$B$19</f>
        <v>23.387500000000003</v>
      </c>
      <c r="Q21" s="93">
        <f>[16]Junho!$B$20</f>
        <v>23.283333333333331</v>
      </c>
      <c r="R21" s="93">
        <f>[16]Junho!$B$21</f>
        <v>22.362500000000001</v>
      </c>
      <c r="S21" s="93">
        <f>[16]Junho!$B$22</f>
        <v>22.191666666666663</v>
      </c>
      <c r="T21" s="93">
        <f>[16]Junho!$B$23</f>
        <v>22.737499999999997</v>
      </c>
      <c r="U21" s="93">
        <f>[16]Junho!$B$24</f>
        <v>22.058333333333334</v>
      </c>
      <c r="V21" s="93">
        <f>[16]Junho!$B$25</f>
        <v>22.483333333333334</v>
      </c>
      <c r="W21" s="93">
        <f>[16]Junho!$B$26</f>
        <v>23.079166666666666</v>
      </c>
      <c r="X21" s="93">
        <f>[16]Junho!$B$27</f>
        <v>23.883333333333336</v>
      </c>
      <c r="Y21" s="93">
        <f>[16]Junho!$B$28</f>
        <v>23.970833333333331</v>
      </c>
      <c r="Z21" s="93">
        <f>[16]Junho!$B$29</f>
        <v>23.258333333333329</v>
      </c>
      <c r="AA21" s="93">
        <f>[16]Junho!$B$30</f>
        <v>22.912499999999998</v>
      </c>
      <c r="AB21" s="93">
        <f>[16]Junho!$B$31</f>
        <v>21.687500000000004</v>
      </c>
      <c r="AC21" s="93">
        <f>[16]Junho!$B$32</f>
        <v>22.366666666666671</v>
      </c>
      <c r="AD21" s="93">
        <f>[16]Junho!$B$33</f>
        <v>22.366666666666664</v>
      </c>
      <c r="AE21" s="93">
        <f>[16]Junho!$B$34</f>
        <v>20.537499999999998</v>
      </c>
      <c r="AF21" s="99">
        <f t="shared" si="2"/>
        <v>22.417916666666667</v>
      </c>
      <c r="AH21" s="11" t="s">
        <v>33</v>
      </c>
      <c r="AI21" t="s">
        <v>33</v>
      </c>
      <c r="AJ21" t="s">
        <v>33</v>
      </c>
    </row>
    <row r="22" spans="1:38" x14ac:dyDescent="0.2">
      <c r="A22" s="50" t="s">
        <v>6</v>
      </c>
      <c r="B22" s="93">
        <f>[17]Junho!$B$5</f>
        <v>21.495833333333334</v>
      </c>
      <c r="C22" s="93">
        <f>[17]Junho!$B$6</f>
        <v>23</v>
      </c>
      <c r="D22" s="93">
        <f>[17]Junho!$B$7</f>
        <v>22.950000000000003</v>
      </c>
      <c r="E22" s="93">
        <f>[17]Junho!$B$8</f>
        <v>22.320833333333329</v>
      </c>
      <c r="F22" s="93">
        <f>[17]Junho!$B$9</f>
        <v>22.317391304347826</v>
      </c>
      <c r="G22" s="93">
        <f>[17]Junho!$B$10</f>
        <v>22.556521739130439</v>
      </c>
      <c r="H22" s="93">
        <f>[17]Junho!$B$11</f>
        <v>22.150000000000002</v>
      </c>
      <c r="I22" s="93">
        <f>[17]Junho!$B$12</f>
        <v>23.066666666666666</v>
      </c>
      <c r="J22" s="93">
        <f>[17]Junho!$B$13</f>
        <v>23.6875</v>
      </c>
      <c r="K22" s="93">
        <f>[17]Junho!$B$14</f>
        <v>23.645833333333339</v>
      </c>
      <c r="L22" s="93">
        <f>[17]Junho!$B$15</f>
        <v>23.166666666666671</v>
      </c>
      <c r="M22" s="93">
        <f>[17]Junho!$B$16</f>
        <v>22.783333333333335</v>
      </c>
      <c r="N22" s="93">
        <f>[17]Junho!$B$17</f>
        <v>23.054545454545451</v>
      </c>
      <c r="O22" s="93">
        <f>[17]Junho!$B$18</f>
        <v>22.959090909090911</v>
      </c>
      <c r="P22" s="93">
        <f>[17]Junho!$B$19</f>
        <v>24.162499999999998</v>
      </c>
      <c r="Q22" s="93">
        <f>[17]Junho!$B$20</f>
        <v>24.191666666666663</v>
      </c>
      <c r="R22" s="93">
        <f>[17]Junho!$B$21</f>
        <v>23.325000000000003</v>
      </c>
      <c r="S22" s="93">
        <f>[17]Junho!$B$22</f>
        <v>24.041666666666668</v>
      </c>
      <c r="T22" s="93">
        <f>[17]Junho!$B$23</f>
        <v>23.349999999999998</v>
      </c>
      <c r="U22" s="93">
        <f>[17]Junho!$B$24</f>
        <v>22.121739130434786</v>
      </c>
      <c r="V22" s="93">
        <f>[17]Junho!$B$25</f>
        <v>22.308333333333334</v>
      </c>
      <c r="W22" s="93">
        <f>[17]Junho!$B$26</f>
        <v>23.217391304347821</v>
      </c>
      <c r="X22" s="93">
        <f>[17]Junho!$B$27</f>
        <v>23.941666666666674</v>
      </c>
      <c r="Y22" s="93">
        <f>[17]Junho!$B$28</f>
        <v>23.900000000000002</v>
      </c>
      <c r="Z22" s="93">
        <f>[17]Junho!$B$29</f>
        <v>23.404347826086958</v>
      </c>
      <c r="AA22" s="93">
        <f>[17]Junho!$B$30</f>
        <v>22.356521739130436</v>
      </c>
      <c r="AB22" s="93">
        <f>[17]Junho!$B$31</f>
        <v>20.487499999999997</v>
      </c>
      <c r="AC22" s="93">
        <f>[17]Junho!$B$32</f>
        <v>22.637500000000003</v>
      </c>
      <c r="AD22" s="93">
        <f>[17]Junho!$B$33</f>
        <v>21.92608695652174</v>
      </c>
      <c r="AE22" s="93">
        <f>[17]Junho!$B$34</f>
        <v>22.021739130434788</v>
      </c>
      <c r="AF22" s="99">
        <f t="shared" si="2"/>
        <v>22.884929183135704</v>
      </c>
      <c r="AG22" t="s">
        <v>33</v>
      </c>
      <c r="AJ22" t="s">
        <v>33</v>
      </c>
    </row>
    <row r="23" spans="1:38" x14ac:dyDescent="0.2">
      <c r="A23" s="50" t="s">
        <v>7</v>
      </c>
      <c r="B23" s="93">
        <f>[18]Junho!$B$5</f>
        <v>19.495833333333334</v>
      </c>
      <c r="C23" s="93">
        <f>[18]Junho!$B$6</f>
        <v>21.987499999999997</v>
      </c>
      <c r="D23" s="93">
        <f>[18]Junho!$B$7</f>
        <v>24.258333333333336</v>
      </c>
      <c r="E23" s="93">
        <f>[18]Junho!$B$8</f>
        <v>23.883333333333336</v>
      </c>
      <c r="F23" s="93">
        <f>[18]Junho!$B$9</f>
        <v>22.629166666666666</v>
      </c>
      <c r="G23" s="93">
        <f>[18]Junho!$B$10</f>
        <v>22.891666666666666</v>
      </c>
      <c r="H23" s="93">
        <f>[18]Junho!$B$11</f>
        <v>23.679166666666664</v>
      </c>
      <c r="I23" s="93">
        <f>[18]Junho!$B$12</f>
        <v>24.133333333333336</v>
      </c>
      <c r="J23" s="93">
        <f>[18]Junho!$B$13</f>
        <v>23.579166666666666</v>
      </c>
      <c r="K23" s="93">
        <f>[18]Junho!$B$14</f>
        <v>23.55</v>
      </c>
      <c r="L23" s="93">
        <f>[18]Junho!$B$15</f>
        <v>24.370833333333326</v>
      </c>
      <c r="M23" s="93">
        <f>[18]Junho!$B$16</f>
        <v>24.000000000000004</v>
      </c>
      <c r="N23" s="93">
        <f>[18]Junho!$B$17</f>
        <v>24.029166666666669</v>
      </c>
      <c r="O23" s="93">
        <f>[18]Junho!$B$18</f>
        <v>23.833333333333339</v>
      </c>
      <c r="P23" s="93">
        <f>[18]Junho!$B$19</f>
        <v>24.083333333333332</v>
      </c>
      <c r="Q23" s="93">
        <f>[18]Junho!$B$20</f>
        <v>25.354166666666661</v>
      </c>
      <c r="R23" s="93">
        <f>[18]Junho!$B$21</f>
        <v>25.925000000000001</v>
      </c>
      <c r="S23" s="93">
        <f>[18]Junho!$B$22</f>
        <v>24.700000000000003</v>
      </c>
      <c r="T23" s="93">
        <f>[18]Junho!$B$23</f>
        <v>24.24166666666666</v>
      </c>
      <c r="U23" s="93">
        <f>[18]Junho!$B$24</f>
        <v>24.8</v>
      </c>
      <c r="V23" s="93">
        <f>[18]Junho!$B$25</f>
        <v>24.166666666666661</v>
      </c>
      <c r="W23" s="93">
        <f>[18]Junho!$B$26</f>
        <v>24.237500000000001</v>
      </c>
      <c r="X23" s="93">
        <f>[18]Junho!$B$27</f>
        <v>25.070833333333329</v>
      </c>
      <c r="Y23" s="93">
        <f>[18]Junho!$B$28</f>
        <v>25.679166666666671</v>
      </c>
      <c r="Z23" s="93">
        <f>[18]Junho!$B$29</f>
        <v>23.129166666666666</v>
      </c>
      <c r="AA23" s="93">
        <f>[18]Junho!$B$30</f>
        <v>18.512499999999999</v>
      </c>
      <c r="AB23" s="93">
        <f>[18]Junho!$B$31</f>
        <v>15.612500000000002</v>
      </c>
      <c r="AC23" s="93">
        <f>[18]Junho!$B$32</f>
        <v>21.120833333333337</v>
      </c>
      <c r="AD23" s="93">
        <f>[18]Junho!$B$33</f>
        <v>18.758333333333333</v>
      </c>
      <c r="AE23" s="93">
        <f>[18]Junho!$B$34</f>
        <v>13.358333333333333</v>
      </c>
      <c r="AF23" s="99">
        <f t="shared" si="2"/>
        <v>22.835694444444453</v>
      </c>
      <c r="AH23" t="s">
        <v>33</v>
      </c>
      <c r="AJ23" t="s">
        <v>33</v>
      </c>
      <c r="AK23" t="s">
        <v>33</v>
      </c>
    </row>
    <row r="24" spans="1:38" x14ac:dyDescent="0.2">
      <c r="A24" s="50" t="s">
        <v>151</v>
      </c>
      <c r="B24" s="93">
        <f>[19]Junho!$B$5</f>
        <v>18.783333333333335</v>
      </c>
      <c r="C24" s="93">
        <f>[19]Junho!$B$6</f>
        <v>21.166666666666668</v>
      </c>
      <c r="D24" s="93">
        <f>[19]Junho!$B$7</f>
        <v>23.916666666666668</v>
      </c>
      <c r="E24" s="93">
        <f>[19]Junho!$B$8</f>
        <v>22.4375</v>
      </c>
      <c r="F24" s="93">
        <f>[19]Junho!$B$9</f>
        <v>22.441666666666666</v>
      </c>
      <c r="G24" s="93">
        <f>[19]Junho!$B$10</f>
        <v>22.845833333333331</v>
      </c>
      <c r="H24" s="93">
        <f>[19]Junho!$B$11</f>
        <v>22.970833333333335</v>
      </c>
      <c r="I24" s="93">
        <f>[19]Junho!$B$12</f>
        <v>23.675000000000008</v>
      </c>
      <c r="J24" s="93">
        <f>[19]Junho!$B$13</f>
        <v>23.583333333333339</v>
      </c>
      <c r="K24" s="93">
        <f>[19]Junho!$B$14</f>
        <v>23.341666666666669</v>
      </c>
      <c r="L24" s="93">
        <f>[19]Junho!$B$15</f>
        <v>23.245833333333334</v>
      </c>
      <c r="M24" s="93">
        <f>[19]Junho!$B$16</f>
        <v>23.829166666666666</v>
      </c>
      <c r="N24" s="93">
        <f>[19]Junho!$B$17</f>
        <v>23.787499999999998</v>
      </c>
      <c r="O24" s="93">
        <f>[19]Junho!$B$18</f>
        <v>23.491666666666664</v>
      </c>
      <c r="P24" s="93">
        <f>[19]Junho!$B$19</f>
        <v>23.466666666666658</v>
      </c>
      <c r="Q24" s="93">
        <f>[19]Junho!$B$20</f>
        <v>25.070833333333329</v>
      </c>
      <c r="R24" s="93">
        <f>[19]Junho!$B$21</f>
        <v>24.995833333333334</v>
      </c>
      <c r="S24" s="93">
        <f>[19]Junho!$B$22</f>
        <v>23.970833333333331</v>
      </c>
      <c r="T24" s="93">
        <f>[19]Junho!$B$23</f>
        <v>24.033333333333331</v>
      </c>
      <c r="U24" s="93">
        <f>[19]Junho!$B$24</f>
        <v>24.208333333333329</v>
      </c>
      <c r="V24" s="93">
        <f>[19]Junho!$B$25</f>
        <v>23.350000000000005</v>
      </c>
      <c r="W24" s="93">
        <f>[19]Junho!$B$26</f>
        <v>24.108333333333338</v>
      </c>
      <c r="X24" s="93">
        <f>[19]Junho!$B$27</f>
        <v>24.45</v>
      </c>
      <c r="Y24" s="93">
        <f>[19]Junho!$B$28</f>
        <v>25.458333333333339</v>
      </c>
      <c r="Z24" s="93">
        <f>[19]Junho!$B$29</f>
        <v>24.262500000000003</v>
      </c>
      <c r="AA24" s="93">
        <f>[19]Junho!$B$30</f>
        <v>19.612500000000001</v>
      </c>
      <c r="AB24" s="93">
        <f>[19]Junho!$B$31</f>
        <v>16.412499999999998</v>
      </c>
      <c r="AC24" s="93">
        <f>[19]Junho!$B$32</f>
        <v>21.154166666666669</v>
      </c>
      <c r="AD24" s="93">
        <f>[19]Junho!$B$33</f>
        <v>19.479166666666668</v>
      </c>
      <c r="AE24" s="93">
        <f>[19]Junho!$B$34</f>
        <v>15.029166666666667</v>
      </c>
      <c r="AF24" s="99">
        <f t="shared" si="2"/>
        <v>22.61930555555556</v>
      </c>
      <c r="AH24" s="11" t="s">
        <v>33</v>
      </c>
      <c r="AI24" t="s">
        <v>33</v>
      </c>
      <c r="AJ24" t="s">
        <v>33</v>
      </c>
    </row>
    <row r="25" spans="1:38" x14ac:dyDescent="0.2">
      <c r="A25" s="50" t="s">
        <v>152</v>
      </c>
      <c r="B25" s="105">
        <f>[20]Junho!$B5</f>
        <v>17.3</v>
      </c>
      <c r="C25" s="105">
        <f>[20]Junho!$B6</f>
        <v>20.883333333333329</v>
      </c>
      <c r="D25" s="105">
        <f>[20]Junho!$B7</f>
        <v>23.291666666666661</v>
      </c>
      <c r="E25" s="105">
        <f>[20]Junho!$B8</f>
        <v>22.966666666666665</v>
      </c>
      <c r="F25" s="105">
        <f>[20]Junho!$B9</f>
        <v>22.220833333333335</v>
      </c>
      <c r="G25" s="105">
        <f>[20]Junho!$B10</f>
        <v>21.212499999999999</v>
      </c>
      <c r="H25" s="105">
        <f>[20]Junho!$B11</f>
        <v>22.049999999999997</v>
      </c>
      <c r="I25" s="105">
        <f>[20]Junho!$B12</f>
        <v>23.512500000000003</v>
      </c>
      <c r="J25" s="105">
        <f>[20]Junho!$B13</f>
        <v>23.583333333333332</v>
      </c>
      <c r="K25" s="105" t="str">
        <f>[20]Junho!$B14</f>
        <v>*</v>
      </c>
      <c r="L25" s="105">
        <f>[20]Junho!$B15</f>
        <v>22.620833333333337</v>
      </c>
      <c r="M25" s="105">
        <f>[20]Junho!$B16</f>
        <v>23.224999999999998</v>
      </c>
      <c r="N25" s="105">
        <f>[20]Junho!$B17</f>
        <v>24.049999999999997</v>
      </c>
      <c r="O25" s="105">
        <f>[20]Junho!$B18</f>
        <v>24.479166666666661</v>
      </c>
      <c r="P25" s="105">
        <f>[20]Junho!$B19</f>
        <v>25.375</v>
      </c>
      <c r="Q25" s="105">
        <f>[20]Junho!$B20</f>
        <v>23.662500000000005</v>
      </c>
      <c r="R25" s="105">
        <f>[20]Junho!$B21</f>
        <v>23.320833333333336</v>
      </c>
      <c r="S25" s="105">
        <f>[20]Junho!$B22</f>
        <v>24.595833333333331</v>
      </c>
      <c r="T25" s="105">
        <f>[20]Junho!$B23</f>
        <v>24.841666666666665</v>
      </c>
      <c r="U25" s="105">
        <f>[20]Junho!$B24</f>
        <v>23.533333333333335</v>
      </c>
      <c r="V25" s="105">
        <f>[20]Junho!$B25</f>
        <v>23.587500000000002</v>
      </c>
      <c r="W25" s="105">
        <f>[20]Junho!$B26</f>
        <v>24.512500000000003</v>
      </c>
      <c r="X25" s="105">
        <f>[20]Junho!$B27</f>
        <v>25.666666666666671</v>
      </c>
      <c r="Y25" s="105">
        <f>[20]Junho!$B28</f>
        <v>26.733333333333334</v>
      </c>
      <c r="Z25" s="105">
        <f>[20]Junho!$B29</f>
        <v>19.983333333333334</v>
      </c>
      <c r="AA25" s="105">
        <f>[20]Junho!$B30</f>
        <v>17.845833333333335</v>
      </c>
      <c r="AB25" s="105">
        <f>[20]Junho!$B31</f>
        <v>15.879166666666668</v>
      </c>
      <c r="AC25" s="105">
        <f>[20]Junho!$B32</f>
        <v>20.558333333333334</v>
      </c>
      <c r="AD25" s="105">
        <f>[20]Junho!$B33</f>
        <v>16.583333333333332</v>
      </c>
      <c r="AE25" s="105">
        <f>[20]Junho!$B34</f>
        <v>12.125</v>
      </c>
      <c r="AF25" s="99">
        <f t="shared" si="2"/>
        <v>22.07586206896552</v>
      </c>
      <c r="AG25" s="11" t="s">
        <v>33</v>
      </c>
      <c r="AH25" s="11" t="s">
        <v>33</v>
      </c>
      <c r="AI25" t="s">
        <v>33</v>
      </c>
    </row>
    <row r="26" spans="1:38" x14ac:dyDescent="0.2">
      <c r="A26" s="50" t="s">
        <v>153</v>
      </c>
      <c r="B26" s="93">
        <f>[21]Junho!$B$5</f>
        <v>19.154166666666665</v>
      </c>
      <c r="C26" s="93">
        <f>[21]Junho!$B$6</f>
        <v>21.904166666666669</v>
      </c>
      <c r="D26" s="93">
        <f>[21]Junho!$B$7</f>
        <v>24.404166666666669</v>
      </c>
      <c r="E26" s="93">
        <f>[21]Junho!$B$8</f>
        <v>23.179166666666664</v>
      </c>
      <c r="F26" s="93">
        <f>[21]Junho!$B$9</f>
        <v>22.250000000000004</v>
      </c>
      <c r="G26" s="93">
        <f>[21]Junho!$B$10</f>
        <v>22.670833333333334</v>
      </c>
      <c r="H26" s="93">
        <f>[21]Junho!$B$11</f>
        <v>23.145833333333332</v>
      </c>
      <c r="I26" s="93">
        <f>[21]Junho!$B$12</f>
        <v>23.783333333333328</v>
      </c>
      <c r="J26" s="93">
        <f>[21]Junho!$B$13</f>
        <v>24.195833333333336</v>
      </c>
      <c r="K26" s="93">
        <f>[21]Junho!$B$14</f>
        <v>24.025000000000002</v>
      </c>
      <c r="L26" s="93">
        <f>[21]Junho!$B$15</f>
        <v>23.8</v>
      </c>
      <c r="M26" s="93">
        <f>[21]Junho!$B$16</f>
        <v>23.829166666666662</v>
      </c>
      <c r="N26" s="93">
        <f>[21]Junho!$B$17</f>
        <v>23.954166666666666</v>
      </c>
      <c r="O26" s="93">
        <f>[21]Junho!$B$18</f>
        <v>24.916666666666668</v>
      </c>
      <c r="P26" s="93">
        <f>[21]Junho!$B$19</f>
        <v>24.254166666666674</v>
      </c>
      <c r="Q26" s="93">
        <f>[21]Junho!$B$20</f>
        <v>25.816666666666663</v>
      </c>
      <c r="R26" s="93">
        <f>[21]Junho!$B$21</f>
        <v>25.616666666666664</v>
      </c>
      <c r="S26" s="93">
        <f>[21]Junho!$B$22</f>
        <v>24.729166666666668</v>
      </c>
      <c r="T26" s="93">
        <f>[21]Junho!$B$23</f>
        <v>24.712500000000002</v>
      </c>
      <c r="U26" s="93">
        <f>[21]Junho!$B$24</f>
        <v>24.654166666666665</v>
      </c>
      <c r="V26" s="93">
        <f>[21]Junho!$B$25</f>
        <v>23.870833333333337</v>
      </c>
      <c r="W26" s="93">
        <f>[21]Junho!$B$26</f>
        <v>24.4375</v>
      </c>
      <c r="X26" s="93">
        <f>[21]Junho!$B$27</f>
        <v>25.362499999999997</v>
      </c>
      <c r="Y26" s="93">
        <f>[21]Junho!$B$28</f>
        <v>26.029166666666658</v>
      </c>
      <c r="Z26" s="93">
        <f>[21]Junho!$B$29</f>
        <v>24.516666666666666</v>
      </c>
      <c r="AA26" s="93">
        <f>[21]Junho!$B$30</f>
        <v>20.033333333333331</v>
      </c>
      <c r="AB26" s="93">
        <f>[21]Junho!$B$31</f>
        <v>16.74583333333333</v>
      </c>
      <c r="AC26" s="93">
        <f>[21]Junho!$B$32</f>
        <v>21.670833333333334</v>
      </c>
      <c r="AD26" s="93">
        <f>[21]Junho!$B$33</f>
        <v>20.020833333333332</v>
      </c>
      <c r="AE26" s="93">
        <f>[21]Junho!$B$34</f>
        <v>14.9375</v>
      </c>
      <c r="AF26" s="99">
        <f t="shared" si="2"/>
        <v>23.087361111111111</v>
      </c>
      <c r="AH26" s="11" t="s">
        <v>33</v>
      </c>
      <c r="AI26" t="s">
        <v>33</v>
      </c>
      <c r="AJ26" t="s">
        <v>33</v>
      </c>
    </row>
    <row r="27" spans="1:38" x14ac:dyDescent="0.2">
      <c r="A27" s="50" t="s">
        <v>8</v>
      </c>
      <c r="B27" s="93">
        <f>[22]Junho!$B$5</f>
        <v>17.412500000000001</v>
      </c>
      <c r="C27" s="93">
        <f>[22]Junho!$B$6</f>
        <v>21.012500000000003</v>
      </c>
      <c r="D27" s="93">
        <f>[22]Junho!$B$7</f>
        <v>23.795833333333331</v>
      </c>
      <c r="E27" s="93">
        <f>[22]Junho!$B$8</f>
        <v>23.250000000000004</v>
      </c>
      <c r="F27" s="93">
        <f>[22]Junho!$B$9</f>
        <v>21.179166666666667</v>
      </c>
      <c r="G27" s="93">
        <f>[22]Junho!$B$10</f>
        <v>22.037499999999998</v>
      </c>
      <c r="H27" s="93">
        <f>[22]Junho!$B$11</f>
        <v>23.000000000000004</v>
      </c>
      <c r="I27" s="93">
        <f>[22]Junho!$B$12</f>
        <v>22.829166666666666</v>
      </c>
      <c r="J27" s="93">
        <f>[22]Junho!$B$13</f>
        <v>23.504166666666663</v>
      </c>
      <c r="K27" s="93">
        <f>[22]Junho!$B$14</f>
        <v>23.7</v>
      </c>
      <c r="L27" s="93">
        <f>[22]Junho!$B$15</f>
        <v>23.716666666666669</v>
      </c>
      <c r="M27" s="93">
        <f>[22]Junho!$B$16</f>
        <v>23.454166666666662</v>
      </c>
      <c r="N27" s="93">
        <f>[22]Junho!$B$17</f>
        <v>23.441666666666674</v>
      </c>
      <c r="O27" s="93">
        <f>[22]Junho!$B$18</f>
        <v>24.675000000000001</v>
      </c>
      <c r="P27" s="93">
        <f>[22]Junho!$B$19</f>
        <v>24.9375</v>
      </c>
      <c r="Q27" s="93">
        <f>[22]Junho!$B$20</f>
        <v>24.99166666666666</v>
      </c>
      <c r="R27" s="93">
        <f>[22]Junho!$B$21</f>
        <v>24.837499999999995</v>
      </c>
      <c r="S27" s="93">
        <f>[22]Junho!$B$22</f>
        <v>24.883333333333336</v>
      </c>
      <c r="T27" s="93">
        <f>[22]Junho!$B$23</f>
        <v>24.983333333333331</v>
      </c>
      <c r="U27" s="93">
        <f>[22]Junho!$B$24</f>
        <v>24.500000000000004</v>
      </c>
      <c r="V27" s="93">
        <f>[22]Junho!$B$25</f>
        <v>23.395833333333332</v>
      </c>
      <c r="W27" s="93">
        <f>[22]Junho!$B$26</f>
        <v>24.383333333333329</v>
      </c>
      <c r="X27" s="93">
        <f>[22]Junho!$B$27</f>
        <v>26.204166666666666</v>
      </c>
      <c r="Y27" s="93">
        <f>[22]Junho!$B$28</f>
        <v>27.112499999999994</v>
      </c>
      <c r="Z27" s="93">
        <f>[22]Junho!$B$29</f>
        <v>21.795833333333331</v>
      </c>
      <c r="AA27" s="93">
        <f>[22]Junho!$B$30</f>
        <v>18.966666666666669</v>
      </c>
      <c r="AB27" s="93">
        <f>[22]Junho!$B$31</f>
        <v>15.866666666666667</v>
      </c>
      <c r="AC27" s="93">
        <f>[22]Junho!$B$32</f>
        <v>20.562499999999996</v>
      </c>
      <c r="AD27" s="93">
        <f>[22]Junho!$B$33</f>
        <v>17.562500000000004</v>
      </c>
      <c r="AE27" s="93">
        <f>[22]Junho!$B$34</f>
        <v>13.456521739130432</v>
      </c>
      <c r="AF27" s="99">
        <f t="shared" si="2"/>
        <v>22.514939613526568</v>
      </c>
      <c r="AI27" s="5"/>
      <c r="AJ27" s="5"/>
    </row>
    <row r="28" spans="1:38" x14ac:dyDescent="0.2">
      <c r="A28" s="50" t="s">
        <v>9</v>
      </c>
      <c r="B28" s="93">
        <f>[23]Junho!$B$5</f>
        <v>19.412499999999998</v>
      </c>
      <c r="C28" s="93">
        <f>[23]Junho!$B$6</f>
        <v>22.320833333333336</v>
      </c>
      <c r="D28" s="93">
        <f>[23]Junho!$B$7</f>
        <v>24.637500000000003</v>
      </c>
      <c r="E28" s="93">
        <f>[23]Junho!$B$8</f>
        <v>23.937499999999996</v>
      </c>
      <c r="F28" s="93">
        <f>[23]Junho!$B$9</f>
        <v>22.141666666666666</v>
      </c>
      <c r="G28" s="93">
        <f>[23]Junho!$B$10</f>
        <v>23.145833333333339</v>
      </c>
      <c r="H28" s="93">
        <f>[23]Junho!$B$11</f>
        <v>23.991666666666671</v>
      </c>
      <c r="I28" s="93">
        <f>[23]Junho!$B$12</f>
        <v>24.13333333333334</v>
      </c>
      <c r="J28" s="93">
        <f>[23]Junho!$B$13</f>
        <v>24.166666666666668</v>
      </c>
      <c r="K28" s="93">
        <f>[23]Junho!$B$14</f>
        <v>24.612500000000001</v>
      </c>
      <c r="L28" s="93">
        <f>[23]Junho!$B$15</f>
        <v>24.541666666666661</v>
      </c>
      <c r="M28" s="93">
        <f>[23]Junho!$B$16</f>
        <v>24.75</v>
      </c>
      <c r="N28" s="93">
        <f>[23]Junho!$B$17</f>
        <v>24.129166666666663</v>
      </c>
      <c r="O28" s="93">
        <f>[23]Junho!$B$18</f>
        <v>24.370833333333337</v>
      </c>
      <c r="P28" s="93">
        <f>[23]Junho!$B$19</f>
        <v>24.233333333333338</v>
      </c>
      <c r="Q28" s="93">
        <f>[23]Junho!$B$20</f>
        <v>25.579166666666669</v>
      </c>
      <c r="R28" s="93">
        <f>[23]Junho!$B$21</f>
        <v>25.683333333333334</v>
      </c>
      <c r="S28" s="93">
        <f>[23]Junho!$B$22</f>
        <v>25.100000000000005</v>
      </c>
      <c r="T28" s="93">
        <f>[23]Junho!$B$23</f>
        <v>24.612499999999997</v>
      </c>
      <c r="U28" s="93">
        <f>[23]Junho!$B$24</f>
        <v>25.087499999999995</v>
      </c>
      <c r="V28" s="93">
        <f>[23]Junho!$B$25</f>
        <v>24.195833333333329</v>
      </c>
      <c r="W28" s="93">
        <f>[23]Junho!$B$26</f>
        <v>24.683333333333334</v>
      </c>
      <c r="X28" s="93">
        <f>[23]Junho!$B$27</f>
        <v>25.620833333333326</v>
      </c>
      <c r="Y28" s="93">
        <f>[23]Junho!$B$28</f>
        <v>25.887499999999992</v>
      </c>
      <c r="Z28" s="93">
        <f>[23]Junho!$B$29</f>
        <v>24.883333333333329</v>
      </c>
      <c r="AA28" s="93">
        <f>[23]Junho!$B$30</f>
        <v>21.162499999999998</v>
      </c>
      <c r="AB28" s="93">
        <f>[23]Junho!$B$31</f>
        <v>16.200000000000006</v>
      </c>
      <c r="AC28" s="93">
        <f>[23]Junho!$B$32</f>
        <v>21.416666666666668</v>
      </c>
      <c r="AD28" s="93">
        <f>[23]Junho!$B$33</f>
        <v>19.862500000000001</v>
      </c>
      <c r="AE28" s="93">
        <f>[23]Junho!$B$34</f>
        <v>14.862499999999999</v>
      </c>
      <c r="AF28" s="99">
        <f t="shared" si="2"/>
        <v>23.31208333333333</v>
      </c>
      <c r="AI28" t="s">
        <v>33</v>
      </c>
      <c r="AJ28" t="s">
        <v>33</v>
      </c>
    </row>
    <row r="29" spans="1:38" x14ac:dyDescent="0.2">
      <c r="A29" s="50" t="s">
        <v>30</v>
      </c>
      <c r="B29" s="93">
        <f>[24]Junho!$B$5</f>
        <v>21.287500000000001</v>
      </c>
      <c r="C29" s="93">
        <f>[24]Junho!$B$6</f>
        <v>22.233333333333334</v>
      </c>
      <c r="D29" s="93">
        <f>[24]Junho!$B$7</f>
        <v>22.841666666666669</v>
      </c>
      <c r="E29" s="93">
        <f>[24]Junho!$B$8</f>
        <v>23.362500000000001</v>
      </c>
      <c r="F29" s="93">
        <f>[24]Junho!$B$9</f>
        <v>23.387500000000003</v>
      </c>
      <c r="G29" s="93">
        <f>[24]Junho!$B$10</f>
        <v>23.233333333333334</v>
      </c>
      <c r="H29" s="93">
        <f>[24]Junho!$B$11</f>
        <v>22.733333333333334</v>
      </c>
      <c r="I29" s="93">
        <f>[24]Junho!$B$12</f>
        <v>22.887499999999999</v>
      </c>
      <c r="J29" s="93">
        <f>[24]Junho!$B$13</f>
        <v>24.870833333333326</v>
      </c>
      <c r="K29" s="93">
        <f>[24]Junho!$B$14</f>
        <v>25.220833333333331</v>
      </c>
      <c r="L29" s="93">
        <f>[24]Junho!$B$15</f>
        <v>23.808333333333337</v>
      </c>
      <c r="M29" s="93">
        <f>[24]Junho!$B$16</f>
        <v>23.75</v>
      </c>
      <c r="N29" s="93">
        <f>[24]Junho!$B$17</f>
        <v>24.758333333333329</v>
      </c>
      <c r="O29" s="93">
        <f>[24]Junho!$B$18</f>
        <v>26.895833333333332</v>
      </c>
      <c r="P29" s="93">
        <f>[24]Junho!$B$19</f>
        <v>26.829166666666669</v>
      </c>
      <c r="Q29" s="93">
        <f>[24]Junho!$B$20</f>
        <v>25.679166666666671</v>
      </c>
      <c r="R29" s="93">
        <f>[24]Junho!$B$21</f>
        <v>26.104166666666668</v>
      </c>
      <c r="S29" s="93">
        <f>[24]Junho!$B$22</f>
        <v>25.325000000000003</v>
      </c>
      <c r="T29" s="93">
        <f>[24]Junho!$B$23</f>
        <v>26.658333333333331</v>
      </c>
      <c r="U29" s="93">
        <f>[24]Junho!$B$24</f>
        <v>25.837499999999995</v>
      </c>
      <c r="V29" s="93">
        <f>[24]Junho!$B$25</f>
        <v>24.170833333333334</v>
      </c>
      <c r="W29" s="93">
        <f>[24]Junho!$B$26</f>
        <v>25.474999999999998</v>
      </c>
      <c r="X29" s="93">
        <f>[24]Junho!$B$27</f>
        <v>27.087500000000002</v>
      </c>
      <c r="Y29" s="93">
        <f>[24]Junho!$B$28</f>
        <v>27.395833333333332</v>
      </c>
      <c r="Z29" s="93">
        <f>[24]Junho!$B$29</f>
        <v>23.416666666666671</v>
      </c>
      <c r="AA29" s="93">
        <f>[24]Junho!$B$30</f>
        <v>18.591666666666665</v>
      </c>
      <c r="AB29" s="93">
        <f>[24]Junho!$B$31</f>
        <v>18.470833333333335</v>
      </c>
      <c r="AC29" s="93">
        <f>[24]Junho!$B$32</f>
        <v>22.608333333333331</v>
      </c>
      <c r="AD29" s="93">
        <f>[24]Junho!$B$33</f>
        <v>21.837500000000002</v>
      </c>
      <c r="AE29" s="93">
        <f>[24]Junho!$B$34</f>
        <v>16.183333333333334</v>
      </c>
      <c r="AF29" s="99">
        <f t="shared" si="2"/>
        <v>23.764722222222222</v>
      </c>
      <c r="AH29" s="11" t="s">
        <v>33</v>
      </c>
    </row>
    <row r="30" spans="1:38" x14ac:dyDescent="0.2">
      <c r="A30" s="50" t="s">
        <v>10</v>
      </c>
      <c r="B30" s="93">
        <f>[25]Junho!$B$5</f>
        <v>19.012499999999999</v>
      </c>
      <c r="C30" s="93">
        <f>[25]Junho!$B$6</f>
        <v>22.137500000000003</v>
      </c>
      <c r="D30" s="93">
        <f>[25]Junho!$B$7</f>
        <v>24.316666666666666</v>
      </c>
      <c r="E30" s="93">
        <f>[25]Junho!$B$8</f>
        <v>23.154166666666665</v>
      </c>
      <c r="F30" s="93">
        <f>[25]Junho!$B$9</f>
        <v>22.5625</v>
      </c>
      <c r="G30" s="93">
        <f>[25]Junho!$B$10</f>
        <v>22.912499999999994</v>
      </c>
      <c r="H30" s="93">
        <f>[25]Junho!$B$11</f>
        <v>23.587499999999995</v>
      </c>
      <c r="I30" s="93">
        <f>[25]Junho!$B$12</f>
        <v>24.458333333333332</v>
      </c>
      <c r="J30" s="93">
        <f>[25]Junho!$B$13</f>
        <v>24.604166666666671</v>
      </c>
      <c r="K30" s="93">
        <f>[25]Junho!$B$14</f>
        <v>24.420833333333338</v>
      </c>
      <c r="L30" s="93">
        <f>[25]Junho!$B$15</f>
        <v>24.5625</v>
      </c>
      <c r="M30" s="93">
        <f>[25]Junho!$B$16</f>
        <v>24.887500000000003</v>
      </c>
      <c r="N30" s="93">
        <f>[25]Junho!$B$17</f>
        <v>25.662500000000005</v>
      </c>
      <c r="O30" s="93">
        <f>[25]Junho!$B$18</f>
        <v>25.741666666666674</v>
      </c>
      <c r="P30" s="93">
        <f>[25]Junho!$B$19</f>
        <v>25.858333333333331</v>
      </c>
      <c r="Q30" s="93">
        <f>[25]Junho!$B$20</f>
        <v>25.950000000000003</v>
      </c>
      <c r="R30" s="93">
        <f>[25]Junho!$B$21</f>
        <v>24.908333333333335</v>
      </c>
      <c r="S30" s="93">
        <f>[25]Junho!$B$22</f>
        <v>25.116666666666671</v>
      </c>
      <c r="T30" s="93">
        <f>[25]Junho!$B$23</f>
        <v>25.545833333333334</v>
      </c>
      <c r="U30" s="93">
        <f>[25]Junho!$B$24</f>
        <v>25.245833333333334</v>
      </c>
      <c r="V30" s="93">
        <f>[25]Junho!$B$25</f>
        <v>24.375</v>
      </c>
      <c r="W30" s="93">
        <f>[25]Junho!$B$26</f>
        <v>25.841666666666669</v>
      </c>
      <c r="X30" s="93">
        <f>[25]Junho!$B$27</f>
        <v>26.237500000000001</v>
      </c>
      <c r="Y30" s="93">
        <f>[25]Junho!$B$28</f>
        <v>26.891666666666662</v>
      </c>
      <c r="Z30" s="93">
        <f>[25]Junho!$B$29</f>
        <v>23.116666666666671</v>
      </c>
      <c r="AA30" s="93">
        <f>[25]Junho!$B$30</f>
        <v>19.083333333333332</v>
      </c>
      <c r="AB30" s="93">
        <f>[25]Junho!$B$31</f>
        <v>15.808333333333332</v>
      </c>
      <c r="AC30" s="93">
        <f>[25]Junho!$B$32</f>
        <v>21.116666666666671</v>
      </c>
      <c r="AD30" s="93">
        <f>[25]Junho!$B$33</f>
        <v>18.8</v>
      </c>
      <c r="AE30" s="93">
        <f>[25]Junho!$B$34</f>
        <v>13.999999999999998</v>
      </c>
      <c r="AF30" s="99">
        <f t="shared" si="2"/>
        <v>23.330555555555556</v>
      </c>
      <c r="AJ30" t="s">
        <v>33</v>
      </c>
      <c r="AK30" t="s">
        <v>33</v>
      </c>
    </row>
    <row r="31" spans="1:38" x14ac:dyDescent="0.2">
      <c r="A31" s="50" t="s">
        <v>154</v>
      </c>
      <c r="B31" s="93">
        <f>[26]Junho!$B$5</f>
        <v>17.291666666666664</v>
      </c>
      <c r="C31" s="93">
        <f>[26]Junho!$B$6</f>
        <v>19.700000000000003</v>
      </c>
      <c r="D31" s="93">
        <f>[26]Junho!$B$7</f>
        <v>22.345833333333331</v>
      </c>
      <c r="E31" s="93">
        <f>[26]Junho!$B$8</f>
        <v>22.691666666666666</v>
      </c>
      <c r="F31" s="93">
        <f>[26]Junho!$B$9</f>
        <v>20.633333333333333</v>
      </c>
      <c r="G31" s="93">
        <f>[26]Junho!$B$10</f>
        <v>20.737500000000001</v>
      </c>
      <c r="H31" s="93">
        <f>[26]Junho!$B$11</f>
        <v>21.645833333333339</v>
      </c>
      <c r="I31" s="93">
        <f>[26]Junho!$B$12</f>
        <v>22.241666666666664</v>
      </c>
      <c r="J31" s="93">
        <f>[26]Junho!$B$13</f>
        <v>23.258333333333336</v>
      </c>
      <c r="K31" s="93">
        <f>[26]Junho!$B$14</f>
        <v>22.287500000000005</v>
      </c>
      <c r="L31" s="93">
        <f>[26]Junho!$B$15</f>
        <v>21.983333333333338</v>
      </c>
      <c r="M31" s="93">
        <f>[26]Junho!$B$16</f>
        <v>22.183333333333334</v>
      </c>
      <c r="N31" s="93">
        <f>[26]Junho!$B$17</f>
        <v>22.745833333333337</v>
      </c>
      <c r="O31" s="93">
        <f>[26]Junho!$B$18</f>
        <v>24.066666666666666</v>
      </c>
      <c r="P31" s="93">
        <f>[26]Junho!$B$19</f>
        <v>24.170833333333334</v>
      </c>
      <c r="Q31" s="93">
        <f>[26]Junho!$B$20</f>
        <v>24.241666666666664</v>
      </c>
      <c r="R31" s="93">
        <f>[26]Junho!$B$21</f>
        <v>23.787499999999991</v>
      </c>
      <c r="S31" s="93">
        <f>[26]Junho!$B$22</f>
        <v>23.75</v>
      </c>
      <c r="T31" s="93">
        <f>[26]Junho!$B$23</f>
        <v>24.304166666666664</v>
      </c>
      <c r="U31" s="93">
        <f>[26]Junho!$B$24</f>
        <v>23.791666666666668</v>
      </c>
      <c r="V31" s="93">
        <f>[26]Junho!$B$25</f>
        <v>22.333333333333332</v>
      </c>
      <c r="W31" s="93" t="str">
        <f>[26]Junho!$B$26</f>
        <v>*</v>
      </c>
      <c r="X31" s="93" t="str">
        <f>[26]Junho!$B$27</f>
        <v>*</v>
      </c>
      <c r="Y31" s="93" t="str">
        <f>[26]Junho!$B$28</f>
        <v>*</v>
      </c>
      <c r="Z31" s="93" t="str">
        <f>[26]Junho!$B$29</f>
        <v>*</v>
      </c>
      <c r="AA31" s="93" t="str">
        <f>[26]Junho!$B$30</f>
        <v>*</v>
      </c>
      <c r="AB31" s="93" t="str">
        <f>[26]Junho!$B$31</f>
        <v>*</v>
      </c>
      <c r="AC31" s="93" t="str">
        <f>[26]Junho!$B$32</f>
        <v>*</v>
      </c>
      <c r="AD31" s="93" t="str">
        <f>[26]Junho!$B$33</f>
        <v>*</v>
      </c>
      <c r="AE31" s="93" t="str">
        <f>[26]Junho!$B$34</f>
        <v>*</v>
      </c>
      <c r="AF31" s="99">
        <f t="shared" si="2"/>
        <v>22.390079365079366</v>
      </c>
      <c r="AG31" s="11"/>
    </row>
    <row r="32" spans="1:38" x14ac:dyDescent="0.2">
      <c r="A32" s="50" t="s">
        <v>11</v>
      </c>
      <c r="B32" s="93">
        <f>[27]Junho!$B$5</f>
        <v>16.958333333333332</v>
      </c>
      <c r="C32" s="93">
        <f>[27]Junho!$B$6</f>
        <v>18.870833333333337</v>
      </c>
      <c r="D32" s="93">
        <f>[27]Junho!$B$7</f>
        <v>22.475000000000005</v>
      </c>
      <c r="E32" s="93">
        <f>[27]Junho!$B$8</f>
        <v>21.787500000000005</v>
      </c>
      <c r="F32" s="93">
        <f>[27]Junho!$B$9</f>
        <v>19.816666666666666</v>
      </c>
      <c r="G32" s="93">
        <f>[27]Junho!$B$10</f>
        <v>19.966666666666665</v>
      </c>
      <c r="H32" s="93">
        <f>[27]Junho!$B$11</f>
        <v>20.445833333333336</v>
      </c>
      <c r="I32" s="93">
        <f>[27]Junho!$B$12</f>
        <v>20.925000000000004</v>
      </c>
      <c r="J32" s="93">
        <f>[27]Junho!$B$13</f>
        <v>21.916666666666668</v>
      </c>
      <c r="K32" s="93">
        <f>[27]Junho!$B$14</f>
        <v>22</v>
      </c>
      <c r="L32" s="93">
        <f>[27]Junho!$B$15</f>
        <v>21.45</v>
      </c>
      <c r="M32" s="93">
        <f>[27]Junho!$B$16</f>
        <v>20.766666666666669</v>
      </c>
      <c r="N32" s="93">
        <f>[27]Junho!$B$17</f>
        <v>22.025000000000002</v>
      </c>
      <c r="O32" s="93">
        <f>[27]Junho!$B$18</f>
        <v>22.545833333333334</v>
      </c>
      <c r="P32" s="93">
        <f>[27]Junho!$B$19</f>
        <v>22.516666666666666</v>
      </c>
      <c r="Q32" s="93">
        <f>[27]Junho!$B$20</f>
        <v>24.604166666666668</v>
      </c>
      <c r="R32" s="93">
        <f>[27]Junho!$B$21</f>
        <v>24.358333333333338</v>
      </c>
      <c r="S32" s="93">
        <f>[27]Junho!$B$22</f>
        <v>23.195833333333336</v>
      </c>
      <c r="T32" s="93">
        <f>[27]Junho!$B$23</f>
        <v>22.620833333333326</v>
      </c>
      <c r="U32" s="93">
        <f>[27]Junho!$B$24</f>
        <v>22.579166666666669</v>
      </c>
      <c r="V32" s="93">
        <f>[27]Junho!$B$25</f>
        <v>21.120833333333334</v>
      </c>
      <c r="W32" s="93">
        <f>[27]Junho!$B$26</f>
        <v>21.962500000000002</v>
      </c>
      <c r="X32" s="93">
        <f>[27]Junho!$B$27</f>
        <v>23.358333333333334</v>
      </c>
      <c r="Y32" s="93">
        <f>[27]Junho!$B$28</f>
        <v>24.583333333333339</v>
      </c>
      <c r="Z32" s="93">
        <f>[27]Junho!$B$29</f>
        <v>24.287500000000005</v>
      </c>
      <c r="AA32" s="93">
        <f>[27]Junho!$B$30</f>
        <v>18.733333333333334</v>
      </c>
      <c r="AB32" s="93">
        <f>[27]Junho!$B$31</f>
        <v>17.074999999999999</v>
      </c>
      <c r="AC32" s="93">
        <f>[27]Junho!$B$32</f>
        <v>20.770833333333332</v>
      </c>
      <c r="AD32" s="93">
        <f>[27]Junho!$B$33</f>
        <v>19.441666666666666</v>
      </c>
      <c r="AE32" s="93">
        <f>[27]Junho!$B$34</f>
        <v>14.512500000000001</v>
      </c>
      <c r="AF32" s="99">
        <f t="shared" si="2"/>
        <v>21.255694444444451</v>
      </c>
      <c r="AH32" s="11" t="s">
        <v>33</v>
      </c>
      <c r="AJ32" t="s">
        <v>33</v>
      </c>
      <c r="AK32" t="s">
        <v>33</v>
      </c>
      <c r="AL32" s="85"/>
    </row>
    <row r="33" spans="1:37" s="5" customFormat="1" x14ac:dyDescent="0.2">
      <c r="A33" s="50" t="s">
        <v>12</v>
      </c>
      <c r="B33" s="93">
        <f>[28]Junho!$B$5</f>
        <v>21.683333333333334</v>
      </c>
      <c r="C33" s="93">
        <f>[28]Junho!$B$6</f>
        <v>22.074999999999999</v>
      </c>
      <c r="D33" s="93">
        <f>[28]Junho!$B$7</f>
        <v>23.695833333333336</v>
      </c>
      <c r="E33" s="93">
        <f>[28]Junho!$B$8</f>
        <v>23.962500000000006</v>
      </c>
      <c r="F33" s="93">
        <f>[28]Junho!$B$9</f>
        <v>22.925000000000001</v>
      </c>
      <c r="G33" s="93">
        <f>[28]Junho!$B$10</f>
        <v>22.654166666666669</v>
      </c>
      <c r="H33" s="93">
        <f>[28]Junho!$B$11</f>
        <v>22.916666666666668</v>
      </c>
      <c r="I33" s="93">
        <f>[28]Junho!$B$12</f>
        <v>23.808333333333334</v>
      </c>
      <c r="J33" s="93">
        <f>[28]Junho!$B$13</f>
        <v>23.879166666666663</v>
      </c>
      <c r="K33" s="93">
        <f>[28]Junho!$B$14</f>
        <v>24.187499999999996</v>
      </c>
      <c r="L33" s="93">
        <f>[28]Junho!$B$15</f>
        <v>23.916666666666668</v>
      </c>
      <c r="M33" s="93">
        <f>[28]Junho!$B$16</f>
        <v>23.479166666666668</v>
      </c>
      <c r="N33" s="93">
        <f>[28]Junho!$B$17</f>
        <v>23.879166666666666</v>
      </c>
      <c r="O33" s="93">
        <f>[28]Junho!$B$18</f>
        <v>26.370833333333334</v>
      </c>
      <c r="P33" s="93">
        <f>[28]Junho!$B$19</f>
        <v>25.445833333333329</v>
      </c>
      <c r="Q33" s="93">
        <f>[28]Junho!$B$20</f>
        <v>25.845833333333331</v>
      </c>
      <c r="R33" s="93">
        <f>[28]Junho!$B$21</f>
        <v>25.879166666666674</v>
      </c>
      <c r="S33" s="93">
        <f>[28]Junho!$B$22</f>
        <v>25.245833333333334</v>
      </c>
      <c r="T33" s="93">
        <f>[28]Junho!$B$23</f>
        <v>25.3125</v>
      </c>
      <c r="U33" s="93">
        <f>[28]Junho!$B$24</f>
        <v>24.616666666666664</v>
      </c>
      <c r="V33" s="93">
        <f>[28]Junho!$B$25</f>
        <v>23.75</v>
      </c>
      <c r="W33" s="93">
        <f>[28]Junho!$B$26</f>
        <v>25.3125</v>
      </c>
      <c r="X33" s="93">
        <f>[28]Junho!$B$27</f>
        <v>26.304166666666671</v>
      </c>
      <c r="Y33" s="93">
        <f>[28]Junho!$B$28</f>
        <v>25.120833333333337</v>
      </c>
      <c r="Z33" s="93">
        <f>[28]Junho!$B$29</f>
        <v>24.712500000000002</v>
      </c>
      <c r="AA33" s="93">
        <f>[28]Junho!$B$30</f>
        <v>19.241666666666664</v>
      </c>
      <c r="AB33" s="93">
        <f>[28]Junho!$B$31</f>
        <v>19.125</v>
      </c>
      <c r="AC33" s="93">
        <f>[28]Junho!$B$32</f>
        <v>21.487500000000001</v>
      </c>
      <c r="AD33" s="93">
        <f>[28]Junho!$B$33</f>
        <v>22.799999999999994</v>
      </c>
      <c r="AE33" s="93">
        <f>[28]Junho!$B$34</f>
        <v>16.766666666666666</v>
      </c>
      <c r="AF33" s="99">
        <f t="shared" si="2"/>
        <v>23.546666666666663</v>
      </c>
      <c r="AI33" s="5" t="s">
        <v>33</v>
      </c>
      <c r="AJ33" s="5" t="s">
        <v>33</v>
      </c>
    </row>
    <row r="34" spans="1:37" x14ac:dyDescent="0.2">
      <c r="A34" s="50" t="s">
        <v>235</v>
      </c>
      <c r="B34" s="93">
        <f>[29]Junho!$B$5</f>
        <v>21.745833333333337</v>
      </c>
      <c r="C34" s="93">
        <f>[29]Junho!$B$6</f>
        <v>23.8125</v>
      </c>
      <c r="D34" s="93">
        <f>[29]Junho!$B$7</f>
        <v>23.779166666666665</v>
      </c>
      <c r="E34" s="93">
        <f>[29]Junho!$B$8</f>
        <v>23.166666666666668</v>
      </c>
      <c r="F34" s="93">
        <f>[29]Junho!$B$9</f>
        <v>22.433333333333337</v>
      </c>
      <c r="G34" s="93">
        <f>[29]Junho!$B$10</f>
        <v>22.683333333333334</v>
      </c>
      <c r="H34" s="93">
        <f>[29]Junho!$B$11</f>
        <v>23.220833333333335</v>
      </c>
      <c r="I34" s="93">
        <f>[29]Junho!$B$12</f>
        <v>23.758333333333329</v>
      </c>
      <c r="J34" s="93">
        <f>[29]Junho!$B$13</f>
        <v>24.299999999999994</v>
      </c>
      <c r="K34" s="93">
        <f>[29]Junho!$B$14</f>
        <v>24.929166666666664</v>
      </c>
      <c r="L34" s="93">
        <f>[29]Junho!$B$15</f>
        <v>24.195833333333329</v>
      </c>
      <c r="M34" s="93">
        <f>[29]Junho!$B$16</f>
        <v>23.724999999999998</v>
      </c>
      <c r="N34" s="93">
        <f>[29]Junho!$B$17</f>
        <v>25.400000000000002</v>
      </c>
      <c r="O34" s="93">
        <f>[29]Junho!$B$18</f>
        <v>26.670833333333331</v>
      </c>
      <c r="P34" s="93">
        <f>[29]Junho!$B$19</f>
        <v>27.108333333333338</v>
      </c>
      <c r="Q34" s="93">
        <f>[29]Junho!$B$20</f>
        <v>26.883333333333336</v>
      </c>
      <c r="R34" s="93">
        <f>[29]Junho!$B$21</f>
        <v>24.866666666666664</v>
      </c>
      <c r="S34" s="93">
        <f>[29]Junho!$B$22</f>
        <v>24.866666666666664</v>
      </c>
      <c r="T34" s="93">
        <f>[29]Junho!$B$23</f>
        <v>25.958333333333343</v>
      </c>
      <c r="U34" s="93">
        <f>[29]Junho!$B$24</f>
        <v>26.550000000000008</v>
      </c>
      <c r="V34" s="93">
        <f>[29]Junho!$B$25</f>
        <v>25.875000000000004</v>
      </c>
      <c r="W34" s="93">
        <f>[29]Junho!$B$26</f>
        <v>25.8</v>
      </c>
      <c r="X34" s="93">
        <f>[29]Junho!$B$27</f>
        <v>27.045833333333331</v>
      </c>
      <c r="Y34" s="93">
        <f>[29]Junho!$B$28</f>
        <v>26.900000000000002</v>
      </c>
      <c r="Z34" s="93">
        <f>[29]Junho!$B$29</f>
        <v>22.537499999999998</v>
      </c>
      <c r="AA34" s="93">
        <f>[29]Junho!$B$30</f>
        <v>16.850000000000005</v>
      </c>
      <c r="AB34" s="93">
        <f>[29]Junho!$B$31</f>
        <v>19.295833333333334</v>
      </c>
      <c r="AC34" s="93">
        <f>[29]Junho!$B$32</f>
        <v>21.829166666666669</v>
      </c>
      <c r="AD34" s="93">
        <f>[29]Junho!$B$33</f>
        <v>21.599999999999998</v>
      </c>
      <c r="AE34" s="93">
        <f>[29]Junho!$B$34</f>
        <v>17.345833333333331</v>
      </c>
      <c r="AF34" s="99">
        <f t="shared" si="2"/>
        <v>23.837777777777781</v>
      </c>
      <c r="AI34" t="s">
        <v>33</v>
      </c>
      <c r="AK34" t="s">
        <v>33</v>
      </c>
    </row>
    <row r="35" spans="1:37" ht="12" customHeight="1" x14ac:dyDescent="0.2">
      <c r="A35" s="50" t="s">
        <v>234</v>
      </c>
      <c r="B35" s="93">
        <f>[30]Junho!$B$5</f>
        <v>19.766666666666666</v>
      </c>
      <c r="C35" s="93">
        <f>[30]Junho!$B$6</f>
        <v>22.337500000000006</v>
      </c>
      <c r="D35" s="93">
        <f>[30]Junho!$B$7</f>
        <v>24.3</v>
      </c>
      <c r="E35" s="93">
        <f>[30]Junho!$B$8</f>
        <v>22.491666666666664</v>
      </c>
      <c r="F35" s="93">
        <f>[30]Junho!$B$9</f>
        <v>21.358333333333331</v>
      </c>
      <c r="G35" s="93">
        <f>[30]Junho!$B$10</f>
        <v>22.662499999999994</v>
      </c>
      <c r="H35" s="93">
        <f>[30]Junho!$B$11</f>
        <v>23.541666666666671</v>
      </c>
      <c r="I35" s="93">
        <f>[30]Junho!$B$12</f>
        <v>23.608333333333331</v>
      </c>
      <c r="J35" s="93">
        <f>[30]Junho!$B$13</f>
        <v>24.533333333333331</v>
      </c>
      <c r="K35" s="93">
        <f>[30]Junho!$B$14</f>
        <v>24.079166666666669</v>
      </c>
      <c r="L35" s="93">
        <f>[30]Junho!$B$15</f>
        <v>23.8</v>
      </c>
      <c r="M35" s="93">
        <f>[30]Junho!$B$16</f>
        <v>23.541666666666661</v>
      </c>
      <c r="N35" s="93">
        <f>[30]Junho!$B$17</f>
        <v>24.416666666666668</v>
      </c>
      <c r="O35" s="93">
        <f>[30]Junho!$B$18</f>
        <v>25.212499999999995</v>
      </c>
      <c r="P35" s="93">
        <f>[30]Junho!$B$19</f>
        <v>24.058333333333337</v>
      </c>
      <c r="Q35" s="93">
        <f>[30]Junho!$B$20</f>
        <v>24.870833333333334</v>
      </c>
      <c r="R35" s="93">
        <f>[30]Junho!$B$21</f>
        <v>25.591666666666672</v>
      </c>
      <c r="S35" s="93">
        <f>[30]Junho!$B$22</f>
        <v>24.874999999999996</v>
      </c>
      <c r="T35" s="93">
        <f>[30]Junho!$B$23</f>
        <v>24.475000000000005</v>
      </c>
      <c r="U35" s="93">
        <f>[30]Junho!$B$24</f>
        <v>24.133333333333336</v>
      </c>
      <c r="V35" s="93">
        <f>[30]Junho!$B$25</f>
        <v>23.641666666666669</v>
      </c>
      <c r="W35" s="93">
        <f>[30]Junho!$B$26</f>
        <v>24.070833333333336</v>
      </c>
      <c r="X35" s="93">
        <f>[30]Junho!$B$27</f>
        <v>25.170833333333334</v>
      </c>
      <c r="Y35" s="93">
        <f>[30]Junho!$B$28</f>
        <v>25.583333333333339</v>
      </c>
      <c r="Z35" s="93">
        <f>[30]Junho!$B$29</f>
        <v>24.104166666666671</v>
      </c>
      <c r="AA35" s="93">
        <f>[30]Junho!$B$30</f>
        <v>19.587500000000002</v>
      </c>
      <c r="AB35" s="93">
        <f>[30]Junho!$B$31</f>
        <v>17.329166666666666</v>
      </c>
      <c r="AC35" s="93">
        <f>[30]Junho!$B$32</f>
        <v>22.733333333333334</v>
      </c>
      <c r="AD35" s="93">
        <f>[30]Junho!$B$33</f>
        <v>19.241666666666667</v>
      </c>
      <c r="AE35" s="93">
        <f>[30]Junho!$B$34</f>
        <v>14.812499999999998</v>
      </c>
      <c r="AF35" s="99">
        <f t="shared" si="2"/>
        <v>22.99763888888889</v>
      </c>
      <c r="AI35" s="11" t="s">
        <v>33</v>
      </c>
      <c r="AJ35" t="s">
        <v>33</v>
      </c>
    </row>
    <row r="36" spans="1:37" x14ac:dyDescent="0.2">
      <c r="A36" s="50" t="s">
        <v>126</v>
      </c>
      <c r="B36" s="93">
        <f>[31]Junho!$B$5</f>
        <v>19.833333333333336</v>
      </c>
      <c r="C36" s="93">
        <f>[31]Junho!$B$6</f>
        <v>23.108333333333331</v>
      </c>
      <c r="D36" s="93">
        <f>[31]Junho!$B$7</f>
        <v>25.520833333333332</v>
      </c>
      <c r="E36" s="93">
        <f>[31]Junho!$B$8</f>
        <v>24.358333333333334</v>
      </c>
      <c r="F36" s="93">
        <f>[31]Junho!$B$9</f>
        <v>22.233333333333334</v>
      </c>
      <c r="G36" s="93">
        <f>[31]Junho!$B$10</f>
        <v>23.787499999999998</v>
      </c>
      <c r="H36" s="93">
        <f>[31]Junho!$B$11</f>
        <v>24.366666666666664</v>
      </c>
      <c r="I36" s="93">
        <f>[31]Junho!$B$12</f>
        <v>24.754166666666666</v>
      </c>
      <c r="J36" s="93">
        <f>[31]Junho!$B$13</f>
        <v>25.320833333333329</v>
      </c>
      <c r="K36" s="93">
        <f>[31]Junho!$B$14</f>
        <v>25.412499999999998</v>
      </c>
      <c r="L36" s="93">
        <f>[31]Junho!$B$15</f>
        <v>25.370833333333337</v>
      </c>
      <c r="M36" s="93">
        <f>[31]Junho!$B$16</f>
        <v>25.120833333333334</v>
      </c>
      <c r="N36" s="93">
        <f>[31]Junho!$B$17</f>
        <v>25.470833333333331</v>
      </c>
      <c r="O36" s="93">
        <f>[31]Junho!$B$18</f>
        <v>25.450000000000003</v>
      </c>
      <c r="P36" s="93">
        <f>[31]Junho!$B$19</f>
        <v>25.804166666666671</v>
      </c>
      <c r="Q36" s="93">
        <f>[31]Junho!$B$20</f>
        <v>26.766666666666666</v>
      </c>
      <c r="R36" s="93">
        <f>[31]Junho!$B$21</f>
        <v>26.504166666666663</v>
      </c>
      <c r="S36" s="93">
        <f>[31]Junho!$B$22</f>
        <v>25.649999999999995</v>
      </c>
      <c r="T36" s="93">
        <f>[31]Junho!$B$23</f>
        <v>25.641666666666669</v>
      </c>
      <c r="U36" s="93">
        <f>[31]Junho!$B$24</f>
        <v>26.429166666666671</v>
      </c>
      <c r="V36" s="93">
        <f>[31]Junho!$B$25</f>
        <v>25.2</v>
      </c>
      <c r="W36" s="93">
        <f>[31]Junho!$B$26</f>
        <v>25.912499999999998</v>
      </c>
      <c r="X36" s="93">
        <f>[31]Junho!$B$27</f>
        <v>26.204166666666676</v>
      </c>
      <c r="Y36" s="93">
        <f>[31]Junho!$B$28</f>
        <v>26.625000000000004</v>
      </c>
      <c r="Z36" s="93">
        <f>[31]Junho!$B$29</f>
        <v>24.783333333333342</v>
      </c>
      <c r="AA36" s="93">
        <f>[31]Junho!$B$30</f>
        <v>20.508333333333329</v>
      </c>
      <c r="AB36" s="93">
        <f>[31]Junho!$B$31</f>
        <v>16.487500000000001</v>
      </c>
      <c r="AC36" s="93">
        <f>[31]Junho!$B$32</f>
        <v>22.579166666666666</v>
      </c>
      <c r="AD36" s="93">
        <f>[31]Junho!$B$33</f>
        <v>19.208333333333336</v>
      </c>
      <c r="AE36" s="93">
        <f>[31]Junho!$B$34</f>
        <v>14.862500000000002</v>
      </c>
      <c r="AF36" s="99">
        <f t="shared" si="2"/>
        <v>23.97583333333333</v>
      </c>
      <c r="AJ36" t="s">
        <v>33</v>
      </c>
    </row>
    <row r="37" spans="1:37" x14ac:dyDescent="0.2">
      <c r="A37" s="50" t="s">
        <v>13</v>
      </c>
      <c r="B37" s="93">
        <f>[32]Junho!$B$5</f>
        <v>19.256521739130438</v>
      </c>
      <c r="C37" s="93">
        <f>[32]Junho!$B$6</f>
        <v>21.962499999999995</v>
      </c>
      <c r="D37" s="93">
        <f>[32]Junho!$B$7</f>
        <v>23.630434782608695</v>
      </c>
      <c r="E37" s="93">
        <f>[32]Junho!$B$8</f>
        <v>21.737500000000001</v>
      </c>
      <c r="F37" s="93">
        <f>[32]Junho!$B$9</f>
        <v>22.883333333333336</v>
      </c>
      <c r="G37" s="93">
        <f>[32]Junho!$B$10</f>
        <v>22.641666666666666</v>
      </c>
      <c r="H37" s="93">
        <f>[32]Junho!$B$11</f>
        <v>22.969565217391306</v>
      </c>
      <c r="I37" s="93">
        <f>[32]Junho!$B$12</f>
        <v>22.916666666666668</v>
      </c>
      <c r="J37" s="93">
        <f>[32]Junho!$B$13</f>
        <v>23.3</v>
      </c>
      <c r="K37" s="93">
        <f>[32]Junho!$B$14</f>
        <v>23.620833333333334</v>
      </c>
      <c r="L37" s="93">
        <f>[32]Junho!$B$15</f>
        <v>23.100000000000005</v>
      </c>
      <c r="M37" s="93">
        <f>[32]Junho!$B$16</f>
        <v>22.812500000000004</v>
      </c>
      <c r="N37" s="93">
        <f>[32]Junho!$B$17</f>
        <v>23.183333333333334</v>
      </c>
      <c r="O37" s="93">
        <f>[32]Junho!$B$18</f>
        <v>24.429166666666671</v>
      </c>
      <c r="P37" s="93">
        <f>[32]Junho!$B$19</f>
        <v>24.804166666666664</v>
      </c>
      <c r="Q37" s="93">
        <f>[32]Junho!$B$20</f>
        <v>23.216666666666669</v>
      </c>
      <c r="R37" s="93">
        <f>[32]Junho!$B$21</f>
        <v>23.683333333333337</v>
      </c>
      <c r="S37" s="93">
        <f>[32]Junho!$B$22</f>
        <v>22.825000000000003</v>
      </c>
      <c r="T37" s="93">
        <f>[32]Junho!$B$23</f>
        <v>23.341666666666669</v>
      </c>
      <c r="U37" s="93">
        <f>[32]Junho!$B$24</f>
        <v>22.758333333333336</v>
      </c>
      <c r="V37" s="93">
        <f>[32]Junho!$B$25</f>
        <v>22.4</v>
      </c>
      <c r="W37" s="93">
        <f>[32]Junho!$B$26</f>
        <v>24.213043478260868</v>
      </c>
      <c r="X37" s="93">
        <f>[32]Junho!$B$27</f>
        <v>24.934782608695652</v>
      </c>
      <c r="Y37" s="93">
        <f>[32]Junho!$B$28</f>
        <v>25.045833333333334</v>
      </c>
      <c r="Z37" s="93">
        <f>[32]Junho!$B$29</f>
        <v>24.627272727272725</v>
      </c>
      <c r="AA37" s="93">
        <f>[32]Junho!$B$30</f>
        <v>24.433333333333337</v>
      </c>
      <c r="AB37" s="93">
        <f>[32]Junho!$B$31</f>
        <v>23.586956521739129</v>
      </c>
      <c r="AC37" s="93">
        <f>[32]Junho!$B$32</f>
        <v>23.741666666666664</v>
      </c>
      <c r="AD37" s="93">
        <f>[32]Junho!$B$33</f>
        <v>23.841666666666658</v>
      </c>
      <c r="AE37" s="93">
        <f>[32]Junho!$B$34</f>
        <v>21.8</v>
      </c>
      <c r="AF37" s="99">
        <f t="shared" si="2"/>
        <v>23.256591458058853</v>
      </c>
      <c r="AI37" t="s">
        <v>33</v>
      </c>
      <c r="AJ37" t="s">
        <v>33</v>
      </c>
    </row>
    <row r="38" spans="1:37" x14ac:dyDescent="0.2">
      <c r="A38" s="50" t="s">
        <v>155</v>
      </c>
      <c r="B38" s="93">
        <f>[33]Junho!$B$5</f>
        <v>21.483333333333334</v>
      </c>
      <c r="C38" s="93">
        <f>[33]Junho!$B$6</f>
        <v>22.487500000000001</v>
      </c>
      <c r="D38" s="93">
        <f>[33]Junho!$B$7</f>
        <v>22.779166666666669</v>
      </c>
      <c r="E38" s="93">
        <f>[33]Junho!$B$8</f>
        <v>21.762499999999999</v>
      </c>
      <c r="F38" s="93">
        <f>[33]Junho!$B$9</f>
        <v>22.004166666666666</v>
      </c>
      <c r="G38" s="93">
        <f>[33]Junho!$B$10</f>
        <v>22.025000000000006</v>
      </c>
      <c r="H38" s="93">
        <f>[33]Junho!$B$11</f>
        <v>22.004166666666666</v>
      </c>
      <c r="I38" s="93">
        <f>[33]Junho!$B$12</f>
        <v>22.916666666666668</v>
      </c>
      <c r="J38" s="93">
        <f>[33]Junho!$B$13</f>
        <v>23.091666666666669</v>
      </c>
      <c r="K38" s="93">
        <f>[33]Junho!$B$14</f>
        <v>22.979166666666668</v>
      </c>
      <c r="L38" s="93">
        <f>[33]Junho!$B$15</f>
        <v>22.612499999999997</v>
      </c>
      <c r="M38" s="93">
        <f>[33]Junho!$B$16</f>
        <v>22.462500000000002</v>
      </c>
      <c r="N38" s="93">
        <f>[33]Junho!$B$17</f>
        <v>23.704166666666666</v>
      </c>
      <c r="O38" s="93">
        <f>[33]Junho!$B$18</f>
        <v>22.779166666666665</v>
      </c>
      <c r="P38" s="93">
        <f>[33]Junho!$B$19</f>
        <v>23.791666666666668</v>
      </c>
      <c r="Q38" s="93">
        <f>[33]Junho!$B$20</f>
        <v>23.670833333333334</v>
      </c>
      <c r="R38" s="93">
        <f>[33]Junho!$B$21</f>
        <v>22.791666666666668</v>
      </c>
      <c r="S38" s="93">
        <f>[33]Junho!$B$22</f>
        <v>22.854166666666671</v>
      </c>
      <c r="T38" s="93">
        <f>[33]Junho!$B$23</f>
        <v>22.795833333333334</v>
      </c>
      <c r="U38" s="93">
        <f>[33]Junho!$B$24</f>
        <v>21.666666666666668</v>
      </c>
      <c r="V38" s="93">
        <f>[33]Junho!$B$25</f>
        <v>21.6875</v>
      </c>
      <c r="W38" s="93">
        <f>[33]Junho!$B$26</f>
        <v>23.408333333333335</v>
      </c>
      <c r="X38" s="93">
        <f>[33]Junho!$B$27</f>
        <v>23.825000000000003</v>
      </c>
      <c r="Y38" s="93">
        <f>[33]Junho!$B$28</f>
        <v>23.941666666666666</v>
      </c>
      <c r="Z38" s="93">
        <f>[33]Junho!$B$29</f>
        <v>23.358333333333334</v>
      </c>
      <c r="AA38" s="93">
        <f>[33]Junho!$B$30</f>
        <v>23.504166666666663</v>
      </c>
      <c r="AB38" s="93">
        <f>[33]Junho!$B$31</f>
        <v>21.441666666666666</v>
      </c>
      <c r="AC38" s="93">
        <f>[33]Junho!$B$32</f>
        <v>22.187500000000004</v>
      </c>
      <c r="AD38" s="93">
        <f>[33]Junho!$B$33</f>
        <v>21.887500000000003</v>
      </c>
      <c r="AE38" s="93">
        <f>[33]Junho!$B$34</f>
        <v>21.995833333333337</v>
      </c>
      <c r="AF38" s="99">
        <f t="shared" ref="AF38:AF50" si="3">AVERAGE(B38:AE38)</f>
        <v>22.663333333333338</v>
      </c>
      <c r="AG38" s="104"/>
      <c r="AH38" s="74" t="s">
        <v>33</v>
      </c>
      <c r="AI38" s="74" t="s">
        <v>33</v>
      </c>
    </row>
    <row r="39" spans="1:37" x14ac:dyDescent="0.2">
      <c r="A39" s="50" t="s">
        <v>14</v>
      </c>
      <c r="B39" s="93">
        <f>[34]Junho!$B$5</f>
        <v>17.262499999999999</v>
      </c>
      <c r="C39" s="93">
        <f>[34]Junho!$B$6</f>
        <v>19.991666666666667</v>
      </c>
      <c r="D39" s="93">
        <f>[34]Junho!$B$7</f>
        <v>22.774999999999995</v>
      </c>
      <c r="E39" s="93">
        <f>[34]Junho!$B$8</f>
        <v>22.325000000000003</v>
      </c>
      <c r="F39" s="93">
        <f>[34]Junho!$B$9</f>
        <v>20.204166666666669</v>
      </c>
      <c r="G39" s="93">
        <f>[34]Junho!$B$10</f>
        <v>20.358333333333334</v>
      </c>
      <c r="H39" s="93">
        <f>[34]Junho!$B$11</f>
        <v>21.895833333333332</v>
      </c>
      <c r="I39" s="93">
        <f>[34]Junho!$B$12</f>
        <v>21.495833333333337</v>
      </c>
      <c r="J39" s="93">
        <f>[34]Junho!$B$13</f>
        <v>22.841666666666665</v>
      </c>
      <c r="K39" s="93">
        <f>[34]Junho!$B$14</f>
        <v>24.025000000000002</v>
      </c>
      <c r="L39" s="93">
        <f>[34]Junho!$B$15</f>
        <v>23.770833333333332</v>
      </c>
      <c r="M39" s="93">
        <f>[34]Junho!$B$16</f>
        <v>21.562500000000004</v>
      </c>
      <c r="N39" s="93">
        <f>[34]Junho!$B$17</f>
        <v>22.570833333333336</v>
      </c>
      <c r="O39" s="93">
        <f>[34]Junho!$B$18</f>
        <v>23.775000000000002</v>
      </c>
      <c r="P39" s="93">
        <f>[34]Junho!$B$19</f>
        <v>24.641666666666666</v>
      </c>
      <c r="Q39" s="93">
        <f>[34]Junho!$B$20</f>
        <v>24.262499999999999</v>
      </c>
      <c r="R39" s="93">
        <f>[34]Junho!$B$21</f>
        <v>24.262499999999999</v>
      </c>
      <c r="S39" s="93">
        <f>[34]Junho!$B$22</f>
        <v>24.291666666666668</v>
      </c>
      <c r="T39" s="93">
        <f>[34]Junho!$B$23</f>
        <v>24.708333333333329</v>
      </c>
      <c r="U39" s="93">
        <f>[34]Junho!$B$24</f>
        <v>25.020833333333332</v>
      </c>
      <c r="V39" s="93">
        <f>[34]Junho!$B$25</f>
        <v>22.837500000000002</v>
      </c>
      <c r="W39" s="93">
        <f>[34]Junho!$B$26</f>
        <v>22.725000000000005</v>
      </c>
      <c r="X39" s="93">
        <f>[34]Junho!$B$27</f>
        <v>24.966666666666669</v>
      </c>
      <c r="Y39" s="93">
        <f>[34]Junho!$B$28</f>
        <v>25.079166666666662</v>
      </c>
      <c r="Z39" s="93">
        <f>[34]Junho!$B$29</f>
        <v>19.925000000000001</v>
      </c>
      <c r="AA39" s="93">
        <f>[34]Junho!$B$30</f>
        <v>15.258333333333335</v>
      </c>
      <c r="AB39" s="93">
        <f>[34]Junho!$B$31</f>
        <v>14.225000000000001</v>
      </c>
      <c r="AC39" s="93">
        <f>[34]Junho!$B$32</f>
        <v>21.008333333333333</v>
      </c>
      <c r="AD39" s="93">
        <f>[34]Junho!$B$33</f>
        <v>17.041666666666668</v>
      </c>
      <c r="AE39" s="93">
        <f>[34]Junho!$B$34</f>
        <v>11.704166666666666</v>
      </c>
      <c r="AF39" s="99">
        <f t="shared" si="3"/>
        <v>21.560416666666661</v>
      </c>
      <c r="AG39" s="11" t="s">
        <v>33</v>
      </c>
      <c r="AH39" s="11" t="s">
        <v>33</v>
      </c>
      <c r="AI39" t="s">
        <v>33</v>
      </c>
      <c r="AJ39" t="s">
        <v>33</v>
      </c>
    </row>
    <row r="40" spans="1:37" x14ac:dyDescent="0.2">
      <c r="A40" s="50" t="s">
        <v>15</v>
      </c>
      <c r="B40" s="93">
        <f>[35]Junho!$B$5</f>
        <v>22.537499999999998</v>
      </c>
      <c r="C40" s="93">
        <f>[35]Junho!$B$6</f>
        <v>24.787500000000005</v>
      </c>
      <c r="D40" s="93">
        <f>[35]Junho!$B$7</f>
        <v>25.779166666666669</v>
      </c>
      <c r="E40" s="93">
        <f>[35]Junho!$B$8</f>
        <v>22.2</v>
      </c>
      <c r="F40" s="93">
        <f>[35]Junho!$B$9</f>
        <v>24.058333333333323</v>
      </c>
      <c r="G40" s="93">
        <f>[35]Junho!$B$10</f>
        <v>24.841666666666665</v>
      </c>
      <c r="H40" s="93">
        <f>[35]Junho!$B$11</f>
        <v>24.849999999999998</v>
      </c>
      <c r="I40" s="93">
        <f>[35]Junho!$B$12</f>
        <v>26.179166666666671</v>
      </c>
      <c r="J40" s="93">
        <f>[35]Junho!$B$13</f>
        <v>27.375</v>
      </c>
      <c r="K40" s="93">
        <f>[35]Junho!$B$14</f>
        <v>27.900000000000002</v>
      </c>
      <c r="L40" s="93">
        <f>[35]Junho!$B$15</f>
        <v>27.074999999999999</v>
      </c>
      <c r="M40" s="93">
        <f>[35]Junho!$B$16</f>
        <v>27.92916666666666</v>
      </c>
      <c r="N40" s="93">
        <f>[35]Junho!$B$17</f>
        <v>27.770833333333343</v>
      </c>
      <c r="O40" s="93">
        <f>[35]Junho!$B$18</f>
        <v>29.670833333333334</v>
      </c>
      <c r="P40" s="93">
        <f>[35]Junho!$B$19</f>
        <v>29.245833333333326</v>
      </c>
      <c r="Q40" s="93">
        <f>[35]Junho!$B$20</f>
        <v>27.2</v>
      </c>
      <c r="R40" s="93">
        <f>[35]Junho!$B$21</f>
        <v>26.862500000000001</v>
      </c>
      <c r="S40" s="93">
        <f>[35]Junho!$B$22</f>
        <v>28.258333333333329</v>
      </c>
      <c r="T40" s="93">
        <f>[35]Junho!$B$23</f>
        <v>30.129166666666663</v>
      </c>
      <c r="U40" s="93">
        <f>[35]Junho!$B$24</f>
        <v>29.895833333333329</v>
      </c>
      <c r="V40" s="93">
        <f>[35]Junho!$B$25</f>
        <v>28.404166666666669</v>
      </c>
      <c r="W40" s="93">
        <f>[35]Junho!$B$26</f>
        <v>29.445833333333329</v>
      </c>
      <c r="X40" s="93">
        <f>[35]Junho!$B$27</f>
        <v>29.599999999999998</v>
      </c>
      <c r="Y40" s="93">
        <f>[35]Junho!$B$28</f>
        <v>26.158333333333328</v>
      </c>
      <c r="Z40" s="93">
        <f>[35]Junho!$B$29</f>
        <v>18.445833333333333</v>
      </c>
      <c r="AA40" s="93">
        <f>[35]Junho!$B$30</f>
        <v>14.816666666666665</v>
      </c>
      <c r="AB40" s="93">
        <f>[35]Junho!$B$31</f>
        <v>16.887499999999999</v>
      </c>
      <c r="AC40" s="93">
        <f>[35]Junho!$B$32</f>
        <v>23.270833333333332</v>
      </c>
      <c r="AD40" s="93">
        <f>[35]Junho!$B$33</f>
        <v>19.408333333333331</v>
      </c>
      <c r="AE40" s="93">
        <f>[35]Junho!$B$34</f>
        <v>15.420833333333334</v>
      </c>
      <c r="AF40" s="99">
        <f t="shared" si="3"/>
        <v>25.213472222222226</v>
      </c>
      <c r="AH40" s="11" t="s">
        <v>33</v>
      </c>
      <c r="AJ40" t="s">
        <v>33</v>
      </c>
    </row>
    <row r="41" spans="1:37" x14ac:dyDescent="0.2">
      <c r="A41" s="50" t="s">
        <v>156</v>
      </c>
      <c r="B41" s="93">
        <f>[36]Junho!$B$5</f>
        <v>19.341666666666665</v>
      </c>
      <c r="C41" s="93">
        <f>[36]Junho!$B$6</f>
        <v>21.520833333333332</v>
      </c>
      <c r="D41" s="93">
        <f>[36]Junho!$B$7</f>
        <v>23.345833333333335</v>
      </c>
      <c r="E41" s="93">
        <f>[36]Junho!$B$8</f>
        <v>21.120833333333334</v>
      </c>
      <c r="F41" s="93">
        <f>[36]Junho!$B$9</f>
        <v>21.829166666666666</v>
      </c>
      <c r="G41" s="93">
        <f>[36]Junho!$B$10</f>
        <v>21.945833333333336</v>
      </c>
      <c r="H41" s="93">
        <f>[36]Junho!$B$11</f>
        <v>22.037499999999998</v>
      </c>
      <c r="I41" s="93">
        <f>[36]Junho!$B$12</f>
        <v>22.75</v>
      </c>
      <c r="J41" s="93">
        <f>[36]Junho!$B$13</f>
        <v>23.229166666666668</v>
      </c>
      <c r="K41" s="93">
        <f>[36]Junho!$B$14</f>
        <v>22.745833333333334</v>
      </c>
      <c r="L41" s="93">
        <f>[36]Junho!$B$15</f>
        <v>22.512499999999999</v>
      </c>
      <c r="M41" s="93">
        <f>[36]Junho!$B$16</f>
        <v>22.504166666666663</v>
      </c>
      <c r="N41" s="93">
        <f>[36]Junho!$B$17</f>
        <v>23.604166666666668</v>
      </c>
      <c r="O41" s="93">
        <f>[36]Junho!$B$18</f>
        <v>24.979166666666671</v>
      </c>
      <c r="P41" s="93">
        <f>[36]Junho!$B$19</f>
        <v>23.920833333333338</v>
      </c>
      <c r="Q41" s="93">
        <f>[36]Junho!$B$20</f>
        <v>23.983333333333334</v>
      </c>
      <c r="R41" s="93">
        <f>[36]Junho!$B$21</f>
        <v>23.249999999999996</v>
      </c>
      <c r="S41" s="93">
        <f>[36]Junho!$B$22</f>
        <v>22.929166666666664</v>
      </c>
      <c r="T41" s="93">
        <f>[36]Junho!$B$23</f>
        <v>23.225000000000005</v>
      </c>
      <c r="U41" s="93">
        <f>[36]Junho!$B$24</f>
        <v>22.583333333333339</v>
      </c>
      <c r="V41" s="93">
        <f>[36]Junho!$B$25</f>
        <v>22.333333333333329</v>
      </c>
      <c r="W41" s="93">
        <f>[36]Junho!$B$26</f>
        <v>23.337500000000002</v>
      </c>
      <c r="X41" s="93">
        <f>[36]Junho!$B$27</f>
        <v>25.120833333333337</v>
      </c>
      <c r="Y41" s="93">
        <f>[36]Junho!$B$28</f>
        <v>24.912499999999998</v>
      </c>
      <c r="Z41" s="93">
        <f>[36]Junho!$B$29</f>
        <v>23.970833333333335</v>
      </c>
      <c r="AA41" s="93">
        <f>[36]Junho!$B$30</f>
        <v>22.654166666666665</v>
      </c>
      <c r="AB41" s="93">
        <f>[36]Junho!$B$31</f>
        <v>18.754166666666666</v>
      </c>
      <c r="AC41" s="93">
        <f>[36]Junho!$B$32</f>
        <v>22.112500000000001</v>
      </c>
      <c r="AD41" s="93">
        <f>[36]Junho!$B$33</f>
        <v>21.1</v>
      </c>
      <c r="AE41" s="93">
        <f>[36]Junho!$B$34</f>
        <v>17.087500000000002</v>
      </c>
      <c r="AF41" s="99">
        <f t="shared" si="3"/>
        <v>22.491388888888892</v>
      </c>
      <c r="AH41" s="11" t="s">
        <v>33</v>
      </c>
      <c r="AJ41" t="s">
        <v>33</v>
      </c>
    </row>
    <row r="42" spans="1:37" x14ac:dyDescent="0.2">
      <c r="A42" s="50" t="s">
        <v>16</v>
      </c>
      <c r="B42" s="93">
        <f>[37]Junho!$B$5</f>
        <v>18.170833333333334</v>
      </c>
      <c r="C42" s="93">
        <f>[37]Junho!$B$6</f>
        <v>21.395833333333332</v>
      </c>
      <c r="D42" s="93">
        <f>[37]Junho!$B$7</f>
        <v>23.908695652173908</v>
      </c>
      <c r="E42" s="93">
        <f>[37]Junho!$B$8</f>
        <v>21.041666666666664</v>
      </c>
      <c r="F42" s="93">
        <f>[37]Junho!$B$9</f>
        <v>21.558333333333334</v>
      </c>
      <c r="G42" s="93">
        <f>[37]Junho!$B$10</f>
        <v>21.720833333333331</v>
      </c>
      <c r="H42" s="93">
        <f>[37]Junho!$B$11</f>
        <v>21.775000000000002</v>
      </c>
      <c r="I42" s="93">
        <f>[37]Junho!$B$12</f>
        <v>23.066666666666666</v>
      </c>
      <c r="J42" s="93">
        <f>[37]Junho!$B$13</f>
        <v>23.887499999999999</v>
      </c>
      <c r="K42" s="93">
        <f>[37]Junho!$B$14</f>
        <v>22.983333333333334</v>
      </c>
      <c r="L42" s="93">
        <f>[37]Junho!$B$15</f>
        <v>22.520833333333329</v>
      </c>
      <c r="M42" s="93">
        <f>[37]Junho!$B$16</f>
        <v>22.058333333333334</v>
      </c>
      <c r="N42" s="93">
        <f>[37]Junho!$B$17</f>
        <v>24.237499999999997</v>
      </c>
      <c r="O42" s="93">
        <f>[37]Junho!$B$18</f>
        <v>24.454166666666669</v>
      </c>
      <c r="P42" s="93">
        <f>[37]Junho!$B$19</f>
        <v>23.758333333333329</v>
      </c>
      <c r="Q42" s="93">
        <f>[37]Junho!$B$20</f>
        <v>25.108333333333324</v>
      </c>
      <c r="R42" s="93">
        <f>[37]Junho!$B$21</f>
        <v>24.062500000000004</v>
      </c>
      <c r="S42" s="93">
        <f>[37]Junho!$B$22</f>
        <v>23.424999999999997</v>
      </c>
      <c r="T42" s="93">
        <f>[37]Junho!$B$23</f>
        <v>23.541666666666671</v>
      </c>
      <c r="U42" s="93">
        <f>[37]Junho!$B$24</f>
        <v>23.4375</v>
      </c>
      <c r="V42" s="93">
        <f>[37]Junho!$B$25</f>
        <v>22.933333333333334</v>
      </c>
      <c r="W42" s="93">
        <f>[37]Junho!$B$26</f>
        <v>24.349999999999994</v>
      </c>
      <c r="X42" s="93">
        <f>[37]Junho!$B$27</f>
        <v>24.387500000000006</v>
      </c>
      <c r="Y42" s="93">
        <f>[37]Junho!$B$28</f>
        <v>24.604166666666661</v>
      </c>
      <c r="Z42" s="93">
        <f>[37]Junho!$B$29</f>
        <v>24.241666666666664</v>
      </c>
      <c r="AA42" s="93">
        <f>[37]Junho!$B$30</f>
        <v>19.049999999999997</v>
      </c>
      <c r="AB42" s="93">
        <f>[37]Junho!$B$31</f>
        <v>16.925000000000001</v>
      </c>
      <c r="AC42" s="93">
        <f>[37]Junho!$B$32</f>
        <v>21.112500000000001</v>
      </c>
      <c r="AD42" s="93">
        <f>[37]Junho!$B$33</f>
        <v>18.874999999999996</v>
      </c>
      <c r="AE42" s="93">
        <f>[37]Junho!$B$34</f>
        <v>14.820833333333333</v>
      </c>
      <c r="AF42" s="99">
        <f t="shared" si="3"/>
        <v>22.247095410628013</v>
      </c>
      <c r="AH42" s="11" t="s">
        <v>33</v>
      </c>
      <c r="AJ42" t="s">
        <v>33</v>
      </c>
    </row>
    <row r="43" spans="1:37" x14ac:dyDescent="0.2">
      <c r="A43" s="50" t="s">
        <v>139</v>
      </c>
      <c r="B43" s="93">
        <f>[38]Junho!$B$5</f>
        <v>18.829166666666669</v>
      </c>
      <c r="C43" s="93">
        <f>[38]Junho!$B$6</f>
        <v>21.879166666666663</v>
      </c>
      <c r="D43" s="93">
        <f>[38]Junho!$B$7</f>
        <v>23.533333333333335</v>
      </c>
      <c r="E43" s="93">
        <f>[38]Junho!$B$8</f>
        <v>21.937499999999996</v>
      </c>
      <c r="F43" s="93">
        <f>[38]Junho!$B$9</f>
        <v>21.512499999999999</v>
      </c>
      <c r="G43" s="93">
        <f>[38]Junho!$B$10</f>
        <v>22.649999999999995</v>
      </c>
      <c r="H43" s="93">
        <f>[38]Junho!$B$11</f>
        <v>23.104166666666661</v>
      </c>
      <c r="I43" s="93">
        <f>[38]Junho!$B$12</f>
        <v>22.770833333333332</v>
      </c>
      <c r="J43" s="93">
        <f>[38]Junho!$B$13</f>
        <v>24.558333333333337</v>
      </c>
      <c r="K43" s="93">
        <f>[38]Junho!$B$14</f>
        <v>24.650000000000002</v>
      </c>
      <c r="L43" s="93">
        <f>[38]Junho!$B$15</f>
        <v>23.383333333333329</v>
      </c>
      <c r="M43" s="93">
        <f>[38]Junho!$B$16</f>
        <v>23.287499999999994</v>
      </c>
      <c r="N43" s="93">
        <f>[38]Junho!$B$17</f>
        <v>24.866666666666671</v>
      </c>
      <c r="O43" s="93">
        <f>[38]Junho!$B$18</f>
        <v>24.099999999999998</v>
      </c>
      <c r="P43" s="93">
        <f>[38]Junho!$B$19</f>
        <v>23.895833333333339</v>
      </c>
      <c r="Q43" s="93">
        <f>[38]Junho!$B$20</f>
        <v>25.612500000000001</v>
      </c>
      <c r="R43" s="93">
        <f>[38]Junho!$B$21</f>
        <v>24.808333333333337</v>
      </c>
      <c r="S43" s="93">
        <f>[38]Junho!$B$22</f>
        <v>24.404166666666669</v>
      </c>
      <c r="T43" s="93">
        <f>[38]Junho!$B$23</f>
        <v>24.429166666666671</v>
      </c>
      <c r="U43" s="93">
        <f>[38]Junho!$B$24</f>
        <v>24.599999999999998</v>
      </c>
      <c r="V43" s="93">
        <f>[38]Junho!$B$25</f>
        <v>23.645833333333332</v>
      </c>
      <c r="W43" s="93">
        <f>[38]Junho!$B$26</f>
        <v>24.795833333333334</v>
      </c>
      <c r="X43" s="93">
        <f>[38]Junho!$B$27</f>
        <v>24.712499999999995</v>
      </c>
      <c r="Y43" s="93">
        <f>[38]Junho!$B$28</f>
        <v>24.733333333333334</v>
      </c>
      <c r="Z43" s="93">
        <f>[38]Junho!$B$29</f>
        <v>23.754166666666666</v>
      </c>
      <c r="AA43" s="93">
        <f>[38]Junho!$B$30</f>
        <v>21.474999999999998</v>
      </c>
      <c r="AB43" s="93">
        <f>[38]Junho!$B$31</f>
        <v>18.779166666666665</v>
      </c>
      <c r="AC43" s="93">
        <f>[38]Junho!$B$32</f>
        <v>21.762499999999999</v>
      </c>
      <c r="AD43" s="93">
        <f>[38]Junho!$B$33</f>
        <v>19.958333333333339</v>
      </c>
      <c r="AE43" s="93">
        <f>[38]Junho!$B$34</f>
        <v>16.804166666666667</v>
      </c>
      <c r="AF43" s="99">
        <f t="shared" si="3"/>
        <v>22.974444444444448</v>
      </c>
      <c r="AH43" s="11" t="s">
        <v>33</v>
      </c>
      <c r="AI43" t="s">
        <v>33</v>
      </c>
    </row>
    <row r="44" spans="1:37" x14ac:dyDescent="0.2">
      <c r="A44" s="50" t="s">
        <v>17</v>
      </c>
      <c r="B44" s="93">
        <f>[39]Junho!$B$5</f>
        <v>20.320833333333329</v>
      </c>
      <c r="C44" s="93">
        <f>[39]Junho!$B$6</f>
        <v>22.162499999999998</v>
      </c>
      <c r="D44" s="93">
        <f>[39]Junho!$B$7</f>
        <v>23.095833333333331</v>
      </c>
      <c r="E44" s="93">
        <f>[39]Junho!$B$8</f>
        <v>21.837500000000002</v>
      </c>
      <c r="F44" s="93">
        <f>[39]Junho!$B$9</f>
        <v>21.691666666666663</v>
      </c>
      <c r="G44" s="93">
        <f>[39]Junho!$B$10</f>
        <v>22.454166666666669</v>
      </c>
      <c r="H44" s="93">
        <f>[39]Junho!$B$11</f>
        <v>22.5</v>
      </c>
      <c r="I44" s="93">
        <f>[39]Junho!$B$12</f>
        <v>22.766666666666666</v>
      </c>
      <c r="J44" s="93">
        <f>[39]Junho!$B$13</f>
        <v>22.908333333333335</v>
      </c>
      <c r="K44" s="93">
        <f>[39]Junho!$B$14</f>
        <v>22.683333333333326</v>
      </c>
      <c r="L44" s="93">
        <f>[39]Junho!$B$15</f>
        <v>22.308333333333337</v>
      </c>
      <c r="M44" s="93">
        <f>[39]Junho!$B$16</f>
        <v>22.345833333333335</v>
      </c>
      <c r="N44" s="93">
        <f>[39]Junho!$B$17</f>
        <v>23.212499999999995</v>
      </c>
      <c r="O44" s="93">
        <f>[39]Junho!$B$18</f>
        <v>23.745833333333337</v>
      </c>
      <c r="P44" s="93">
        <f>[39]Junho!$B$19</f>
        <v>24.079166666666666</v>
      </c>
      <c r="Q44" s="93">
        <f>[39]Junho!$B$20</f>
        <v>23.933333333333337</v>
      </c>
      <c r="R44" s="93">
        <f>[39]Junho!$B$21</f>
        <v>22.712500000000002</v>
      </c>
      <c r="S44" s="93">
        <f>[39]Junho!$B$22</f>
        <v>22.987500000000001</v>
      </c>
      <c r="T44" s="93">
        <f>[39]Junho!$B$23</f>
        <v>23.425000000000001</v>
      </c>
      <c r="U44" s="93">
        <f>[39]Junho!$B$24</f>
        <v>23.516666666666669</v>
      </c>
      <c r="V44" s="93">
        <f>[39]Junho!$B$25</f>
        <v>23.012499999999999</v>
      </c>
      <c r="W44" s="93">
        <f>[39]Junho!$B$26</f>
        <v>23.308333333333326</v>
      </c>
      <c r="X44" s="93">
        <f>[39]Junho!$B$27</f>
        <v>23.537499999999998</v>
      </c>
      <c r="Y44" s="93">
        <f>[39]Junho!$B$28</f>
        <v>23.741666666666664</v>
      </c>
      <c r="Z44" s="93">
        <f>[39]Junho!$B$29</f>
        <v>23.816666666666674</v>
      </c>
      <c r="AA44" s="93">
        <f>[39]Junho!$B$30</f>
        <v>21.658333333333331</v>
      </c>
      <c r="AB44" s="93">
        <f>[39]Junho!$B$31</f>
        <v>19.104166666666668</v>
      </c>
      <c r="AC44" s="93">
        <f>[39]Junho!$B$32</f>
        <v>21.916666666666668</v>
      </c>
      <c r="AD44" s="93">
        <f>[39]Junho!$B$33</f>
        <v>22.220833333333331</v>
      </c>
      <c r="AE44" s="93">
        <f>[39]Junho!$B$34</f>
        <v>18.720833333333335</v>
      </c>
      <c r="AF44" s="99">
        <f t="shared" si="3"/>
        <v>22.524166666666659</v>
      </c>
      <c r="AJ44" t="s">
        <v>33</v>
      </c>
    </row>
    <row r="45" spans="1:37" hidden="1" x14ac:dyDescent="0.2">
      <c r="A45" s="50" t="s">
        <v>144</v>
      </c>
      <c r="B45" s="93" t="str">
        <f>[40]Junho!$B$5</f>
        <v>*</v>
      </c>
      <c r="C45" s="93" t="str">
        <f>[40]Junho!$B$6</f>
        <v>*</v>
      </c>
      <c r="D45" s="93" t="str">
        <f>[40]Junho!$B$7</f>
        <v>*</v>
      </c>
      <c r="E45" s="93" t="str">
        <f>[40]Junho!$B$8</f>
        <v>*</v>
      </c>
      <c r="F45" s="93" t="str">
        <f>[40]Junho!$B$9</f>
        <v>*</v>
      </c>
      <c r="G45" s="93" t="str">
        <f>[40]Junho!$B$10</f>
        <v>*</v>
      </c>
      <c r="H45" s="93" t="str">
        <f>[40]Junho!$B$11</f>
        <v>*</v>
      </c>
      <c r="I45" s="93" t="str">
        <f>[40]Junho!$B$12</f>
        <v>*</v>
      </c>
      <c r="J45" s="93" t="str">
        <f>[40]Junho!$B$13</f>
        <v>*</v>
      </c>
      <c r="K45" s="93" t="str">
        <f>[40]Junho!$B$14</f>
        <v>*</v>
      </c>
      <c r="L45" s="93" t="str">
        <f>[40]Junho!$B$15</f>
        <v>*</v>
      </c>
      <c r="M45" s="93" t="str">
        <f>[40]Junho!$B$16</f>
        <v>*</v>
      </c>
      <c r="N45" s="93" t="str">
        <f>[40]Junho!$B$17</f>
        <v>*</v>
      </c>
      <c r="O45" s="93" t="str">
        <f>[40]Junho!$B$18</f>
        <v>*</v>
      </c>
      <c r="P45" s="93" t="str">
        <f>[40]Junho!$B$19</f>
        <v>*</v>
      </c>
      <c r="Q45" s="93" t="str">
        <f>[40]Junho!$B$20</f>
        <v>*</v>
      </c>
      <c r="R45" s="93" t="str">
        <f>[40]Junho!$B$21</f>
        <v>*</v>
      </c>
      <c r="S45" s="93" t="str">
        <f>[40]Junho!$B$22</f>
        <v>*</v>
      </c>
      <c r="T45" s="93" t="str">
        <f>[40]Junho!$B$23</f>
        <v>*</v>
      </c>
      <c r="U45" s="93" t="str">
        <f>[40]Junho!$B$24</f>
        <v>*</v>
      </c>
      <c r="V45" s="93" t="str">
        <f>[40]Junho!$B$25</f>
        <v>*</v>
      </c>
      <c r="W45" s="93" t="str">
        <f>[40]Junho!$B$26</f>
        <v>*</v>
      </c>
      <c r="X45" s="93" t="str">
        <f>[40]Junho!$B$27</f>
        <v>*</v>
      </c>
      <c r="Y45" s="93" t="str">
        <f>[40]Junho!$B$28</f>
        <v>*</v>
      </c>
      <c r="Z45" s="93" t="str">
        <f>[40]Junho!$B$29</f>
        <v>*</v>
      </c>
      <c r="AA45" s="93" t="str">
        <f>[40]Junho!$B$30</f>
        <v>*</v>
      </c>
      <c r="AB45" s="93" t="str">
        <f>[40]Junho!$B$31</f>
        <v>*</v>
      </c>
      <c r="AC45" s="93" t="str">
        <f>[40]Junho!$B$32</f>
        <v>*</v>
      </c>
      <c r="AD45" s="93" t="str">
        <f>[40]Junho!$B$33</f>
        <v>*</v>
      </c>
      <c r="AE45" s="93" t="str">
        <f>[40]Junho!$B$34</f>
        <v>*</v>
      </c>
      <c r="AF45" s="99" t="e">
        <f t="shared" si="3"/>
        <v>#DIV/0!</v>
      </c>
    </row>
    <row r="46" spans="1:37" x14ac:dyDescent="0.2">
      <c r="A46" s="50" t="s">
        <v>18</v>
      </c>
      <c r="B46" s="93">
        <f>[41]Junho!$B$5</f>
        <v>16.916666666666664</v>
      </c>
      <c r="C46" s="93">
        <f>[41]Junho!$B$6</f>
        <v>19.891666666666669</v>
      </c>
      <c r="D46" s="93">
        <f>[41]Junho!$B$7</f>
        <v>23.054166666666671</v>
      </c>
      <c r="E46" s="93">
        <f>[41]Junho!$B$8</f>
        <v>22.045833333333334</v>
      </c>
      <c r="F46" s="93">
        <f>[41]Junho!$B$9</f>
        <v>21.12916666666667</v>
      </c>
      <c r="G46" s="93">
        <f>[41]Junho!$B$10</f>
        <v>21.020833333333332</v>
      </c>
      <c r="H46" s="93">
        <f>[41]Junho!$B$11</f>
        <v>22.104166666666661</v>
      </c>
      <c r="I46" s="93">
        <f>[41]Junho!$B$12</f>
        <v>22.487500000000008</v>
      </c>
      <c r="J46" s="93">
        <f>[41]Junho!$B$13</f>
        <v>22.662499999999998</v>
      </c>
      <c r="K46" s="93">
        <f>[41]Junho!$B$14</f>
        <v>22.837500000000002</v>
      </c>
      <c r="L46" s="93">
        <f>[41]Junho!$B$15</f>
        <v>23.108333333333331</v>
      </c>
      <c r="M46" s="93">
        <f>[41]Junho!$B$16</f>
        <v>22.620833333333334</v>
      </c>
      <c r="N46" s="93">
        <f>[41]Junho!$B$17</f>
        <v>22.991666666666674</v>
      </c>
      <c r="O46" s="93">
        <f>[41]Junho!$B$18</f>
        <v>23.512500000000006</v>
      </c>
      <c r="P46" s="93">
        <f>[41]Junho!$B$19</f>
        <v>24.854166666666668</v>
      </c>
      <c r="Q46" s="93">
        <f>[41]Junho!$B$20</f>
        <v>22.045833333333334</v>
      </c>
      <c r="R46" s="93">
        <f>[41]Junho!$B$21</f>
        <v>23.091666666666669</v>
      </c>
      <c r="S46" s="93">
        <f>[41]Junho!$B$22</f>
        <v>24.195833333333329</v>
      </c>
      <c r="T46" s="93">
        <f>[41]Junho!$B$23</f>
        <v>23.129166666666663</v>
      </c>
      <c r="U46" s="93">
        <f>[41]Junho!$B$24</f>
        <v>23.054166666666664</v>
      </c>
      <c r="V46" s="93">
        <f>[41]Junho!$B$25</f>
        <v>22.808333333333334</v>
      </c>
      <c r="W46" s="93">
        <f>[41]Junho!$B$26</f>
        <v>23.549999999999997</v>
      </c>
      <c r="X46" s="93">
        <f>[41]Junho!$B$27</f>
        <v>24.979166666666668</v>
      </c>
      <c r="Y46" s="93">
        <f>[41]Junho!$B$28</f>
        <v>23.895833333333332</v>
      </c>
      <c r="Z46" s="93">
        <f>[41]Junho!$B$29</f>
        <v>18.229166666666664</v>
      </c>
      <c r="AA46" s="93">
        <f>[41]Junho!$B$30</f>
        <v>15.145833333333337</v>
      </c>
      <c r="AB46" s="93">
        <f>[41]Junho!$B$31</f>
        <v>14.245833333333332</v>
      </c>
      <c r="AC46" s="93">
        <f>[41]Junho!$B$32</f>
        <v>18.812499999999996</v>
      </c>
      <c r="AD46" s="93">
        <f>[41]Junho!$B$33</f>
        <v>14.429166666666667</v>
      </c>
      <c r="AE46" s="93">
        <f>[41]Junho!$B$34</f>
        <v>10.966666666666667</v>
      </c>
      <c r="AF46" s="99">
        <f t="shared" si="3"/>
        <v>21.127222222222223</v>
      </c>
      <c r="AG46" s="11" t="s">
        <v>33</v>
      </c>
      <c r="AH46" s="11" t="s">
        <v>33</v>
      </c>
      <c r="AJ46" t="s">
        <v>33</v>
      </c>
    </row>
    <row r="47" spans="1:37" x14ac:dyDescent="0.2">
      <c r="A47" s="50" t="s">
        <v>21</v>
      </c>
      <c r="B47" s="93">
        <f>[42]Junho!$B$5</f>
        <v>21.591666666666669</v>
      </c>
      <c r="C47" s="93">
        <f>[42]Junho!$B$6</f>
        <v>23.841666666666669</v>
      </c>
      <c r="D47" s="93">
        <f>[42]Junho!$B$7</f>
        <v>24.845833333333342</v>
      </c>
      <c r="E47" s="93">
        <f>[42]Junho!$B$8</f>
        <v>23.666666666666661</v>
      </c>
      <c r="F47" s="93">
        <f>[42]Junho!$B$9</f>
        <v>23.179166666666671</v>
      </c>
      <c r="G47" s="93">
        <f>[42]Junho!$B$10</f>
        <v>23.9375</v>
      </c>
      <c r="H47" s="93">
        <f>[42]Junho!$B$11</f>
        <v>24.516666666666666</v>
      </c>
      <c r="I47" s="93">
        <f>[42]Junho!$B$12</f>
        <v>24.925000000000008</v>
      </c>
      <c r="J47" s="93">
        <f>[42]Junho!$B$13</f>
        <v>25.083333333333339</v>
      </c>
      <c r="K47" s="93">
        <f>[42]Junho!$B$14</f>
        <v>24.895833333333329</v>
      </c>
      <c r="L47" s="93">
        <f>[42]Junho!$B$15</f>
        <v>24.2</v>
      </c>
      <c r="M47" s="93">
        <f>[42]Junho!$B$16</f>
        <v>24.900000000000006</v>
      </c>
      <c r="N47" s="93">
        <f>[42]Junho!$B$17</f>
        <v>26.250000000000004</v>
      </c>
      <c r="O47" s="93">
        <f>[42]Junho!$B$18</f>
        <v>26.150000000000002</v>
      </c>
      <c r="P47" s="93">
        <f>[42]Junho!$B$19</f>
        <v>25.716666666666669</v>
      </c>
      <c r="Q47" s="93">
        <f>[42]Junho!$B$20</f>
        <v>26.512499999999999</v>
      </c>
      <c r="R47" s="93">
        <f>[42]Junho!$B$21</f>
        <v>26.195833333333329</v>
      </c>
      <c r="S47" s="93">
        <f>[42]Junho!$B$22</f>
        <v>25.870833333333334</v>
      </c>
      <c r="T47" s="93">
        <f>[42]Junho!$B$23</f>
        <v>25.637500000000003</v>
      </c>
      <c r="U47" s="93">
        <f>[42]Junho!$B$24</f>
        <v>25.633333333333336</v>
      </c>
      <c r="V47" s="93">
        <f>[42]Junho!$B$25</f>
        <v>25.729166666666661</v>
      </c>
      <c r="W47" s="93">
        <f>[42]Junho!$B$26</f>
        <v>25.208333333333332</v>
      </c>
      <c r="X47" s="93">
        <f>[42]Junho!$B$27</f>
        <v>25.683333333333337</v>
      </c>
      <c r="Y47" s="93">
        <f>[42]Junho!$B$28</f>
        <v>25.899999999999995</v>
      </c>
      <c r="Z47" s="93">
        <f>[42]Junho!$B$29</f>
        <v>24.208333333333329</v>
      </c>
      <c r="AA47" s="93">
        <f>[42]Junho!$B$30</f>
        <v>19.362500000000001</v>
      </c>
      <c r="AB47" s="93">
        <f>[42]Junho!$B$31</f>
        <v>18.270833333333332</v>
      </c>
      <c r="AC47" s="93">
        <f>[42]Junho!$B$32</f>
        <v>22.920833333333334</v>
      </c>
      <c r="AD47" s="93">
        <f>[42]Junho!$B$33</f>
        <v>20.387500000000003</v>
      </c>
      <c r="AE47" s="93">
        <f>[42]Junho!$B$34</f>
        <v>14.9</v>
      </c>
      <c r="AF47" s="99">
        <f t="shared" si="3"/>
        <v>24.004027777777779</v>
      </c>
      <c r="AJ47" t="s">
        <v>33</v>
      </c>
    </row>
    <row r="48" spans="1:37" x14ac:dyDescent="0.2">
      <c r="A48" s="50" t="s">
        <v>32</v>
      </c>
      <c r="B48" s="93">
        <f>[43]Junho!$B$5</f>
        <v>23.45</v>
      </c>
      <c r="C48" s="93">
        <f>[43]Junho!$B$6</f>
        <v>24.95</v>
      </c>
      <c r="D48" s="93">
        <f>[43]Junho!$B$7</f>
        <v>24.962500000000002</v>
      </c>
      <c r="E48" s="93">
        <f>[43]Junho!$B$8</f>
        <v>24.016666666666669</v>
      </c>
      <c r="F48" s="93">
        <f>[43]Junho!$B$9</f>
        <v>23.904166666666669</v>
      </c>
      <c r="G48" s="93">
        <f>[43]Junho!$B$10</f>
        <v>24.070833333333336</v>
      </c>
      <c r="H48" s="93">
        <f>[43]Junho!$B$11</f>
        <v>24.8125</v>
      </c>
      <c r="I48" s="93">
        <f>[43]Junho!$B$12</f>
        <v>24.916666666666661</v>
      </c>
      <c r="J48" s="93">
        <f>[43]Junho!$B$13</f>
        <v>24.920833333333331</v>
      </c>
      <c r="K48" s="93">
        <f>[43]Junho!$B$14</f>
        <v>24.479166666666661</v>
      </c>
      <c r="L48" s="93">
        <f>[43]Junho!$B$15</f>
        <v>24.845833333333331</v>
      </c>
      <c r="M48" s="93">
        <f>[43]Junho!$B$16</f>
        <v>24.975000000000005</v>
      </c>
      <c r="N48" s="93">
        <f>[43]Junho!$B$17</f>
        <v>25.329166666666669</v>
      </c>
      <c r="O48" s="93">
        <f>[43]Junho!$B$18</f>
        <v>24.429166666666671</v>
      </c>
      <c r="P48" s="93">
        <f>[43]Junho!$B$19</f>
        <v>25.824999999999999</v>
      </c>
      <c r="Q48" s="93">
        <f>[43]Junho!$B$20</f>
        <v>25.604166666666668</v>
      </c>
      <c r="R48" s="93">
        <f>[43]Junho!$B$21</f>
        <v>25.125</v>
      </c>
      <c r="S48" s="93">
        <f>[43]Junho!$B$22</f>
        <v>24.887500000000003</v>
      </c>
      <c r="T48" s="93">
        <f>[43]Junho!$B$23</f>
        <v>24.429166666666664</v>
      </c>
      <c r="U48" s="93">
        <f>[43]Junho!$B$24</f>
        <v>25.208333333333332</v>
      </c>
      <c r="V48" s="93">
        <f>[43]Junho!$B$25</f>
        <v>24.849999999999998</v>
      </c>
      <c r="W48" s="93">
        <f>[43]Junho!$B$26</f>
        <v>25.274999999999995</v>
      </c>
      <c r="X48" s="93">
        <f>[43]Junho!$B$27</f>
        <v>25.341666666666669</v>
      </c>
      <c r="Y48" s="93">
        <f>[43]Junho!$B$28</f>
        <v>25.587500000000002</v>
      </c>
      <c r="Z48" s="93">
        <f>[43]Junho!$B$29</f>
        <v>25.208333333333339</v>
      </c>
      <c r="AA48" s="93">
        <f>[43]Junho!$B$30</f>
        <v>23.045833333333334</v>
      </c>
      <c r="AB48" s="93">
        <f>[43]Junho!$B$31</f>
        <v>20.116666666666667</v>
      </c>
      <c r="AC48" s="93">
        <f>[43]Junho!$B$32</f>
        <v>23.745833333333337</v>
      </c>
      <c r="AD48" s="93">
        <f>[43]Junho!$B$33</f>
        <v>23.69583333333334</v>
      </c>
      <c r="AE48" s="93">
        <f>[43]Junho!$B$34</f>
        <v>19.054166666666664</v>
      </c>
      <c r="AF48" s="99">
        <f t="shared" si="3"/>
        <v>24.368749999999999</v>
      </c>
      <c r="AG48" s="11" t="s">
        <v>33</v>
      </c>
      <c r="AH48" s="11" t="s">
        <v>33</v>
      </c>
    </row>
    <row r="49" spans="1:36" x14ac:dyDescent="0.2">
      <c r="A49" s="50" t="s">
        <v>19</v>
      </c>
      <c r="B49" s="93">
        <f>[44]Junho!$B$5</f>
        <v>19.083333333333332</v>
      </c>
      <c r="C49" s="93">
        <f>[44]Junho!$B$6</f>
        <v>22.141666666666669</v>
      </c>
      <c r="D49" s="93">
        <f>[44]Junho!$B$7</f>
        <v>23.716666666666665</v>
      </c>
      <c r="E49" s="93">
        <f>[44]Junho!$B$8</f>
        <v>23.295833333333334</v>
      </c>
      <c r="F49" s="93">
        <f>[44]Junho!$B$9</f>
        <v>22.883333333333336</v>
      </c>
      <c r="G49" s="93">
        <f>[44]Junho!$B$10</f>
        <v>23.320833333333336</v>
      </c>
      <c r="H49" s="93">
        <f>[44]Junho!$B$11</f>
        <v>23.516666666666669</v>
      </c>
      <c r="I49" s="93">
        <f>[44]Junho!$B$12</f>
        <v>23.691666666666666</v>
      </c>
      <c r="J49" s="93">
        <f>[44]Junho!$B$13</f>
        <v>24.129166666666666</v>
      </c>
      <c r="K49" s="93">
        <f>[44]Junho!$B$14</f>
        <v>25.087499999999995</v>
      </c>
      <c r="L49" s="93">
        <f>[44]Junho!$B$15</f>
        <v>24.737499999999997</v>
      </c>
      <c r="M49" s="93">
        <f>[44]Junho!$B$16</f>
        <v>23.849999999999998</v>
      </c>
      <c r="N49" s="93">
        <f>[44]Junho!$B$17</f>
        <v>24.070833333333336</v>
      </c>
      <c r="O49" s="93">
        <f>[44]Junho!$B$18</f>
        <v>24.8</v>
      </c>
      <c r="P49" s="93">
        <f>[44]Junho!$B$19</f>
        <v>25.245833333333334</v>
      </c>
      <c r="Q49" s="93">
        <f>[44]Junho!$B$20</f>
        <v>24.516666666666669</v>
      </c>
      <c r="R49" s="93">
        <f>[44]Junho!$B$21</f>
        <v>24.662499999999994</v>
      </c>
      <c r="S49" s="93">
        <f>[44]Junho!$B$22</f>
        <v>24.491666666666664</v>
      </c>
      <c r="T49" s="93">
        <f>[44]Junho!$B$23</f>
        <v>24.912500000000005</v>
      </c>
      <c r="U49" s="93">
        <f>[44]Junho!$B$24</f>
        <v>23.654166666666665</v>
      </c>
      <c r="V49" s="93">
        <f>[44]Junho!$B$25</f>
        <v>23.241666666666664</v>
      </c>
      <c r="W49" s="93">
        <f>[44]Junho!$B$26</f>
        <v>25.104166666666668</v>
      </c>
      <c r="X49" s="93">
        <f>[44]Junho!$B$27</f>
        <v>26.150000000000002</v>
      </c>
      <c r="Y49" s="93">
        <f>[44]Junho!$B$28</f>
        <v>26.462500000000006</v>
      </c>
      <c r="Z49" s="93">
        <f>[44]Junho!$B$29</f>
        <v>26.387500000000003</v>
      </c>
      <c r="AA49" s="93">
        <f>[44]Junho!$B$30</f>
        <v>25.454166666666662</v>
      </c>
      <c r="AB49" s="93">
        <f>[44]Junho!$B$31</f>
        <v>22.200000000000003</v>
      </c>
      <c r="AC49" s="93">
        <f>[44]Junho!$B$32</f>
        <v>23.900000000000002</v>
      </c>
      <c r="AD49" s="93">
        <f>[44]Junho!$B$33</f>
        <v>24.720833333333335</v>
      </c>
      <c r="AE49" s="93">
        <f>[44]Junho!$B$34</f>
        <v>19.379166666666674</v>
      </c>
      <c r="AF49" s="99">
        <f t="shared" si="3"/>
        <v>23.96027777777778</v>
      </c>
      <c r="AH49" s="11" t="s">
        <v>33</v>
      </c>
    </row>
    <row r="50" spans="1:36" s="5" customFormat="1" ht="17.100000000000001" customHeight="1" x14ac:dyDescent="0.2">
      <c r="A50" s="51" t="s">
        <v>204</v>
      </c>
      <c r="B50" s="94">
        <f t="shared" ref="B50:AE50" si="4">AVERAGE(B5:B49)</f>
        <v>19.666419229409694</v>
      </c>
      <c r="C50" s="94">
        <f t="shared" si="4"/>
        <v>21.936483739837399</v>
      </c>
      <c r="D50" s="94">
        <f t="shared" si="4"/>
        <v>23.560812124425595</v>
      </c>
      <c r="E50" s="94">
        <f t="shared" si="4"/>
        <v>22.583841463414632</v>
      </c>
      <c r="F50" s="94">
        <f t="shared" si="4"/>
        <v>22.060383527748325</v>
      </c>
      <c r="G50" s="94">
        <f t="shared" si="4"/>
        <v>22.387659066808059</v>
      </c>
      <c r="H50" s="94">
        <f t="shared" si="4"/>
        <v>22.848647932131492</v>
      </c>
      <c r="I50" s="94">
        <f t="shared" si="4"/>
        <v>23.324898373983736</v>
      </c>
      <c r="J50" s="94">
        <f t="shared" si="4"/>
        <v>23.839837398373984</v>
      </c>
      <c r="K50" s="94">
        <f t="shared" si="4"/>
        <v>23.963541666666661</v>
      </c>
      <c r="L50" s="94">
        <f t="shared" si="4"/>
        <v>23.590447154471548</v>
      </c>
      <c r="M50" s="94">
        <f t="shared" si="4"/>
        <v>23.341056910569101</v>
      </c>
      <c r="N50" s="94">
        <f t="shared" si="4"/>
        <v>24.027549889135255</v>
      </c>
      <c r="O50" s="94">
        <f t="shared" si="4"/>
        <v>24.555775812204768</v>
      </c>
      <c r="P50" s="94">
        <f t="shared" si="4"/>
        <v>24.809857723577235</v>
      </c>
      <c r="Q50" s="94">
        <f t="shared" si="4"/>
        <v>24.850101626016258</v>
      </c>
      <c r="R50" s="94">
        <f t="shared" si="4"/>
        <v>24.483333333333334</v>
      </c>
      <c r="S50" s="94">
        <f t="shared" si="4"/>
        <v>24.385772357723575</v>
      </c>
      <c r="T50" s="94">
        <f t="shared" si="4"/>
        <v>24.460162601626021</v>
      </c>
      <c r="U50" s="94">
        <f t="shared" si="4"/>
        <v>24.233761930010605</v>
      </c>
      <c r="V50" s="94">
        <f t="shared" si="4"/>
        <v>23.558028455284553</v>
      </c>
      <c r="W50" s="94">
        <f t="shared" si="4"/>
        <v>24.380240036231879</v>
      </c>
      <c r="X50" s="94">
        <f t="shared" si="4"/>
        <v>25.351286231884053</v>
      </c>
      <c r="Y50" s="94">
        <f t="shared" si="4"/>
        <v>25.404479166666668</v>
      </c>
      <c r="Z50" s="94">
        <f t="shared" si="4"/>
        <v>23.373707180500663</v>
      </c>
      <c r="AA50" s="94">
        <f t="shared" si="4"/>
        <v>20.256308876811595</v>
      </c>
      <c r="AB50" s="94">
        <f t="shared" si="4"/>
        <v>18.192798913043486</v>
      </c>
      <c r="AC50" s="94">
        <f t="shared" si="4"/>
        <v>22.047256097560979</v>
      </c>
      <c r="AD50" s="94">
        <f t="shared" si="4"/>
        <v>20.50734358430541</v>
      </c>
      <c r="AE50" s="94">
        <f t="shared" si="4"/>
        <v>16.271522622834926</v>
      </c>
      <c r="AF50" s="99">
        <f t="shared" si="3"/>
        <v>22.941777167553045</v>
      </c>
      <c r="AH50" s="5" t="s">
        <v>33</v>
      </c>
      <c r="AI50" s="5" t="s">
        <v>33</v>
      </c>
    </row>
    <row r="51" spans="1:36" x14ac:dyDescent="0.2">
      <c r="A51" s="77" t="s">
        <v>207</v>
      </c>
      <c r="B51" s="42"/>
      <c r="C51" s="42"/>
      <c r="D51" s="42"/>
      <c r="E51" s="42"/>
      <c r="F51" s="42"/>
      <c r="G51" s="42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8"/>
      <c r="AE51" s="52"/>
      <c r="AF51" s="70"/>
      <c r="AJ51" t="s">
        <v>33</v>
      </c>
    </row>
    <row r="52" spans="1:36" x14ac:dyDescent="0.2">
      <c r="A52" s="77" t="s">
        <v>208</v>
      </c>
      <c r="B52" s="43"/>
      <c r="C52" s="43"/>
      <c r="D52" s="43"/>
      <c r="E52" s="43"/>
      <c r="F52" s="43"/>
      <c r="G52" s="43"/>
      <c r="H52" s="43"/>
      <c r="I52" s="43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116"/>
      <c r="U52" s="116"/>
      <c r="V52" s="116"/>
      <c r="W52" s="116"/>
      <c r="X52" s="116"/>
      <c r="Y52" s="96"/>
      <c r="Z52" s="96"/>
      <c r="AA52" s="96"/>
      <c r="AB52" s="96"/>
      <c r="AC52" s="96"/>
      <c r="AD52" s="96"/>
      <c r="AE52" s="96"/>
      <c r="AF52" s="70"/>
      <c r="AH52" s="11" t="s">
        <v>33</v>
      </c>
    </row>
    <row r="53" spans="1:36" x14ac:dyDescent="0.2">
      <c r="A53" s="44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117"/>
      <c r="U53" s="117"/>
      <c r="V53" s="117"/>
      <c r="W53" s="117"/>
      <c r="X53" s="117"/>
      <c r="Y53" s="96"/>
      <c r="Z53" s="96"/>
      <c r="AA53" s="96"/>
      <c r="AB53" s="96"/>
      <c r="AC53" s="96"/>
      <c r="AD53" s="48"/>
      <c r="AE53" s="48"/>
      <c r="AF53" s="70"/>
    </row>
    <row r="54" spans="1:36" x14ac:dyDescent="0.2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8"/>
      <c r="AE54" s="48"/>
      <c r="AF54" s="70"/>
    </row>
    <row r="55" spans="1:36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8"/>
      <c r="AF55" s="70"/>
    </row>
    <row r="56" spans="1:36" x14ac:dyDescent="0.2">
      <c r="A56" s="44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9"/>
      <c r="AF56" s="70"/>
      <c r="AH56" t="s">
        <v>33</v>
      </c>
    </row>
    <row r="57" spans="1:36" ht="13.5" thickBot="1" x14ac:dyDescent="0.25">
      <c r="A57" s="53"/>
      <c r="B57" s="54"/>
      <c r="C57" s="54"/>
      <c r="D57" s="54"/>
      <c r="E57" s="54"/>
      <c r="F57" s="54"/>
      <c r="G57" s="54" t="s">
        <v>33</v>
      </c>
      <c r="H57" s="54"/>
      <c r="I57" s="54"/>
      <c r="J57" s="54"/>
      <c r="K57" s="54"/>
      <c r="L57" s="54" t="s">
        <v>33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71"/>
    </row>
    <row r="59" spans="1:36" x14ac:dyDescent="0.2">
      <c r="AH59" s="11" t="s">
        <v>33</v>
      </c>
    </row>
    <row r="60" spans="1:36" x14ac:dyDescent="0.2">
      <c r="N60" s="2" t="s">
        <v>33</v>
      </c>
      <c r="AD60" s="2" t="s">
        <v>33</v>
      </c>
    </row>
    <row r="61" spans="1:36" x14ac:dyDescent="0.2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2" t="s">
        <v>33</v>
      </c>
    </row>
    <row r="62" spans="1:36" x14ac:dyDescent="0.2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2" t="s">
        <v>33</v>
      </c>
      <c r="W62" s="2" t="s">
        <v>33</v>
      </c>
    </row>
    <row r="63" spans="1:36" x14ac:dyDescent="0.2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Z63" s="2" t="s">
        <v>33</v>
      </c>
    </row>
    <row r="64" spans="1:36" x14ac:dyDescent="0.2">
      <c r="AB64" s="2" t="s">
        <v>33</v>
      </c>
    </row>
    <row r="65" spans="9:32" x14ac:dyDescent="0.2">
      <c r="AF65" s="7" t="s">
        <v>33</v>
      </c>
    </row>
    <row r="67" spans="9:32" x14ac:dyDescent="0.2">
      <c r="I67" s="2" t="s">
        <v>33</v>
      </c>
    </row>
    <row r="70" spans="9:32" x14ac:dyDescent="0.2">
      <c r="AE70" s="2" t="s">
        <v>33</v>
      </c>
    </row>
  </sheetData>
  <mergeCells count="36">
    <mergeCell ref="AF3:AF4"/>
    <mergeCell ref="T52:X52"/>
    <mergeCell ref="T53:X53"/>
    <mergeCell ref="W3:W4"/>
    <mergeCell ref="AE3:AE4"/>
    <mergeCell ref="X3:X4"/>
    <mergeCell ref="AB3:AB4"/>
    <mergeCell ref="AC3:AC4"/>
    <mergeCell ref="AD3:AD4"/>
    <mergeCell ref="Y3:Y4"/>
    <mergeCell ref="Z3:Z4"/>
    <mergeCell ref="AA3:AA4"/>
    <mergeCell ref="M3:M4"/>
    <mergeCell ref="V3:V4"/>
    <mergeCell ref="U3:U4"/>
    <mergeCell ref="Q3:Q4"/>
    <mergeCell ref="R3:R4"/>
    <mergeCell ref="S3:S4"/>
    <mergeCell ref="T3:T4"/>
    <mergeCell ref="N3:N4"/>
    <mergeCell ref="B2:AF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Layout" topLeftCell="A13" zoomScaleNormal="100" workbookViewId="0"/>
  </sheetViews>
  <sheetFormatPr defaultRowHeight="12.75" x14ac:dyDescent="0.2"/>
  <cols>
    <col min="1" max="1" width="30.28515625" customWidth="1"/>
    <col min="2" max="2" width="11.28515625" style="39" customWidth="1"/>
    <col min="3" max="3" width="9.5703125" style="40" customWidth="1"/>
    <col min="4" max="4" width="18.140625" style="39" customWidth="1"/>
    <col min="5" max="5" width="14" style="39" customWidth="1"/>
    <col min="6" max="6" width="10.140625" style="39" bestFit="1" customWidth="1"/>
    <col min="7" max="7" width="16.140625" bestFit="1" customWidth="1"/>
    <col min="8" max="8" width="11.140625" customWidth="1"/>
    <col min="9" max="9" width="54.85546875" customWidth="1"/>
    <col min="10" max="10" width="9.14062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14" customFormat="1" ht="42.75" customHeight="1" x14ac:dyDescent="0.2">
      <c r="A1" s="12" t="s">
        <v>202</v>
      </c>
      <c r="B1" s="12" t="s">
        <v>34</v>
      </c>
      <c r="C1" s="12" t="s">
        <v>35</v>
      </c>
      <c r="D1" s="12" t="s">
        <v>36</v>
      </c>
      <c r="E1" s="12" t="s">
        <v>37</v>
      </c>
      <c r="F1" s="12" t="s">
        <v>38</v>
      </c>
      <c r="G1" s="12" t="s">
        <v>39</v>
      </c>
      <c r="H1" s="12" t="s">
        <v>85</v>
      </c>
      <c r="I1" s="12" t="s">
        <v>40</v>
      </c>
      <c r="J1" s="13"/>
      <c r="K1" s="13"/>
      <c r="L1" s="13"/>
      <c r="M1" s="13"/>
    </row>
    <row r="2" spans="1:13" s="19" customFormat="1" x14ac:dyDescent="0.2">
      <c r="A2" s="15" t="s">
        <v>157</v>
      </c>
      <c r="B2" s="15" t="s">
        <v>41</v>
      </c>
      <c r="C2" s="16" t="s">
        <v>42</v>
      </c>
      <c r="D2" s="16">
        <v>-20.444199999999999</v>
      </c>
      <c r="E2" s="16">
        <v>-52.875599999999999</v>
      </c>
      <c r="F2" s="16">
        <v>388</v>
      </c>
      <c r="G2" s="17">
        <v>40405</v>
      </c>
      <c r="H2" s="18">
        <v>1</v>
      </c>
      <c r="I2" s="16" t="s">
        <v>43</v>
      </c>
      <c r="J2" s="13"/>
      <c r="K2" s="13"/>
      <c r="L2" s="13"/>
      <c r="M2" s="13"/>
    </row>
    <row r="3" spans="1:13" ht="12.75" customHeight="1" x14ac:dyDescent="0.2">
      <c r="A3" s="15" t="s">
        <v>158</v>
      </c>
      <c r="B3" s="15" t="s">
        <v>41</v>
      </c>
      <c r="C3" s="16" t="s">
        <v>44</v>
      </c>
      <c r="D3" s="18">
        <v>-23.002500000000001</v>
      </c>
      <c r="E3" s="18">
        <v>-55.3294</v>
      </c>
      <c r="F3" s="18">
        <v>431</v>
      </c>
      <c r="G3" s="20">
        <v>39611</v>
      </c>
      <c r="H3" s="18">
        <v>1</v>
      </c>
      <c r="I3" s="16" t="s">
        <v>45</v>
      </c>
      <c r="J3" s="21"/>
      <c r="K3" s="21"/>
      <c r="L3" s="21"/>
      <c r="M3" s="21"/>
    </row>
    <row r="4" spans="1:13" x14ac:dyDescent="0.2">
      <c r="A4" s="15" t="s">
        <v>159</v>
      </c>
      <c r="B4" s="15" t="s">
        <v>41</v>
      </c>
      <c r="C4" s="16" t="s">
        <v>46</v>
      </c>
      <c r="D4" s="22">
        <v>-20.4756</v>
      </c>
      <c r="E4" s="22">
        <v>-55.783900000000003</v>
      </c>
      <c r="F4" s="22">
        <v>155</v>
      </c>
      <c r="G4" s="20">
        <v>39022</v>
      </c>
      <c r="H4" s="18">
        <v>1</v>
      </c>
      <c r="I4" s="16" t="s">
        <v>47</v>
      </c>
      <c r="J4" s="21"/>
      <c r="K4" s="21"/>
      <c r="L4" s="21"/>
      <c r="M4" s="21"/>
    </row>
    <row r="5" spans="1:13" ht="14.25" customHeight="1" x14ac:dyDescent="0.2">
      <c r="A5" s="15" t="s">
        <v>160</v>
      </c>
      <c r="B5" s="15" t="s">
        <v>87</v>
      </c>
      <c r="C5" s="16" t="s">
        <v>88</v>
      </c>
      <c r="D5" s="57">
        <v>-11148083</v>
      </c>
      <c r="E5" s="58">
        <v>-53763736</v>
      </c>
      <c r="F5" s="22">
        <v>347</v>
      </c>
      <c r="G5" s="20">
        <v>43199</v>
      </c>
      <c r="H5" s="18">
        <v>1</v>
      </c>
      <c r="I5" s="16" t="s">
        <v>89</v>
      </c>
      <c r="J5" s="21"/>
      <c r="K5" s="21"/>
      <c r="L5" s="21"/>
      <c r="M5" s="21"/>
    </row>
    <row r="6" spans="1:13" ht="14.25" customHeight="1" x14ac:dyDescent="0.2">
      <c r="A6" s="15" t="s">
        <v>161</v>
      </c>
      <c r="B6" s="15" t="s">
        <v>87</v>
      </c>
      <c r="C6" s="16" t="s">
        <v>90</v>
      </c>
      <c r="D6" s="58">
        <v>-22955028</v>
      </c>
      <c r="E6" s="58">
        <v>-55626001</v>
      </c>
      <c r="F6" s="22">
        <v>605</v>
      </c>
      <c r="G6" s="20">
        <v>43203</v>
      </c>
      <c r="H6" s="18">
        <v>1</v>
      </c>
      <c r="I6" s="16" t="s">
        <v>91</v>
      </c>
      <c r="J6" s="21"/>
      <c r="K6" s="21"/>
      <c r="L6" s="21"/>
      <c r="M6" s="21"/>
    </row>
    <row r="7" spans="1:13" s="24" customFormat="1" x14ac:dyDescent="0.2">
      <c r="A7" s="15" t="s">
        <v>162</v>
      </c>
      <c r="B7" s="15" t="s">
        <v>41</v>
      </c>
      <c r="C7" s="16" t="s">
        <v>48</v>
      </c>
      <c r="D7" s="22">
        <v>-22.1008</v>
      </c>
      <c r="E7" s="22">
        <v>-56.54</v>
      </c>
      <c r="F7" s="22">
        <v>208</v>
      </c>
      <c r="G7" s="20">
        <v>40764</v>
      </c>
      <c r="H7" s="18">
        <v>1</v>
      </c>
      <c r="I7" s="23" t="s">
        <v>49</v>
      </c>
      <c r="J7" s="21"/>
      <c r="K7" s="21"/>
      <c r="L7" s="21"/>
      <c r="M7" s="21"/>
    </row>
    <row r="8" spans="1:13" s="24" customFormat="1" x14ac:dyDescent="0.2">
      <c r="A8" s="15" t="s">
        <v>163</v>
      </c>
      <c r="B8" s="15" t="s">
        <v>41</v>
      </c>
      <c r="C8" s="16" t="s">
        <v>51</v>
      </c>
      <c r="D8" s="22">
        <v>-21.7514</v>
      </c>
      <c r="E8" s="22">
        <v>-52.470599999999997</v>
      </c>
      <c r="F8" s="22">
        <v>387</v>
      </c>
      <c r="G8" s="20">
        <v>41354</v>
      </c>
      <c r="H8" s="18">
        <v>1</v>
      </c>
      <c r="I8" s="23" t="s">
        <v>92</v>
      </c>
      <c r="J8" s="21"/>
      <c r="K8" s="21"/>
      <c r="L8" s="21"/>
      <c r="M8" s="21"/>
    </row>
    <row r="9" spans="1:13" s="24" customFormat="1" x14ac:dyDescent="0.2">
      <c r="A9" s="15" t="s">
        <v>164</v>
      </c>
      <c r="B9" s="15" t="s">
        <v>87</v>
      </c>
      <c r="C9" s="16" t="s">
        <v>94</v>
      </c>
      <c r="D9" s="58">
        <v>-19945539</v>
      </c>
      <c r="E9" s="58">
        <v>-54368533</v>
      </c>
      <c r="F9" s="22">
        <v>624</v>
      </c>
      <c r="G9" s="20">
        <v>43129</v>
      </c>
      <c r="H9" s="18">
        <v>1</v>
      </c>
      <c r="I9" s="23" t="s">
        <v>95</v>
      </c>
      <c r="J9" s="21"/>
      <c r="K9" s="21"/>
      <c r="L9" s="21"/>
      <c r="M9" s="21"/>
    </row>
    <row r="10" spans="1:13" s="24" customFormat="1" x14ac:dyDescent="0.2">
      <c r="A10" s="15" t="s">
        <v>165</v>
      </c>
      <c r="B10" s="15" t="s">
        <v>87</v>
      </c>
      <c r="C10" s="16" t="s">
        <v>97</v>
      </c>
      <c r="D10" s="58">
        <v>-21246756</v>
      </c>
      <c r="E10" s="58">
        <v>-564560442</v>
      </c>
      <c r="F10" s="22">
        <v>329</v>
      </c>
      <c r="G10" s="20" t="s">
        <v>98</v>
      </c>
      <c r="H10" s="18">
        <v>1</v>
      </c>
      <c r="I10" s="23" t="s">
        <v>99</v>
      </c>
      <c r="J10" s="21"/>
      <c r="K10" s="21"/>
      <c r="L10" s="21"/>
      <c r="M10" s="21"/>
    </row>
    <row r="11" spans="1:13" s="24" customFormat="1" x14ac:dyDescent="0.2">
      <c r="A11" s="15" t="s">
        <v>166</v>
      </c>
      <c r="B11" s="15" t="s">
        <v>87</v>
      </c>
      <c r="C11" s="16" t="s">
        <v>101</v>
      </c>
      <c r="D11" s="58">
        <v>-21298278</v>
      </c>
      <c r="E11" s="58">
        <v>-52068917</v>
      </c>
      <c r="F11" s="22">
        <v>345</v>
      </c>
      <c r="G11" s="20">
        <v>43196</v>
      </c>
      <c r="H11" s="18">
        <v>1</v>
      </c>
      <c r="I11" s="23" t="s">
        <v>102</v>
      </c>
      <c r="J11" s="21"/>
      <c r="K11" s="21"/>
      <c r="L11" s="21"/>
      <c r="M11" s="21"/>
    </row>
    <row r="12" spans="1:13" s="24" customFormat="1" x14ac:dyDescent="0.2">
      <c r="A12" s="15" t="s">
        <v>167</v>
      </c>
      <c r="B12" s="15" t="s">
        <v>87</v>
      </c>
      <c r="C12" s="16" t="s">
        <v>104</v>
      </c>
      <c r="D12" s="58">
        <v>-22657056</v>
      </c>
      <c r="E12" s="58">
        <v>-54819306</v>
      </c>
      <c r="F12" s="22">
        <v>456</v>
      </c>
      <c r="G12" s="20">
        <v>43165</v>
      </c>
      <c r="H12" s="18">
        <v>1</v>
      </c>
      <c r="I12" s="23" t="s">
        <v>105</v>
      </c>
      <c r="J12" s="21"/>
      <c r="K12" s="21"/>
      <c r="L12" s="21"/>
      <c r="M12" s="21"/>
    </row>
    <row r="13" spans="1:13" s="67" customFormat="1" ht="15" x14ac:dyDescent="0.25">
      <c r="A13" s="59" t="s">
        <v>168</v>
      </c>
      <c r="B13" s="59" t="s">
        <v>87</v>
      </c>
      <c r="C13" s="60" t="s">
        <v>106</v>
      </c>
      <c r="D13" s="61">
        <v>-19587528</v>
      </c>
      <c r="E13" s="61">
        <v>-54030083</v>
      </c>
      <c r="F13" s="62">
        <v>540</v>
      </c>
      <c r="G13" s="63">
        <v>43206</v>
      </c>
      <c r="H13" s="64">
        <v>1</v>
      </c>
      <c r="I13" s="65" t="s">
        <v>107</v>
      </c>
      <c r="J13" s="66"/>
      <c r="K13" s="66"/>
      <c r="L13" s="66"/>
      <c r="M13" s="66"/>
    </row>
    <row r="14" spans="1:13" x14ac:dyDescent="0.2">
      <c r="A14" s="15" t="s">
        <v>169</v>
      </c>
      <c r="B14" s="15" t="s">
        <v>41</v>
      </c>
      <c r="C14" s="16" t="s">
        <v>108</v>
      </c>
      <c r="D14" s="22">
        <v>-20.45</v>
      </c>
      <c r="E14" s="22">
        <v>-54.616599999999998</v>
      </c>
      <c r="F14" s="22">
        <v>530</v>
      </c>
      <c r="G14" s="20">
        <v>37145</v>
      </c>
      <c r="H14" s="18">
        <v>1</v>
      </c>
      <c r="I14" s="16" t="s">
        <v>52</v>
      </c>
      <c r="J14" s="21"/>
      <c r="K14" s="21"/>
      <c r="L14" s="21"/>
      <c r="M14" s="21"/>
    </row>
    <row r="15" spans="1:13" x14ac:dyDescent="0.2">
      <c r="A15" s="15" t="s">
        <v>170</v>
      </c>
      <c r="B15" s="15" t="s">
        <v>41</v>
      </c>
      <c r="C15" s="16" t="s">
        <v>109</v>
      </c>
      <c r="D15" s="18">
        <v>-19.122499999999999</v>
      </c>
      <c r="E15" s="18">
        <v>-51.720799999999997</v>
      </c>
      <c r="F15" s="22">
        <v>516</v>
      </c>
      <c r="G15" s="20">
        <v>39515</v>
      </c>
      <c r="H15" s="18">
        <v>1</v>
      </c>
      <c r="I15" s="16" t="s">
        <v>53</v>
      </c>
      <c r="J15" s="21"/>
      <c r="K15" s="21"/>
      <c r="L15" s="21" t="s">
        <v>33</v>
      </c>
      <c r="M15" s="21"/>
    </row>
    <row r="16" spans="1:13" x14ac:dyDescent="0.2">
      <c r="A16" s="15" t="s">
        <v>171</v>
      </c>
      <c r="B16" s="15" t="s">
        <v>41</v>
      </c>
      <c r="C16" s="16" t="s">
        <v>110</v>
      </c>
      <c r="D16" s="22">
        <v>-18.802199999999999</v>
      </c>
      <c r="E16" s="22">
        <v>-52.602800000000002</v>
      </c>
      <c r="F16" s="22">
        <v>818</v>
      </c>
      <c r="G16" s="20">
        <v>39070</v>
      </c>
      <c r="H16" s="18">
        <v>1</v>
      </c>
      <c r="I16" s="16" t="s">
        <v>83</v>
      </c>
      <c r="J16" s="21"/>
      <c r="K16" s="21"/>
      <c r="L16" s="21"/>
      <c r="M16" s="21"/>
    </row>
    <row r="17" spans="1:13" ht="13.5" customHeight="1" x14ac:dyDescent="0.2">
      <c r="A17" s="15" t="s">
        <v>172</v>
      </c>
      <c r="B17" s="15" t="s">
        <v>41</v>
      </c>
      <c r="C17" s="16" t="s">
        <v>111</v>
      </c>
      <c r="D17" s="22">
        <v>-18.996700000000001</v>
      </c>
      <c r="E17" s="22">
        <v>-57.637500000000003</v>
      </c>
      <c r="F17" s="22">
        <v>126</v>
      </c>
      <c r="G17" s="20">
        <v>39017</v>
      </c>
      <c r="H17" s="18">
        <v>1</v>
      </c>
      <c r="I17" s="16" t="s">
        <v>54</v>
      </c>
      <c r="J17" s="21"/>
      <c r="K17" s="21"/>
      <c r="L17" s="21"/>
      <c r="M17" s="21"/>
    </row>
    <row r="18" spans="1:13" ht="13.5" customHeight="1" x14ac:dyDescent="0.2">
      <c r="A18" s="15" t="s">
        <v>173</v>
      </c>
      <c r="B18" s="15" t="s">
        <v>41</v>
      </c>
      <c r="C18" s="16" t="s">
        <v>112</v>
      </c>
      <c r="D18" s="22">
        <v>-18.4922</v>
      </c>
      <c r="E18" s="22">
        <v>-53.167200000000001</v>
      </c>
      <c r="F18" s="22">
        <v>730</v>
      </c>
      <c r="G18" s="20">
        <v>41247</v>
      </c>
      <c r="H18" s="18">
        <v>1</v>
      </c>
      <c r="I18" s="23" t="s">
        <v>55</v>
      </c>
      <c r="J18" s="21"/>
      <c r="K18" s="21"/>
      <c r="L18" s="21" t="s">
        <v>33</v>
      </c>
      <c r="M18" s="21"/>
    </row>
    <row r="19" spans="1:13" x14ac:dyDescent="0.2">
      <c r="A19" s="15" t="s">
        <v>174</v>
      </c>
      <c r="B19" s="15" t="s">
        <v>41</v>
      </c>
      <c r="C19" s="16" t="s">
        <v>113</v>
      </c>
      <c r="D19" s="22">
        <v>-18.304400000000001</v>
      </c>
      <c r="E19" s="22">
        <v>-54.440899999999999</v>
      </c>
      <c r="F19" s="22">
        <v>252</v>
      </c>
      <c r="G19" s="20">
        <v>39028</v>
      </c>
      <c r="H19" s="18">
        <v>1</v>
      </c>
      <c r="I19" s="16" t="s">
        <v>56</v>
      </c>
      <c r="J19" s="21"/>
      <c r="K19" s="21"/>
      <c r="L19" s="21" t="s">
        <v>33</v>
      </c>
      <c r="M19" s="21"/>
    </row>
    <row r="20" spans="1:13" x14ac:dyDescent="0.2">
      <c r="A20" s="15" t="s">
        <v>175</v>
      </c>
      <c r="B20" s="15" t="s">
        <v>41</v>
      </c>
      <c r="C20" s="16" t="s">
        <v>114</v>
      </c>
      <c r="D20" s="22">
        <v>-22.193899999999999</v>
      </c>
      <c r="E20" s="25">
        <v>-54.9114</v>
      </c>
      <c r="F20" s="22">
        <v>469</v>
      </c>
      <c r="G20" s="20">
        <v>39011</v>
      </c>
      <c r="H20" s="18">
        <v>1</v>
      </c>
      <c r="I20" s="16" t="s">
        <v>57</v>
      </c>
      <c r="J20" s="21"/>
      <c r="K20" s="21"/>
      <c r="L20" s="21"/>
      <c r="M20" s="21"/>
    </row>
    <row r="21" spans="1:13" x14ac:dyDescent="0.2">
      <c r="A21" s="15" t="s">
        <v>176</v>
      </c>
      <c r="B21" s="15" t="s">
        <v>87</v>
      </c>
      <c r="C21" s="16" t="s">
        <v>115</v>
      </c>
      <c r="D21" s="58">
        <v>-22308694</v>
      </c>
      <c r="E21" s="68">
        <v>-54325833</v>
      </c>
      <c r="F21" s="22">
        <v>340</v>
      </c>
      <c r="G21" s="20">
        <v>43159</v>
      </c>
      <c r="H21" s="18">
        <v>1</v>
      </c>
      <c r="I21" s="16" t="s">
        <v>116</v>
      </c>
      <c r="J21" s="21"/>
      <c r="K21" s="21"/>
      <c r="L21" s="21"/>
      <c r="M21" s="21" t="s">
        <v>33</v>
      </c>
    </row>
    <row r="22" spans="1:13" ht="25.5" x14ac:dyDescent="0.2">
      <c r="A22" s="15" t="s">
        <v>177</v>
      </c>
      <c r="B22" s="15" t="s">
        <v>87</v>
      </c>
      <c r="C22" s="16" t="s">
        <v>117</v>
      </c>
      <c r="D22" s="58">
        <v>-23644881</v>
      </c>
      <c r="E22" s="68">
        <v>-54570289</v>
      </c>
      <c r="F22" s="22">
        <v>319</v>
      </c>
      <c r="G22" s="20">
        <v>43204</v>
      </c>
      <c r="H22" s="18">
        <v>1</v>
      </c>
      <c r="I22" s="16" t="s">
        <v>118</v>
      </c>
      <c r="J22" s="21"/>
      <c r="K22" s="21"/>
      <c r="L22" s="21"/>
      <c r="M22" s="21"/>
    </row>
    <row r="23" spans="1:13" x14ac:dyDescent="0.2">
      <c r="A23" s="15" t="s">
        <v>178</v>
      </c>
      <c r="B23" s="15" t="s">
        <v>87</v>
      </c>
      <c r="C23" s="16" t="s">
        <v>119</v>
      </c>
      <c r="D23" s="58">
        <v>-22092833</v>
      </c>
      <c r="E23" s="68">
        <v>-54798833</v>
      </c>
      <c r="F23" s="22">
        <v>360</v>
      </c>
      <c r="G23" s="20">
        <v>43157</v>
      </c>
      <c r="H23" s="18">
        <v>1</v>
      </c>
      <c r="I23" s="16" t="s">
        <v>120</v>
      </c>
      <c r="J23" s="21"/>
      <c r="K23" s="21"/>
      <c r="L23" s="21"/>
      <c r="M23" s="21"/>
    </row>
    <row r="24" spans="1:13" x14ac:dyDescent="0.2">
      <c r="A24" s="15" t="s">
        <v>179</v>
      </c>
      <c r="B24" s="15" t="s">
        <v>41</v>
      </c>
      <c r="C24" s="16" t="s">
        <v>58</v>
      </c>
      <c r="D24" s="18">
        <v>-23.449400000000001</v>
      </c>
      <c r="E24" s="18">
        <v>-54.181699999999999</v>
      </c>
      <c r="F24" s="18">
        <v>336</v>
      </c>
      <c r="G24" s="20">
        <v>39598</v>
      </c>
      <c r="H24" s="18">
        <v>1</v>
      </c>
      <c r="I24" s="16" t="s">
        <v>59</v>
      </c>
      <c r="J24" s="21"/>
      <c r="K24" s="21"/>
      <c r="L24" s="21" t="s">
        <v>33</v>
      </c>
      <c r="M24" s="21" t="s">
        <v>33</v>
      </c>
    </row>
    <row r="25" spans="1:13" x14ac:dyDescent="0.2">
      <c r="A25" s="15" t="s">
        <v>180</v>
      </c>
      <c r="B25" s="15" t="s">
        <v>41</v>
      </c>
      <c r="C25" s="16" t="s">
        <v>60</v>
      </c>
      <c r="D25" s="22">
        <v>-22.3</v>
      </c>
      <c r="E25" s="22">
        <v>-53.816600000000001</v>
      </c>
      <c r="F25" s="22">
        <v>373.29</v>
      </c>
      <c r="G25" s="20">
        <v>37662</v>
      </c>
      <c r="H25" s="18">
        <v>1</v>
      </c>
      <c r="I25" s="16" t="s">
        <v>61</v>
      </c>
      <c r="J25" s="21"/>
      <c r="K25" s="21"/>
      <c r="L25" s="21" t="s">
        <v>33</v>
      </c>
      <c r="M25" s="21"/>
    </row>
    <row r="26" spans="1:13" s="24" customFormat="1" x14ac:dyDescent="0.2">
      <c r="A26" s="15" t="s">
        <v>181</v>
      </c>
      <c r="B26" s="15" t="s">
        <v>41</v>
      </c>
      <c r="C26" s="16" t="s">
        <v>62</v>
      </c>
      <c r="D26" s="22">
        <v>-21.478200000000001</v>
      </c>
      <c r="E26" s="22">
        <v>-56.136899999999997</v>
      </c>
      <c r="F26" s="22">
        <v>249</v>
      </c>
      <c r="G26" s="20">
        <v>40759</v>
      </c>
      <c r="H26" s="18">
        <v>1</v>
      </c>
      <c r="I26" s="23" t="s">
        <v>63</v>
      </c>
      <c r="J26" s="21"/>
      <c r="K26" s="21"/>
      <c r="L26" s="21"/>
      <c r="M26" s="21"/>
    </row>
    <row r="27" spans="1:13" x14ac:dyDescent="0.2">
      <c r="A27" s="15" t="s">
        <v>182</v>
      </c>
      <c r="B27" s="15" t="s">
        <v>41</v>
      </c>
      <c r="C27" s="16" t="s">
        <v>64</v>
      </c>
      <c r="D27" s="18">
        <v>-22.857199999999999</v>
      </c>
      <c r="E27" s="18">
        <v>-54.605600000000003</v>
      </c>
      <c r="F27" s="18">
        <v>379</v>
      </c>
      <c r="G27" s="20">
        <v>39617</v>
      </c>
      <c r="H27" s="18">
        <v>1</v>
      </c>
      <c r="I27" s="16" t="s">
        <v>65</v>
      </c>
      <c r="J27" s="21"/>
      <c r="K27" s="21"/>
      <c r="L27" s="21"/>
      <c r="M27" s="21"/>
    </row>
    <row r="28" spans="1:13" x14ac:dyDescent="0.2">
      <c r="A28" s="15" t="s">
        <v>183</v>
      </c>
      <c r="B28" s="15" t="s">
        <v>87</v>
      </c>
      <c r="C28" s="16" t="s">
        <v>121</v>
      </c>
      <c r="D28" s="58">
        <v>-22575389</v>
      </c>
      <c r="E28" s="58">
        <v>-55160833</v>
      </c>
      <c r="F28" s="18">
        <v>499</v>
      </c>
      <c r="G28" s="20">
        <v>43166</v>
      </c>
      <c r="H28" s="18">
        <v>1</v>
      </c>
      <c r="I28" s="16" t="s">
        <v>122</v>
      </c>
      <c r="J28" s="21"/>
      <c r="K28" s="21"/>
      <c r="L28" s="21"/>
      <c r="M28" s="21"/>
    </row>
    <row r="29" spans="1:13" ht="12.75" customHeight="1" x14ac:dyDescent="0.2">
      <c r="A29" s="15" t="s">
        <v>184</v>
      </c>
      <c r="B29" s="15" t="s">
        <v>41</v>
      </c>
      <c r="C29" s="16" t="s">
        <v>123</v>
      </c>
      <c r="D29" s="22">
        <v>-21.609200000000001</v>
      </c>
      <c r="E29" s="22">
        <v>-55.177799999999998</v>
      </c>
      <c r="F29" s="22">
        <v>401</v>
      </c>
      <c r="G29" s="20">
        <v>39065</v>
      </c>
      <c r="H29" s="18">
        <v>1</v>
      </c>
      <c r="I29" s="16" t="s">
        <v>66</v>
      </c>
      <c r="J29" s="21"/>
      <c r="K29" s="21"/>
      <c r="L29" s="21"/>
      <c r="M29" s="21"/>
    </row>
    <row r="30" spans="1:13" ht="12.75" customHeight="1" x14ac:dyDescent="0.2">
      <c r="A30" s="15" t="s">
        <v>185</v>
      </c>
      <c r="B30" s="15" t="s">
        <v>87</v>
      </c>
      <c r="C30" s="16" t="s">
        <v>124</v>
      </c>
      <c r="D30" s="58">
        <v>-21450972</v>
      </c>
      <c r="E30" s="58">
        <v>-54341972</v>
      </c>
      <c r="F30" s="22">
        <v>500</v>
      </c>
      <c r="G30" s="20">
        <v>43153</v>
      </c>
      <c r="H30" s="18">
        <v>1</v>
      </c>
      <c r="I30" s="16" t="s">
        <v>125</v>
      </c>
      <c r="J30" s="21"/>
      <c r="K30" s="21"/>
      <c r="L30" s="21"/>
      <c r="M30" s="21"/>
    </row>
    <row r="31" spans="1:13" ht="12.75" customHeight="1" x14ac:dyDescent="0.2">
      <c r="A31" s="15" t="s">
        <v>186</v>
      </c>
      <c r="B31" s="15" t="s">
        <v>87</v>
      </c>
      <c r="C31" s="16" t="s">
        <v>127</v>
      </c>
      <c r="D31" s="58">
        <v>-22078528</v>
      </c>
      <c r="E31" s="58">
        <v>-53465889</v>
      </c>
      <c r="F31" s="22">
        <v>372</v>
      </c>
      <c r="G31" s="20">
        <v>43199</v>
      </c>
      <c r="H31" s="18">
        <v>1</v>
      </c>
      <c r="I31" s="16" t="s">
        <v>128</v>
      </c>
      <c r="J31" s="21"/>
      <c r="K31" s="21"/>
      <c r="L31" s="21"/>
      <c r="M31" s="21"/>
    </row>
    <row r="32" spans="1:13" s="24" customFormat="1" x14ac:dyDescent="0.2">
      <c r="A32" s="15" t="s">
        <v>187</v>
      </c>
      <c r="B32" s="15" t="s">
        <v>41</v>
      </c>
      <c r="C32" s="16" t="s">
        <v>129</v>
      </c>
      <c r="D32" s="22">
        <v>-20.395600000000002</v>
      </c>
      <c r="E32" s="22">
        <v>-56.431699999999999</v>
      </c>
      <c r="F32" s="22">
        <v>140</v>
      </c>
      <c r="G32" s="20">
        <v>39023</v>
      </c>
      <c r="H32" s="18">
        <v>1</v>
      </c>
      <c r="I32" s="16" t="s">
        <v>67</v>
      </c>
      <c r="J32" s="21"/>
      <c r="K32" s="21"/>
      <c r="L32" s="21"/>
      <c r="M32" s="21" t="s">
        <v>33</v>
      </c>
    </row>
    <row r="33" spans="1:13" x14ac:dyDescent="0.2">
      <c r="A33" s="15" t="s">
        <v>188</v>
      </c>
      <c r="B33" s="15" t="s">
        <v>41</v>
      </c>
      <c r="C33" s="16" t="s">
        <v>130</v>
      </c>
      <c r="D33" s="22">
        <v>-18.988900000000001</v>
      </c>
      <c r="E33" s="22">
        <v>-56.623100000000001</v>
      </c>
      <c r="F33" s="22">
        <v>104</v>
      </c>
      <c r="G33" s="20">
        <v>38932</v>
      </c>
      <c r="H33" s="18">
        <v>1</v>
      </c>
      <c r="I33" s="16" t="s">
        <v>68</v>
      </c>
      <c r="J33" s="21"/>
      <c r="K33" s="21"/>
      <c r="L33" s="21"/>
      <c r="M33" s="21"/>
    </row>
    <row r="34" spans="1:13" s="24" customFormat="1" x14ac:dyDescent="0.2">
      <c r="A34" s="15" t="s">
        <v>189</v>
      </c>
      <c r="B34" s="15" t="s">
        <v>41</v>
      </c>
      <c r="C34" s="16" t="s">
        <v>131</v>
      </c>
      <c r="D34" s="22">
        <v>-19.414300000000001</v>
      </c>
      <c r="E34" s="22">
        <v>-51.1053</v>
      </c>
      <c r="F34" s="22">
        <v>424</v>
      </c>
      <c r="G34" s="20" t="s">
        <v>69</v>
      </c>
      <c r="H34" s="18">
        <v>1</v>
      </c>
      <c r="I34" s="16" t="s">
        <v>70</v>
      </c>
      <c r="J34" s="21"/>
      <c r="K34" s="21"/>
      <c r="L34" s="21"/>
      <c r="M34" s="21"/>
    </row>
    <row r="35" spans="1:13" s="24" customFormat="1" x14ac:dyDescent="0.2">
      <c r="A35" s="15" t="s">
        <v>190</v>
      </c>
      <c r="B35" s="15" t="s">
        <v>87</v>
      </c>
      <c r="C35" s="16" t="s">
        <v>132</v>
      </c>
      <c r="D35" s="58">
        <v>-18072711</v>
      </c>
      <c r="E35" s="58">
        <v>-54548811</v>
      </c>
      <c r="F35" s="22">
        <v>251</v>
      </c>
      <c r="G35" s="20">
        <v>43133</v>
      </c>
      <c r="H35" s="18">
        <v>1</v>
      </c>
      <c r="I35" s="16" t="s">
        <v>133</v>
      </c>
      <c r="J35" s="21"/>
      <c r="K35" s="21"/>
      <c r="L35" s="21"/>
      <c r="M35" s="21" t="s">
        <v>33</v>
      </c>
    </row>
    <row r="36" spans="1:13" x14ac:dyDescent="0.2">
      <c r="A36" s="15" t="s">
        <v>191</v>
      </c>
      <c r="B36" s="15" t="s">
        <v>41</v>
      </c>
      <c r="C36" s="16" t="s">
        <v>134</v>
      </c>
      <c r="D36" s="22">
        <v>-22.533300000000001</v>
      </c>
      <c r="E36" s="22">
        <v>-55.533299999999997</v>
      </c>
      <c r="F36" s="22">
        <v>650</v>
      </c>
      <c r="G36" s="20">
        <v>37140</v>
      </c>
      <c r="H36" s="18">
        <v>1</v>
      </c>
      <c r="I36" s="16" t="s">
        <v>71</v>
      </c>
      <c r="J36" s="21"/>
      <c r="K36" s="21"/>
      <c r="L36" s="21"/>
      <c r="M36" s="21"/>
    </row>
    <row r="37" spans="1:13" x14ac:dyDescent="0.2">
      <c r="A37" s="15" t="s">
        <v>192</v>
      </c>
      <c r="B37" s="15" t="s">
        <v>41</v>
      </c>
      <c r="C37" s="16" t="s">
        <v>135</v>
      </c>
      <c r="D37" s="22">
        <v>-21.7058</v>
      </c>
      <c r="E37" s="22">
        <v>-57.5533</v>
      </c>
      <c r="F37" s="22">
        <v>85</v>
      </c>
      <c r="G37" s="20">
        <v>39014</v>
      </c>
      <c r="H37" s="18">
        <v>1</v>
      </c>
      <c r="I37" s="16" t="s">
        <v>72</v>
      </c>
      <c r="J37" s="21"/>
      <c r="K37" s="21"/>
      <c r="L37" s="21"/>
      <c r="M37" s="21"/>
    </row>
    <row r="38" spans="1:13" s="24" customFormat="1" x14ac:dyDescent="0.2">
      <c r="A38" s="15" t="s">
        <v>193</v>
      </c>
      <c r="B38" s="15" t="s">
        <v>41</v>
      </c>
      <c r="C38" s="16" t="s">
        <v>136</v>
      </c>
      <c r="D38" s="22">
        <v>-19.420100000000001</v>
      </c>
      <c r="E38" s="22">
        <v>-54.553100000000001</v>
      </c>
      <c r="F38" s="22">
        <v>647</v>
      </c>
      <c r="G38" s="20">
        <v>39067</v>
      </c>
      <c r="H38" s="18">
        <v>1</v>
      </c>
      <c r="I38" s="16" t="s">
        <v>84</v>
      </c>
      <c r="J38" s="21"/>
      <c r="K38" s="21"/>
      <c r="L38" s="21"/>
      <c r="M38" s="21"/>
    </row>
    <row r="39" spans="1:13" s="24" customFormat="1" x14ac:dyDescent="0.2">
      <c r="A39" s="15" t="s">
        <v>194</v>
      </c>
      <c r="B39" s="15" t="s">
        <v>87</v>
      </c>
      <c r="C39" s="16" t="s">
        <v>137</v>
      </c>
      <c r="D39" s="58">
        <v>-20466094</v>
      </c>
      <c r="E39" s="58">
        <v>-53763028</v>
      </c>
      <c r="F39" s="22">
        <v>442</v>
      </c>
      <c r="G39" s="20">
        <v>43118</v>
      </c>
      <c r="H39" s="18">
        <v>1</v>
      </c>
      <c r="I39" s="16"/>
      <c r="J39" s="21"/>
      <c r="K39" s="21"/>
      <c r="L39" s="21"/>
      <c r="M39" s="21"/>
    </row>
    <row r="40" spans="1:13" x14ac:dyDescent="0.2">
      <c r="A40" s="15" t="s">
        <v>195</v>
      </c>
      <c r="B40" s="15" t="s">
        <v>41</v>
      </c>
      <c r="C40" s="16" t="s">
        <v>138</v>
      </c>
      <c r="D40" s="18">
        <v>-21.774999999999999</v>
      </c>
      <c r="E40" s="18">
        <v>-54.528100000000002</v>
      </c>
      <c r="F40" s="18">
        <v>329</v>
      </c>
      <c r="G40" s="20">
        <v>39625</v>
      </c>
      <c r="H40" s="18">
        <v>1</v>
      </c>
      <c r="I40" s="16" t="s">
        <v>73</v>
      </c>
      <c r="J40" s="21"/>
      <c r="K40" s="21"/>
      <c r="L40" s="21"/>
      <c r="M40" s="21" t="s">
        <v>33</v>
      </c>
    </row>
    <row r="41" spans="1:13" s="29" customFormat="1" ht="15" customHeight="1" x14ac:dyDescent="0.2">
      <c r="A41" s="26" t="s">
        <v>196</v>
      </c>
      <c r="B41" s="26" t="s">
        <v>87</v>
      </c>
      <c r="C41" s="16" t="s">
        <v>140</v>
      </c>
      <c r="D41" s="69">
        <v>-21305889</v>
      </c>
      <c r="E41" s="69">
        <v>-52820375</v>
      </c>
      <c r="F41" s="27">
        <v>383</v>
      </c>
      <c r="G41" s="17">
        <v>43209</v>
      </c>
      <c r="H41" s="16">
        <v>1</v>
      </c>
      <c r="I41" s="26" t="s">
        <v>141</v>
      </c>
      <c r="J41" s="28"/>
      <c r="K41" s="28"/>
      <c r="L41" s="28"/>
      <c r="M41" s="28"/>
    </row>
    <row r="42" spans="1:13" s="29" customFormat="1" ht="15" customHeight="1" x14ac:dyDescent="0.2">
      <c r="A42" s="26" t="s">
        <v>197</v>
      </c>
      <c r="B42" s="26" t="s">
        <v>41</v>
      </c>
      <c r="C42" s="16" t="s">
        <v>142</v>
      </c>
      <c r="D42" s="69">
        <v>-20981633</v>
      </c>
      <c r="E42" s="27">
        <v>-54.971899999999998</v>
      </c>
      <c r="F42" s="27">
        <v>464</v>
      </c>
      <c r="G42" s="17" t="s">
        <v>74</v>
      </c>
      <c r="H42" s="16">
        <v>1</v>
      </c>
      <c r="I42" s="26" t="s">
        <v>75</v>
      </c>
      <c r="J42" s="28"/>
      <c r="K42" s="28"/>
      <c r="L42" s="28"/>
      <c r="M42" s="28"/>
    </row>
    <row r="43" spans="1:13" s="24" customFormat="1" x14ac:dyDescent="0.2">
      <c r="A43" s="15" t="s">
        <v>198</v>
      </c>
      <c r="B43" s="15" t="s">
        <v>41</v>
      </c>
      <c r="C43" s="16" t="s">
        <v>143</v>
      </c>
      <c r="D43" s="18">
        <v>-23.966899999999999</v>
      </c>
      <c r="E43" s="18">
        <v>-55.0242</v>
      </c>
      <c r="F43" s="18">
        <v>402</v>
      </c>
      <c r="G43" s="20">
        <v>39605</v>
      </c>
      <c r="H43" s="18">
        <v>1</v>
      </c>
      <c r="I43" s="16" t="s">
        <v>76</v>
      </c>
      <c r="J43" s="21"/>
      <c r="K43" s="21"/>
      <c r="L43" s="21"/>
      <c r="M43" s="21"/>
    </row>
    <row r="44" spans="1:13" s="24" customFormat="1" x14ac:dyDescent="0.2">
      <c r="A44" s="15" t="s">
        <v>199</v>
      </c>
      <c r="B44" s="15" t="s">
        <v>87</v>
      </c>
      <c r="C44" s="16" t="s">
        <v>145</v>
      </c>
      <c r="D44" s="58">
        <v>-20351444</v>
      </c>
      <c r="E44" s="58">
        <v>-51430222</v>
      </c>
      <c r="F44" s="18">
        <v>374</v>
      </c>
      <c r="G44" s="20">
        <v>43196</v>
      </c>
      <c r="H44" s="18">
        <v>1</v>
      </c>
      <c r="I44" s="16" t="s">
        <v>146</v>
      </c>
      <c r="J44" s="21"/>
      <c r="K44" s="21"/>
      <c r="L44" s="21"/>
      <c r="M44" s="21"/>
    </row>
    <row r="45" spans="1:13" s="31" customFormat="1" x14ac:dyDescent="0.2">
      <c r="A45" s="26" t="s">
        <v>200</v>
      </c>
      <c r="B45" s="26" t="s">
        <v>41</v>
      </c>
      <c r="C45" s="16" t="s">
        <v>147</v>
      </c>
      <c r="D45" s="16">
        <v>-17.634699999999999</v>
      </c>
      <c r="E45" s="16">
        <v>-54.760100000000001</v>
      </c>
      <c r="F45" s="16">
        <v>486</v>
      </c>
      <c r="G45" s="17" t="s">
        <v>77</v>
      </c>
      <c r="H45" s="16">
        <v>1</v>
      </c>
      <c r="I45" s="18" t="s">
        <v>78</v>
      </c>
      <c r="J45" s="30"/>
      <c r="K45" s="30"/>
      <c r="L45" s="30"/>
      <c r="M45" s="30"/>
    </row>
    <row r="46" spans="1:13" x14ac:dyDescent="0.2">
      <c r="A46" s="15" t="s">
        <v>201</v>
      </c>
      <c r="B46" s="15" t="s">
        <v>41</v>
      </c>
      <c r="C46" s="16" t="s">
        <v>148</v>
      </c>
      <c r="D46" s="18">
        <v>-20.783300000000001</v>
      </c>
      <c r="E46" s="18">
        <v>-51.7</v>
      </c>
      <c r="F46" s="18">
        <v>313</v>
      </c>
      <c r="G46" s="20">
        <v>37137</v>
      </c>
      <c r="H46" s="18">
        <v>1</v>
      </c>
      <c r="I46" s="16" t="s">
        <v>79</v>
      </c>
      <c r="J46" s="21"/>
      <c r="K46" s="21"/>
      <c r="L46" s="21"/>
      <c r="M46" s="21"/>
    </row>
    <row r="47" spans="1:13" ht="18" customHeight="1" x14ac:dyDescent="0.2">
      <c r="A47" s="32"/>
      <c r="B47" s="33"/>
      <c r="C47" s="34"/>
      <c r="D47" s="34"/>
      <c r="E47" s="34"/>
      <c r="F47" s="34"/>
      <c r="G47" s="12" t="s">
        <v>80</v>
      </c>
      <c r="H47" s="16">
        <f>SUM(H2:H46)</f>
        <v>45</v>
      </c>
      <c r="I47" s="32"/>
      <c r="J47" s="21"/>
      <c r="K47" s="21"/>
      <c r="L47" s="21"/>
      <c r="M47" s="21"/>
    </row>
    <row r="48" spans="1:13" x14ac:dyDescent="0.2">
      <c r="A48" s="21" t="s">
        <v>81</v>
      </c>
      <c r="B48" s="35"/>
      <c r="C48" s="35"/>
      <c r="D48" s="35"/>
      <c r="E48" s="35"/>
      <c r="F48" s="35"/>
      <c r="G48" s="21"/>
      <c r="H48" s="36"/>
      <c r="I48" s="21"/>
      <c r="J48" s="21"/>
      <c r="K48" s="21"/>
      <c r="L48" s="21"/>
      <c r="M48" s="21"/>
    </row>
    <row r="49" spans="1:13" x14ac:dyDescent="0.2">
      <c r="A49" s="37" t="s">
        <v>82</v>
      </c>
      <c r="B49" s="38"/>
      <c r="C49" s="38"/>
      <c r="D49" s="38"/>
      <c r="E49" s="38"/>
      <c r="F49" s="38"/>
      <c r="G49" s="21"/>
      <c r="H49" s="21"/>
      <c r="I49" s="21"/>
      <c r="J49" s="21"/>
      <c r="K49" s="21"/>
      <c r="L49" s="21"/>
      <c r="M49" s="21"/>
    </row>
    <row r="50" spans="1:13" x14ac:dyDescent="0.2">
      <c r="A50" s="21"/>
      <c r="B50" s="38"/>
      <c r="C50" s="38"/>
      <c r="D50" s="38"/>
      <c r="E50" s="38"/>
      <c r="F50" s="38"/>
      <c r="G50" s="21"/>
      <c r="H50" s="21"/>
      <c r="I50" s="21"/>
      <c r="J50" s="21"/>
      <c r="K50" s="21"/>
      <c r="L50" s="21"/>
      <c r="M50" s="21"/>
    </row>
    <row r="51" spans="1:13" x14ac:dyDescent="0.2">
      <c r="A51" s="21"/>
      <c r="B51" s="38"/>
      <c r="C51" s="38"/>
      <c r="D51" s="38"/>
      <c r="E51" s="38"/>
      <c r="F51" s="38"/>
      <c r="G51" s="21"/>
      <c r="H51" s="21"/>
      <c r="I51" s="21"/>
      <c r="J51" s="21"/>
      <c r="K51" s="21"/>
      <c r="L51" s="21"/>
      <c r="M51" s="21"/>
    </row>
    <row r="52" spans="1:13" x14ac:dyDescent="0.2">
      <c r="A52" s="21"/>
      <c r="B52" s="38"/>
      <c r="C52" s="38"/>
      <c r="D52" s="38"/>
      <c r="E52" s="38"/>
      <c r="F52" s="38"/>
      <c r="G52" s="21"/>
      <c r="H52" s="21"/>
      <c r="I52" s="21"/>
      <c r="J52" s="21"/>
      <c r="K52" s="21"/>
      <c r="L52" s="21"/>
      <c r="M52" s="21"/>
    </row>
    <row r="53" spans="1:13" x14ac:dyDescent="0.2">
      <c r="A53" s="21"/>
      <c r="B53" s="38"/>
      <c r="C53" s="38"/>
      <c r="D53" s="38"/>
      <c r="E53" s="38"/>
      <c r="F53" s="38"/>
      <c r="G53" s="21"/>
      <c r="H53" s="21"/>
      <c r="I53" s="21"/>
      <c r="J53" s="21"/>
      <c r="K53" s="21"/>
      <c r="L53" s="21"/>
      <c r="M53" s="21"/>
    </row>
    <row r="54" spans="1:13" x14ac:dyDescent="0.2">
      <c r="A54" s="21"/>
      <c r="B54" s="38"/>
      <c r="C54" s="38"/>
      <c r="D54" s="38"/>
      <c r="E54" s="38"/>
      <c r="F54" s="38"/>
      <c r="G54" s="21"/>
      <c r="H54" s="21"/>
      <c r="I54" s="21"/>
      <c r="J54" s="21"/>
      <c r="K54" s="21"/>
      <c r="L54" s="21"/>
      <c r="M54" s="21"/>
    </row>
    <row r="55" spans="1:13" x14ac:dyDescent="0.2">
      <c r="A55" s="21"/>
      <c r="B55" s="38"/>
      <c r="C55" s="38"/>
      <c r="D55" s="38"/>
      <c r="E55" s="38"/>
      <c r="F55" s="38"/>
      <c r="G55" s="21"/>
      <c r="H55" s="21"/>
      <c r="I55" s="21"/>
      <c r="J55" s="21"/>
      <c r="K55" s="21"/>
      <c r="L55" s="21"/>
      <c r="M55" s="21"/>
    </row>
    <row r="56" spans="1:13" x14ac:dyDescent="0.2">
      <c r="A56" s="21"/>
      <c r="B56" s="38"/>
      <c r="C56" s="38"/>
      <c r="D56" s="38"/>
      <c r="E56" s="38"/>
      <c r="F56" s="38"/>
      <c r="G56" s="21"/>
      <c r="H56" s="21"/>
      <c r="I56" s="21"/>
      <c r="J56" s="21"/>
      <c r="K56" s="21"/>
      <c r="L56" s="21"/>
      <c r="M56" s="21"/>
    </row>
    <row r="57" spans="1:13" x14ac:dyDescent="0.2">
      <c r="A57" s="21"/>
      <c r="B57" s="38"/>
      <c r="C57" s="38"/>
      <c r="D57" s="38"/>
      <c r="E57" s="38"/>
      <c r="F57" s="38"/>
      <c r="G57" s="21"/>
      <c r="H57" s="21"/>
      <c r="I57" s="21"/>
      <c r="J57" s="21"/>
      <c r="K57" s="21"/>
      <c r="L57" s="21"/>
      <c r="M57" s="21"/>
    </row>
    <row r="58" spans="1:13" x14ac:dyDescent="0.2">
      <c r="A58" s="21"/>
      <c r="B58" s="38"/>
      <c r="C58" s="38"/>
      <c r="D58" s="38"/>
      <c r="E58" s="38"/>
      <c r="F58" s="38"/>
      <c r="G58" s="21"/>
      <c r="H58" s="21"/>
      <c r="I58" s="21"/>
      <c r="J58" s="21"/>
      <c r="K58" s="21"/>
      <c r="L58" s="21"/>
      <c r="M58" s="21"/>
    </row>
    <row r="59" spans="1:13" x14ac:dyDescent="0.2">
      <c r="A59" s="21"/>
      <c r="B59" s="38"/>
      <c r="C59" s="38"/>
      <c r="D59" s="38"/>
      <c r="E59" s="38"/>
      <c r="F59" s="38" t="s">
        <v>33</v>
      </c>
      <c r="G59" s="21"/>
      <c r="H59" s="21"/>
      <c r="I59" s="21"/>
      <c r="J59" s="21"/>
      <c r="K59" s="21"/>
      <c r="L59" s="21"/>
      <c r="M59" s="21"/>
    </row>
    <row r="60" spans="1:13" x14ac:dyDescent="0.2">
      <c r="A60" s="21"/>
      <c r="B60" s="38"/>
      <c r="C60" s="38"/>
      <c r="D60" s="38"/>
      <c r="E60" s="38"/>
      <c r="F60" s="38"/>
      <c r="G60" s="21"/>
      <c r="H60" s="21"/>
      <c r="I60" s="21"/>
      <c r="J60" s="21"/>
      <c r="K60" s="21"/>
      <c r="L60" s="21"/>
      <c r="M60" s="21"/>
    </row>
    <row r="61" spans="1:13" x14ac:dyDescent="0.2">
      <c r="A61" s="21"/>
      <c r="B61" s="38"/>
      <c r="C61" s="38"/>
      <c r="D61" s="38"/>
      <c r="E61" s="38"/>
      <c r="F61" s="38"/>
      <c r="G61" s="21"/>
      <c r="H61" s="21"/>
      <c r="I61" s="21"/>
      <c r="J61" s="21"/>
      <c r="K61" s="21"/>
      <c r="L61" s="21"/>
      <c r="M61" s="21"/>
    </row>
    <row r="62" spans="1:13" x14ac:dyDescent="0.2">
      <c r="A62" s="21"/>
      <c r="B62" s="38"/>
      <c r="C62" s="38"/>
      <c r="D62" s="38"/>
      <c r="E62" s="38"/>
      <c r="F62" s="38"/>
      <c r="G62" s="21"/>
      <c r="H62" s="21"/>
      <c r="I62" s="21"/>
      <c r="J62" s="21"/>
      <c r="K62" s="21"/>
      <c r="L62" s="21"/>
      <c r="M62" s="21"/>
    </row>
    <row r="63" spans="1:13" x14ac:dyDescent="0.2">
      <c r="A63" s="21"/>
      <c r="B63" s="38"/>
      <c r="C63" s="38"/>
      <c r="D63" s="38"/>
      <c r="E63" s="38"/>
      <c r="F63" s="38"/>
      <c r="G63" s="21"/>
      <c r="H63" s="21"/>
      <c r="I63" s="21"/>
      <c r="J63" s="21"/>
      <c r="K63" s="21"/>
      <c r="L63" s="21"/>
      <c r="M63" s="21"/>
    </row>
  </sheetData>
  <hyperlinks>
    <hyperlink ref="A49" r:id="rId1"/>
  </hyperlinks>
  <pageMargins left="0.51181102362204722" right="0.51181102362204722" top="0.78740157480314965" bottom="0.78740157480314965" header="0.31496062992125984" footer="0.31496062992125984"/>
  <pageSetup paperSize="9" scale="45" orientation="landscape" r:id="rId2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showGridLines="0" tabSelected="1" zoomScale="90" zoomScaleNormal="90" workbookViewId="0">
      <selection activeCell="AM25" sqref="AM25"/>
    </sheetView>
  </sheetViews>
  <sheetFormatPr defaultRowHeight="12.75" x14ac:dyDescent="0.2"/>
  <cols>
    <col min="1" max="1" width="23.5703125" style="2" customWidth="1"/>
    <col min="2" max="2" width="5.140625" style="2" customWidth="1"/>
    <col min="3" max="4" width="5" style="2" customWidth="1"/>
    <col min="5" max="5" width="5.140625" style="2" customWidth="1"/>
    <col min="6" max="6" width="5" style="2" customWidth="1"/>
    <col min="7" max="7" width="5.140625" style="2" customWidth="1"/>
    <col min="8" max="8" width="5" style="2" customWidth="1"/>
    <col min="9" max="9" width="5.140625" style="2" customWidth="1"/>
    <col min="10" max="10" width="5" style="2" customWidth="1"/>
    <col min="11" max="11" width="5.28515625" style="2" customWidth="1"/>
    <col min="12" max="15" width="5" style="2" customWidth="1"/>
    <col min="16" max="17" width="5.140625" style="2" customWidth="1"/>
    <col min="18" max="19" width="5" style="2" customWidth="1"/>
    <col min="20" max="20" width="5.140625" style="2" customWidth="1"/>
    <col min="21" max="22" width="5" style="2" customWidth="1"/>
    <col min="23" max="23" width="5.28515625" style="2" customWidth="1"/>
    <col min="24" max="24" width="5.140625" style="2" customWidth="1"/>
    <col min="25" max="25" width="5" style="2" customWidth="1"/>
    <col min="26" max="26" width="5.140625" style="2" customWidth="1"/>
    <col min="27" max="27" width="5" style="2" customWidth="1"/>
    <col min="28" max="28" width="5.28515625" style="2" customWidth="1"/>
    <col min="29" max="31" width="5" style="2" customWidth="1"/>
    <col min="32" max="32" width="7.42578125" style="7" customWidth="1"/>
    <col min="33" max="33" width="7.28515625" style="8" bestFit="1" customWidth="1"/>
  </cols>
  <sheetData>
    <row r="1" spans="1:33" ht="20.100000000000001" customHeight="1" x14ac:dyDescent="0.2">
      <c r="A1" s="118" t="s">
        <v>211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20"/>
    </row>
    <row r="2" spans="1:33" ht="20.100000000000001" customHeight="1" x14ac:dyDescent="0.2">
      <c r="A2" s="113" t="s">
        <v>20</v>
      </c>
      <c r="B2" s="108" t="s">
        <v>238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</row>
    <row r="3" spans="1:33" s="4" customFormat="1" ht="20.100000000000001" customHeight="1" x14ac:dyDescent="0.2">
      <c r="A3" s="113"/>
      <c r="B3" s="114">
        <v>1</v>
      </c>
      <c r="C3" s="114">
        <f>SUM(B3+1)</f>
        <v>2</v>
      </c>
      <c r="D3" s="114">
        <f t="shared" ref="D3:AD3" si="0">SUM(C3+1)</f>
        <v>3</v>
      </c>
      <c r="E3" s="114">
        <f t="shared" si="0"/>
        <v>4</v>
      </c>
      <c r="F3" s="114">
        <f t="shared" si="0"/>
        <v>5</v>
      </c>
      <c r="G3" s="114">
        <f t="shared" si="0"/>
        <v>6</v>
      </c>
      <c r="H3" s="114">
        <f t="shared" si="0"/>
        <v>7</v>
      </c>
      <c r="I3" s="114">
        <f t="shared" si="0"/>
        <v>8</v>
      </c>
      <c r="J3" s="114">
        <f t="shared" si="0"/>
        <v>9</v>
      </c>
      <c r="K3" s="114">
        <f t="shared" si="0"/>
        <v>10</v>
      </c>
      <c r="L3" s="114">
        <f t="shared" si="0"/>
        <v>11</v>
      </c>
      <c r="M3" s="114">
        <f t="shared" si="0"/>
        <v>12</v>
      </c>
      <c r="N3" s="114">
        <f t="shared" si="0"/>
        <v>13</v>
      </c>
      <c r="O3" s="114">
        <f t="shared" si="0"/>
        <v>14</v>
      </c>
      <c r="P3" s="114">
        <f t="shared" si="0"/>
        <v>15</v>
      </c>
      <c r="Q3" s="114">
        <f t="shared" si="0"/>
        <v>16</v>
      </c>
      <c r="R3" s="114">
        <f t="shared" si="0"/>
        <v>17</v>
      </c>
      <c r="S3" s="114">
        <f t="shared" si="0"/>
        <v>18</v>
      </c>
      <c r="T3" s="114">
        <f t="shared" si="0"/>
        <v>19</v>
      </c>
      <c r="U3" s="114">
        <f t="shared" si="0"/>
        <v>20</v>
      </c>
      <c r="V3" s="114">
        <f t="shared" si="0"/>
        <v>21</v>
      </c>
      <c r="W3" s="114">
        <f t="shared" si="0"/>
        <v>22</v>
      </c>
      <c r="X3" s="114">
        <f t="shared" si="0"/>
        <v>23</v>
      </c>
      <c r="Y3" s="114">
        <f t="shared" si="0"/>
        <v>24</v>
      </c>
      <c r="Z3" s="114">
        <f t="shared" si="0"/>
        <v>25</v>
      </c>
      <c r="AA3" s="114">
        <f t="shared" si="0"/>
        <v>26</v>
      </c>
      <c r="AB3" s="114">
        <f t="shared" si="0"/>
        <v>27</v>
      </c>
      <c r="AC3" s="114">
        <f t="shared" si="0"/>
        <v>28</v>
      </c>
      <c r="AD3" s="114">
        <f t="shared" si="0"/>
        <v>29</v>
      </c>
      <c r="AE3" s="114">
        <v>30</v>
      </c>
      <c r="AF3" s="78" t="s">
        <v>25</v>
      </c>
      <c r="AG3" s="79" t="s">
        <v>24</v>
      </c>
    </row>
    <row r="4" spans="1:33" s="5" customFormat="1" ht="20.100000000000001" customHeigh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78" t="s">
        <v>23</v>
      </c>
      <c r="AG4" s="79" t="s">
        <v>23</v>
      </c>
    </row>
    <row r="5" spans="1:33" s="5" customFormat="1" x14ac:dyDescent="0.2">
      <c r="A5" s="50" t="s">
        <v>28</v>
      </c>
      <c r="B5" s="90">
        <f>[1]Junho!$C$5</f>
        <v>31.5</v>
      </c>
      <c r="C5" s="90">
        <f>[1]Junho!$C$6</f>
        <v>33.299999999999997</v>
      </c>
      <c r="D5" s="90">
        <f>[1]Junho!$C$7</f>
        <v>33.299999999999997</v>
      </c>
      <c r="E5" s="90">
        <f>[1]Junho!$C$8</f>
        <v>32.9</v>
      </c>
      <c r="F5" s="90">
        <f>[1]Junho!$C$9</f>
        <v>31.7</v>
      </c>
      <c r="G5" s="90">
        <f>[1]Junho!$C$10</f>
        <v>33.4</v>
      </c>
      <c r="H5" s="90">
        <f>[1]Junho!$C$11</f>
        <v>33.700000000000003</v>
      </c>
      <c r="I5" s="90">
        <f>[1]Junho!$C$12</f>
        <v>34</v>
      </c>
      <c r="J5" s="90">
        <f>[1]Junho!$C$13</f>
        <v>34.5</v>
      </c>
      <c r="K5" s="90">
        <f>[1]Junho!$C$14</f>
        <v>34.1</v>
      </c>
      <c r="L5" s="90">
        <f>[1]Junho!$C$15</f>
        <v>34.4</v>
      </c>
      <c r="M5" s="90">
        <f>[1]Junho!$C$16</f>
        <v>34.700000000000003</v>
      </c>
      <c r="N5" s="90">
        <f>[1]Junho!$C$17</f>
        <v>34</v>
      </c>
      <c r="O5" s="90">
        <f>[1]Junho!$C$18</f>
        <v>34.4</v>
      </c>
      <c r="P5" s="90">
        <f>[1]Junho!$C$19</f>
        <v>35.1</v>
      </c>
      <c r="Q5" s="90">
        <f>[1]Junho!$C$20</f>
        <v>34.700000000000003</v>
      </c>
      <c r="R5" s="90">
        <f>[1]Junho!$C$21</f>
        <v>35.1</v>
      </c>
      <c r="S5" s="90">
        <f>[1]Junho!$C$22</f>
        <v>33.799999999999997</v>
      </c>
      <c r="T5" s="90">
        <f>[1]Junho!$C$23</f>
        <v>34.4</v>
      </c>
      <c r="U5" s="90">
        <f>[1]Junho!$C$24</f>
        <v>34.9</v>
      </c>
      <c r="V5" s="90">
        <f>[1]Junho!$C$25</f>
        <v>34.200000000000003</v>
      </c>
      <c r="W5" s="90">
        <f>[1]Junho!$C$26</f>
        <v>34.9</v>
      </c>
      <c r="X5" s="90">
        <f>[1]Junho!$C$27</f>
        <v>34.700000000000003</v>
      </c>
      <c r="Y5" s="90">
        <f>[1]Junho!$C$28</f>
        <v>35.5</v>
      </c>
      <c r="Z5" s="90">
        <f>[1]Junho!$C$29</f>
        <v>34.200000000000003</v>
      </c>
      <c r="AA5" s="90">
        <f>[1]Junho!$C$30</f>
        <v>33</v>
      </c>
      <c r="AB5" s="90">
        <f>[1]Junho!$C$31</f>
        <v>26.4</v>
      </c>
      <c r="AC5" s="90">
        <f>[1]Junho!$C$32</f>
        <v>32.299999999999997</v>
      </c>
      <c r="AD5" s="90">
        <f>[1]Junho!$C$33</f>
        <v>29.6</v>
      </c>
      <c r="AE5" s="90">
        <f>[1]Junho!$C$34</f>
        <v>24.5</v>
      </c>
      <c r="AF5" s="91">
        <f t="shared" ref="AF5:AF44" si="1">MAX(B5:AE5)</f>
        <v>35.5</v>
      </c>
      <c r="AG5" s="92">
        <f t="shared" ref="AG5:AG50" si="2">AVERAGE(B5:AE5)</f>
        <v>33.24</v>
      </c>
    </row>
    <row r="6" spans="1:33" x14ac:dyDescent="0.2">
      <c r="A6" s="50" t="s">
        <v>0</v>
      </c>
      <c r="B6" s="93">
        <f>[2]Junho!$C$5</f>
        <v>28.6</v>
      </c>
      <c r="C6" s="93">
        <f>[2]Junho!$C$6</f>
        <v>30.7</v>
      </c>
      <c r="D6" s="93">
        <f>[2]Junho!$C$7</f>
        <v>33.1</v>
      </c>
      <c r="E6" s="93">
        <f>[2]Junho!$C$8</f>
        <v>31.4</v>
      </c>
      <c r="F6" s="93">
        <f>[2]Junho!$C$9</f>
        <v>29.1</v>
      </c>
      <c r="G6" s="93">
        <f>[2]Junho!$C$10</f>
        <v>30.1</v>
      </c>
      <c r="H6" s="93">
        <f>[2]Junho!$C$11</f>
        <v>31</v>
      </c>
      <c r="I6" s="93">
        <f>[2]Junho!$C$12</f>
        <v>31.1</v>
      </c>
      <c r="J6" s="93">
        <f>[2]Junho!$C$13</f>
        <v>32.200000000000003</v>
      </c>
      <c r="K6" s="93">
        <f>[2]Junho!$C$14</f>
        <v>32.6</v>
      </c>
      <c r="L6" s="93">
        <f>[2]Junho!$C$15</f>
        <v>32.4</v>
      </c>
      <c r="M6" s="93">
        <f>[2]Junho!$C$16</f>
        <v>31.4</v>
      </c>
      <c r="N6" s="93">
        <f>[2]Junho!$C$17</f>
        <v>32.200000000000003</v>
      </c>
      <c r="O6" s="93">
        <f>[2]Junho!$C$18</f>
        <v>32.5</v>
      </c>
      <c r="P6" s="93">
        <f>[2]Junho!$C$19</f>
        <v>34.1</v>
      </c>
      <c r="Q6" s="93">
        <f>[2]Junho!$C$20</f>
        <v>30.9</v>
      </c>
      <c r="R6" s="93">
        <f>[2]Junho!$C$21</f>
        <v>32.1</v>
      </c>
      <c r="S6" s="93">
        <f>[2]Junho!$C$22</f>
        <v>33.200000000000003</v>
      </c>
      <c r="T6" s="93">
        <f>[2]Junho!$C$23</f>
        <v>32.5</v>
      </c>
      <c r="U6" s="93">
        <f>[2]Junho!$C$24</f>
        <v>32.4</v>
      </c>
      <c r="V6" s="93">
        <f>[2]Junho!$C$25</f>
        <v>31.7</v>
      </c>
      <c r="W6" s="93">
        <f>[2]Junho!$C$26</f>
        <v>33</v>
      </c>
      <c r="X6" s="93">
        <f>[2]Junho!$C$27</f>
        <v>34.200000000000003</v>
      </c>
      <c r="Y6" s="93">
        <f>[2]Junho!$C$28</f>
        <v>33.5</v>
      </c>
      <c r="Z6" s="93">
        <f>[2]Junho!$C$29</f>
        <v>30</v>
      </c>
      <c r="AA6" s="93">
        <f>[2]Junho!$C$30</f>
        <v>23.2</v>
      </c>
      <c r="AB6" s="93">
        <f>[2]Junho!$C$31</f>
        <v>22.8</v>
      </c>
      <c r="AC6" s="93">
        <f>[2]Junho!$C$32</f>
        <v>32.4</v>
      </c>
      <c r="AD6" s="93">
        <f>[2]Junho!$C$33</f>
        <v>23.3</v>
      </c>
      <c r="AE6" s="93">
        <f>[2]Junho!$C$34</f>
        <v>22</v>
      </c>
      <c r="AF6" s="91">
        <f t="shared" si="1"/>
        <v>34.200000000000003</v>
      </c>
      <c r="AG6" s="92">
        <f t="shared" si="2"/>
        <v>30.65666666666667</v>
      </c>
    </row>
    <row r="7" spans="1:33" x14ac:dyDescent="0.2">
      <c r="A7" s="50" t="s">
        <v>86</v>
      </c>
      <c r="B7" s="93">
        <f>[3]Junho!$C$5</f>
        <v>28.8</v>
      </c>
      <c r="C7" s="93">
        <f>[3]Junho!$C$6</f>
        <v>30.9</v>
      </c>
      <c r="D7" s="93">
        <f>[3]Junho!$C$7</f>
        <v>31.8</v>
      </c>
      <c r="E7" s="93">
        <f>[3]Junho!$C$8</f>
        <v>31</v>
      </c>
      <c r="F7" s="93">
        <f>[3]Junho!$C$9</f>
        <v>29.5</v>
      </c>
      <c r="G7" s="93">
        <f>[3]Junho!$C$10</f>
        <v>31.5</v>
      </c>
      <c r="H7" s="93">
        <f>[3]Junho!$C$11</f>
        <v>31.6</v>
      </c>
      <c r="I7" s="93">
        <f>[3]Junho!$C$12</f>
        <v>31.7</v>
      </c>
      <c r="J7" s="93">
        <f>[3]Junho!$C$13</f>
        <v>32.5</v>
      </c>
      <c r="K7" s="93">
        <f>[3]Junho!$C$14</f>
        <v>32.6</v>
      </c>
      <c r="L7" s="93">
        <f>[3]Junho!$C$15</f>
        <v>32.700000000000003</v>
      </c>
      <c r="M7" s="93">
        <f>[3]Junho!$C$16</f>
        <v>32.700000000000003</v>
      </c>
      <c r="N7" s="93">
        <f>[3]Junho!$C$17</f>
        <v>32.5</v>
      </c>
      <c r="O7" s="93">
        <f>[3]Junho!$C$18</f>
        <v>33</v>
      </c>
      <c r="P7" s="93">
        <f>[3]Junho!$C$19</f>
        <v>32.799999999999997</v>
      </c>
      <c r="Q7" s="93">
        <f>[3]Junho!$C$20</f>
        <v>33.1</v>
      </c>
      <c r="R7" s="93">
        <f>[3]Junho!$C$21</f>
        <v>34</v>
      </c>
      <c r="S7" s="93">
        <f>[3]Junho!$C$22</f>
        <v>33</v>
      </c>
      <c r="T7" s="93">
        <f>[3]Junho!$C$23</f>
        <v>33.200000000000003</v>
      </c>
      <c r="U7" s="93">
        <f>[3]Junho!$C$24</f>
        <v>33.4</v>
      </c>
      <c r="V7" s="93">
        <f>[3]Junho!$C$25</f>
        <v>32.5</v>
      </c>
      <c r="W7" s="93">
        <f>[3]Junho!$C$26</f>
        <v>33.6</v>
      </c>
      <c r="X7" s="93">
        <f>[3]Junho!$C$27</f>
        <v>33.9</v>
      </c>
      <c r="Y7" s="93">
        <f>[3]Junho!$C$28</f>
        <v>33.6</v>
      </c>
      <c r="Z7" s="93">
        <f>[3]Junho!$C$29</f>
        <v>30.6</v>
      </c>
      <c r="AA7" s="93">
        <f>[3]Junho!$C$30</f>
        <v>25.3</v>
      </c>
      <c r="AB7" s="93">
        <f>[3]Junho!$C$31</f>
        <v>21.4</v>
      </c>
      <c r="AC7" s="93">
        <f>[3]Junho!$C$32</f>
        <v>31.8</v>
      </c>
      <c r="AD7" s="93">
        <f>[3]Junho!$C$33</f>
        <v>24.6</v>
      </c>
      <c r="AE7" s="93">
        <f>[3]Junho!$C$34</f>
        <v>22.4</v>
      </c>
      <c r="AF7" s="91">
        <f t="shared" si="1"/>
        <v>34</v>
      </c>
      <c r="AG7" s="92">
        <f t="shared" si="2"/>
        <v>31.066666666666666</v>
      </c>
    </row>
    <row r="8" spans="1:33" x14ac:dyDescent="0.2">
      <c r="A8" s="50" t="s">
        <v>1</v>
      </c>
      <c r="B8" s="93">
        <f>[4]Junho!$C$5</f>
        <v>32.6</v>
      </c>
      <c r="C8" s="93">
        <f>[4]Junho!$C$6</f>
        <v>33.6</v>
      </c>
      <c r="D8" s="93">
        <f>[4]Junho!$C$7</f>
        <v>34</v>
      </c>
      <c r="E8" s="93">
        <f>[4]Junho!$C$8</f>
        <v>33.700000000000003</v>
      </c>
      <c r="F8" s="93">
        <f>[4]Junho!$C$9</f>
        <v>33.5</v>
      </c>
      <c r="G8" s="93">
        <f>[4]Junho!$C$10</f>
        <v>33.700000000000003</v>
      </c>
      <c r="H8" s="93">
        <f>[4]Junho!$C$11</f>
        <v>34.700000000000003</v>
      </c>
      <c r="I8" s="93">
        <f>[4]Junho!$C$12</f>
        <v>34.4</v>
      </c>
      <c r="J8" s="93">
        <f>[4]Junho!$C$13</f>
        <v>34.4</v>
      </c>
      <c r="K8" s="93">
        <f>[4]Junho!$C$14</f>
        <v>34</v>
      </c>
      <c r="L8" s="93">
        <f>[4]Junho!$C$15</f>
        <v>34.9</v>
      </c>
      <c r="M8" s="93">
        <f>[4]Junho!$C$16</f>
        <v>34.9</v>
      </c>
      <c r="N8" s="93">
        <f>[4]Junho!$C$17</f>
        <v>34.6</v>
      </c>
      <c r="O8" s="93">
        <f>[4]Junho!$C$18</f>
        <v>34.700000000000003</v>
      </c>
      <c r="P8" s="93">
        <f>[4]Junho!$C$19</f>
        <v>34.299999999999997</v>
      </c>
      <c r="Q8" s="93">
        <f>[4]Junho!$C$20</f>
        <v>35.4</v>
      </c>
      <c r="R8" s="93">
        <f>[4]Junho!$C$21</f>
        <v>34.700000000000003</v>
      </c>
      <c r="S8" s="93">
        <f>[4]Junho!$C$22</f>
        <v>34.200000000000003</v>
      </c>
      <c r="T8" s="93">
        <f>[4]Junho!$C$23</f>
        <v>34.1</v>
      </c>
      <c r="U8" s="93">
        <f>[4]Junho!$C$24</f>
        <v>36</v>
      </c>
      <c r="V8" s="93">
        <f>[4]Junho!$C$25</f>
        <v>34.799999999999997</v>
      </c>
      <c r="W8" s="93">
        <f>[4]Junho!$C$26</f>
        <v>34.9</v>
      </c>
      <c r="X8" s="93">
        <f>[4]Junho!$C$27</f>
        <v>35</v>
      </c>
      <c r="Y8" s="93">
        <f>[4]Junho!$C$28</f>
        <v>35</v>
      </c>
      <c r="Z8" s="93">
        <f>[4]Junho!$C$29</f>
        <v>32</v>
      </c>
      <c r="AA8" s="93">
        <f>[4]Junho!$C$30</f>
        <v>25.2</v>
      </c>
      <c r="AB8" s="93">
        <f>[4]Junho!$C$31</f>
        <v>28.8</v>
      </c>
      <c r="AC8" s="93">
        <f>[4]Junho!$C$32</f>
        <v>32.700000000000003</v>
      </c>
      <c r="AD8" s="93">
        <f>[4]Junho!$C$33</f>
        <v>26.9</v>
      </c>
      <c r="AE8" s="93">
        <f>[4]Junho!$C$34</f>
        <v>22.9</v>
      </c>
      <c r="AF8" s="91">
        <f t="shared" si="1"/>
        <v>36</v>
      </c>
      <c r="AG8" s="92">
        <f t="shared" si="2"/>
        <v>33.153333333333336</v>
      </c>
    </row>
    <row r="9" spans="1:33" x14ac:dyDescent="0.2">
      <c r="A9" s="50" t="s">
        <v>149</v>
      </c>
      <c r="B9" s="93">
        <f>[5]Junho!$C$5</f>
        <v>27.4</v>
      </c>
      <c r="C9" s="93">
        <f>[5]Junho!$C$6</f>
        <v>29.2</v>
      </c>
      <c r="D9" s="93">
        <f>[5]Junho!$C$7</f>
        <v>30.2</v>
      </c>
      <c r="E9" s="93">
        <f>[5]Junho!$C$8</f>
        <v>29.9</v>
      </c>
      <c r="F9" s="93">
        <f>[5]Junho!$C$9</f>
        <v>28</v>
      </c>
      <c r="G9" s="93">
        <f>[5]Junho!$C$10</f>
        <v>28.6</v>
      </c>
      <c r="H9" s="93">
        <f>[5]Junho!$C$11</f>
        <v>29.7</v>
      </c>
      <c r="I9" s="93">
        <f>[5]Junho!$C$12</f>
        <v>29.5</v>
      </c>
      <c r="J9" s="93">
        <f>[5]Junho!$C$13</f>
        <v>31</v>
      </c>
      <c r="K9" s="93">
        <f>[5]Junho!$C$14</f>
        <v>30.5</v>
      </c>
      <c r="L9" s="93">
        <f>[5]Junho!$C$15</f>
        <v>30.6</v>
      </c>
      <c r="M9" s="93">
        <f>[5]Junho!$C$16</f>
        <v>30.4</v>
      </c>
      <c r="N9" s="93">
        <f>[5]Junho!$C$17</f>
        <v>30.7</v>
      </c>
      <c r="O9" s="93">
        <f>[5]Junho!$C$18</f>
        <v>30.9</v>
      </c>
      <c r="P9" s="93">
        <f>[5]Junho!$C$19</f>
        <v>31.4</v>
      </c>
      <c r="Q9" s="93">
        <f>[5]Junho!$C$20</f>
        <v>29.6</v>
      </c>
      <c r="R9" s="93">
        <f>[5]Junho!$C$21</f>
        <v>30.3</v>
      </c>
      <c r="S9" s="93">
        <f>[5]Junho!$C$22</f>
        <v>30.9</v>
      </c>
      <c r="T9" s="93">
        <f>[5]Junho!$C$23</f>
        <v>30.8</v>
      </c>
      <c r="U9" s="93">
        <f>[5]Junho!$C$24</f>
        <v>30.7</v>
      </c>
      <c r="V9" s="93">
        <f>[5]Junho!$C$25</f>
        <v>30.7</v>
      </c>
      <c r="W9" s="93">
        <f>[5]Junho!$C$26</f>
        <v>30.2</v>
      </c>
      <c r="X9" s="93">
        <f>[5]Junho!$C$27</f>
        <v>31.7</v>
      </c>
      <c r="Y9" s="93">
        <f>[5]Junho!$C$28</f>
        <v>29.6</v>
      </c>
      <c r="Z9" s="93">
        <f>[5]Junho!$C$29</f>
        <v>25.2</v>
      </c>
      <c r="AA9" s="93">
        <f>[5]Junho!$C$30</f>
        <v>18.399999999999999</v>
      </c>
      <c r="AB9" s="93">
        <f>[5]Junho!$C$31</f>
        <v>22.9</v>
      </c>
      <c r="AC9" s="93">
        <f>[5]Junho!$C$32</f>
        <v>28.9</v>
      </c>
      <c r="AD9" s="93">
        <f>[5]Junho!$C$33</f>
        <v>24.5</v>
      </c>
      <c r="AE9" s="93">
        <f>[5]Junho!$C$34</f>
        <v>19.600000000000001</v>
      </c>
      <c r="AF9" s="91">
        <f t="shared" si="1"/>
        <v>31.7</v>
      </c>
      <c r="AG9" s="92">
        <f t="shared" si="2"/>
        <v>28.733333333333338</v>
      </c>
    </row>
    <row r="10" spans="1:33" x14ac:dyDescent="0.2">
      <c r="A10" s="50" t="s">
        <v>93</v>
      </c>
      <c r="B10" s="93">
        <f>[6]Junho!$C$5</f>
        <v>29.8</v>
      </c>
      <c r="C10" s="93">
        <f>[6]Junho!$C$6</f>
        <v>31.1</v>
      </c>
      <c r="D10" s="93">
        <f>[6]Junho!$C$7</f>
        <v>31.9</v>
      </c>
      <c r="E10" s="93">
        <f>[6]Junho!$C$8</f>
        <v>30</v>
      </c>
      <c r="F10" s="93">
        <f>[6]Junho!$C$9</f>
        <v>30.2</v>
      </c>
      <c r="G10" s="93">
        <f>[6]Junho!$C$10</f>
        <v>30.9</v>
      </c>
      <c r="H10" s="93">
        <f>[6]Junho!$C$11</f>
        <v>31.3</v>
      </c>
      <c r="I10" s="93">
        <f>[6]Junho!$C$12</f>
        <v>31.2</v>
      </c>
      <c r="J10" s="93">
        <f>[6]Junho!$C$13</f>
        <v>31.6</v>
      </c>
      <c r="K10" s="93">
        <f>[6]Junho!$C$14</f>
        <v>31.5</v>
      </c>
      <c r="L10" s="93">
        <f>[6]Junho!$C$15</f>
        <v>32</v>
      </c>
      <c r="M10" s="93">
        <f>[6]Junho!$C$16</f>
        <v>32</v>
      </c>
      <c r="N10" s="93">
        <f>[6]Junho!$C$17</f>
        <v>30.9</v>
      </c>
      <c r="O10" s="93">
        <f>[6]Junho!$C$18</f>
        <v>31.1</v>
      </c>
      <c r="P10" s="93">
        <f>[6]Junho!$C$19</f>
        <v>32.200000000000003</v>
      </c>
      <c r="Q10" s="93">
        <f>[6]Junho!$C$20</f>
        <v>32.200000000000003</v>
      </c>
      <c r="R10" s="93">
        <f>[6]Junho!$C$21</f>
        <v>31.6</v>
      </c>
      <c r="S10" s="93">
        <f>[6]Junho!$C$22</f>
        <v>31.2</v>
      </c>
      <c r="T10" s="93">
        <f>[6]Junho!$C$23</f>
        <v>31.3</v>
      </c>
      <c r="U10" s="93">
        <f>[6]Junho!$C$24</f>
        <v>32.5</v>
      </c>
      <c r="V10" s="93">
        <f>[6]Junho!$C$25</f>
        <v>31.4</v>
      </c>
      <c r="W10" s="93">
        <f>[6]Junho!$C$26</f>
        <v>32</v>
      </c>
      <c r="X10" s="93">
        <f>[6]Junho!$C$27</f>
        <v>31.6</v>
      </c>
      <c r="Y10" s="93">
        <f>[6]Junho!$C$28</f>
        <v>32</v>
      </c>
      <c r="Z10" s="93">
        <f>[6]Junho!$C$29</f>
        <v>31.5</v>
      </c>
      <c r="AA10" s="93">
        <f>[6]Junho!$C$30</f>
        <v>28.9</v>
      </c>
      <c r="AB10" s="93">
        <f>[6]Junho!$C$31</f>
        <v>28.4</v>
      </c>
      <c r="AC10" s="93">
        <f>[6]Junho!$C$32</f>
        <v>31.4</v>
      </c>
      <c r="AD10" s="93">
        <f>[6]Junho!$C$33</f>
        <v>29.6</v>
      </c>
      <c r="AE10" s="93">
        <f>[6]Junho!$C$34</f>
        <v>24.9</v>
      </c>
      <c r="AF10" s="91">
        <f t="shared" si="1"/>
        <v>32.5</v>
      </c>
      <c r="AG10" s="92">
        <f t="shared" si="2"/>
        <v>30.939999999999998</v>
      </c>
    </row>
    <row r="11" spans="1:33" x14ac:dyDescent="0.2">
      <c r="A11" s="50" t="s">
        <v>50</v>
      </c>
      <c r="B11" s="93">
        <f>[7]Junho!$C$5</f>
        <v>27.7</v>
      </c>
      <c r="C11" s="93">
        <f>[7]Junho!$C$6</f>
        <v>29.8</v>
      </c>
      <c r="D11" s="93">
        <f>[7]Junho!$C$7</f>
        <v>31</v>
      </c>
      <c r="E11" s="93">
        <f>[7]Junho!$C$8</f>
        <v>29.5</v>
      </c>
      <c r="F11" s="93">
        <f>[7]Junho!$C$9</f>
        <v>27.6</v>
      </c>
      <c r="G11" s="93">
        <f>[7]Junho!$C$10</f>
        <v>30.9</v>
      </c>
      <c r="H11" s="93">
        <f>[7]Junho!$C$11</f>
        <v>30.6</v>
      </c>
      <c r="I11" s="93">
        <f>[7]Junho!$C$12</f>
        <v>31.4</v>
      </c>
      <c r="J11" s="93">
        <f>[7]Junho!$C$13</f>
        <v>32.299999999999997</v>
      </c>
      <c r="K11" s="93">
        <f>[7]Junho!$C$14</f>
        <v>32.200000000000003</v>
      </c>
      <c r="L11" s="93">
        <f>[7]Junho!$C$15</f>
        <v>31.6</v>
      </c>
      <c r="M11" s="93">
        <f>[7]Junho!$C$16</f>
        <v>31.5</v>
      </c>
      <c r="N11" s="93">
        <f>[7]Junho!$C$17</f>
        <v>31.9</v>
      </c>
      <c r="O11" s="93">
        <f>[7]Junho!$C$18</f>
        <v>32.4</v>
      </c>
      <c r="P11" s="93">
        <f>[7]Junho!$C$19</f>
        <v>33.299999999999997</v>
      </c>
      <c r="Q11" s="93">
        <f>[7]Junho!$C$20</f>
        <v>32.6</v>
      </c>
      <c r="R11" s="93">
        <f>[7]Junho!$C$21</f>
        <v>32.9</v>
      </c>
      <c r="S11" s="93">
        <f>[7]Junho!$C$22</f>
        <v>32.299999999999997</v>
      </c>
      <c r="T11" s="93">
        <f>[7]Junho!$C$23</f>
        <v>32.6</v>
      </c>
      <c r="U11" s="93">
        <f>[7]Junho!$C$24</f>
        <v>32.4</v>
      </c>
      <c r="V11" s="93">
        <f>[7]Junho!$C$25</f>
        <v>31.8</v>
      </c>
      <c r="W11" s="93">
        <f>[7]Junho!$C$26</f>
        <v>33</v>
      </c>
      <c r="X11" s="93">
        <f>[7]Junho!$C$27</f>
        <v>33.9</v>
      </c>
      <c r="Y11" s="93">
        <f>[7]Junho!$C$28</f>
        <v>33.6</v>
      </c>
      <c r="Z11" s="93">
        <f>[7]Junho!$C$29</f>
        <v>33.5</v>
      </c>
      <c r="AA11" s="93">
        <f>[7]Junho!$C$30</f>
        <v>29.3</v>
      </c>
      <c r="AB11" s="93">
        <f>[7]Junho!$C$31</f>
        <v>23.6</v>
      </c>
      <c r="AC11" s="93">
        <f>[7]Junho!$C$32</f>
        <v>31.9</v>
      </c>
      <c r="AD11" s="93">
        <f>[7]Junho!$C$33</f>
        <v>28</v>
      </c>
      <c r="AE11" s="93">
        <f>[7]Junho!$C$34</f>
        <v>23.7</v>
      </c>
      <c r="AF11" s="91">
        <f t="shared" si="1"/>
        <v>33.9</v>
      </c>
      <c r="AG11" s="92">
        <f t="shared" si="2"/>
        <v>30.959999999999997</v>
      </c>
    </row>
    <row r="12" spans="1:33" hidden="1" x14ac:dyDescent="0.2">
      <c r="A12" s="50" t="s">
        <v>29</v>
      </c>
      <c r="B12" s="93" t="s">
        <v>203</v>
      </c>
      <c r="C12" s="93" t="s">
        <v>203</v>
      </c>
      <c r="D12" s="93" t="s">
        <v>203</v>
      </c>
      <c r="E12" s="93" t="s">
        <v>203</v>
      </c>
      <c r="F12" s="93" t="s">
        <v>203</v>
      </c>
      <c r="G12" s="93" t="s">
        <v>203</v>
      </c>
      <c r="H12" s="93" t="s">
        <v>203</v>
      </c>
      <c r="I12" s="93" t="s">
        <v>203</v>
      </c>
      <c r="J12" s="93" t="s">
        <v>203</v>
      </c>
      <c r="K12" s="93" t="s">
        <v>203</v>
      </c>
      <c r="L12" s="93" t="s">
        <v>203</v>
      </c>
      <c r="M12" s="93" t="s">
        <v>203</v>
      </c>
      <c r="N12" s="93" t="s">
        <v>203</v>
      </c>
      <c r="O12" s="93" t="s">
        <v>203</v>
      </c>
      <c r="P12" s="93" t="s">
        <v>203</v>
      </c>
      <c r="Q12" s="93" t="s">
        <v>203</v>
      </c>
      <c r="R12" s="93" t="s">
        <v>203</v>
      </c>
      <c r="S12" s="93" t="s">
        <v>203</v>
      </c>
      <c r="T12" s="93" t="s">
        <v>203</v>
      </c>
      <c r="U12" s="93" t="s">
        <v>203</v>
      </c>
      <c r="V12" s="93" t="s">
        <v>203</v>
      </c>
      <c r="W12" s="93" t="s">
        <v>203</v>
      </c>
      <c r="X12" s="93" t="s">
        <v>203</v>
      </c>
      <c r="Y12" s="93" t="s">
        <v>203</v>
      </c>
      <c r="Z12" s="93" t="s">
        <v>203</v>
      </c>
      <c r="AA12" s="93" t="s">
        <v>203</v>
      </c>
      <c r="AB12" s="93" t="s">
        <v>203</v>
      </c>
      <c r="AC12" s="93" t="s">
        <v>203</v>
      </c>
      <c r="AD12" s="93" t="s">
        <v>203</v>
      </c>
      <c r="AE12" s="93" t="s">
        <v>203</v>
      </c>
      <c r="AF12" s="91">
        <f t="shared" si="1"/>
        <v>0</v>
      </c>
      <c r="AG12" s="92" t="e">
        <f t="shared" si="2"/>
        <v>#DIV/0!</v>
      </c>
    </row>
    <row r="13" spans="1:33" x14ac:dyDescent="0.2">
      <c r="A13" s="50" t="s">
        <v>96</v>
      </c>
      <c r="B13" s="93">
        <f>[8]Junho!$C$5</f>
        <v>29.7</v>
      </c>
      <c r="C13" s="93">
        <f>[8]Junho!$C$6</f>
        <v>31.4</v>
      </c>
      <c r="D13" s="93">
        <f>[8]Junho!$C$7</f>
        <v>31.2</v>
      </c>
      <c r="E13" s="93">
        <f>[8]Junho!$C$8</f>
        <v>31.3</v>
      </c>
      <c r="F13" s="93">
        <f>[8]Junho!$C$9</f>
        <v>30.9</v>
      </c>
      <c r="G13" s="93">
        <f>[8]Junho!$C$10</f>
        <v>31.4</v>
      </c>
      <c r="H13" s="93">
        <f>[8]Junho!$C$11</f>
        <v>32.1</v>
      </c>
      <c r="I13" s="93">
        <f>[8]Junho!$C$12</f>
        <v>32</v>
      </c>
      <c r="J13" s="93">
        <f>[8]Junho!$C$13</f>
        <v>32.200000000000003</v>
      </c>
      <c r="K13" s="93">
        <f>[8]Junho!$C$14</f>
        <v>32</v>
      </c>
      <c r="L13" s="93">
        <f>[8]Junho!$C$15</f>
        <v>32.700000000000003</v>
      </c>
      <c r="M13" s="93">
        <f>[8]Junho!$C$16</f>
        <v>32.5</v>
      </c>
      <c r="N13" s="93">
        <f>[8]Junho!$C$17</f>
        <v>32.299999999999997</v>
      </c>
      <c r="O13" s="93">
        <f>[8]Junho!$C$18</f>
        <v>32</v>
      </c>
      <c r="P13" s="93">
        <f>[8]Junho!$C$19</f>
        <v>32.200000000000003</v>
      </c>
      <c r="Q13" s="93">
        <f>[8]Junho!$C$20</f>
        <v>33.299999999999997</v>
      </c>
      <c r="R13" s="93">
        <f>[8]Junho!$C$21</f>
        <v>31.8</v>
      </c>
      <c r="S13" s="93">
        <f>[8]Junho!$C$22</f>
        <v>31.9</v>
      </c>
      <c r="T13" s="93">
        <f>[8]Junho!$C$23</f>
        <v>31.8</v>
      </c>
      <c r="U13" s="93">
        <f>[8]Junho!$C$24</f>
        <v>33</v>
      </c>
      <c r="V13" s="93">
        <f>[8]Junho!$C$25</f>
        <v>32.9</v>
      </c>
      <c r="W13" s="93">
        <f>[8]Junho!$C$26</f>
        <v>32.5</v>
      </c>
      <c r="X13" s="93">
        <f>[8]Junho!$C$27</f>
        <v>33.5</v>
      </c>
      <c r="Y13" s="93">
        <f>[8]Junho!$C$28</f>
        <v>34.700000000000003</v>
      </c>
      <c r="Z13" s="93">
        <f>[8]Junho!$C$29</f>
        <v>31.7</v>
      </c>
      <c r="AA13" s="93">
        <f>[8]Junho!$C$30</f>
        <v>22.3</v>
      </c>
      <c r="AB13" s="93">
        <f>[8]Junho!$C$31</f>
        <v>26.9</v>
      </c>
      <c r="AC13" s="93">
        <f>[8]Junho!$C$32</f>
        <v>31.3</v>
      </c>
      <c r="AD13" s="93">
        <f>[8]Junho!$C$33</f>
        <v>26.2</v>
      </c>
      <c r="AE13" s="93">
        <f>[8]Junho!$C$34</f>
        <v>19.3</v>
      </c>
      <c r="AF13" s="91">
        <f t="shared" si="1"/>
        <v>34.700000000000003</v>
      </c>
      <c r="AG13" s="92">
        <f t="shared" si="2"/>
        <v>30.966666666666661</v>
      </c>
    </row>
    <row r="14" spans="1:33" hidden="1" x14ac:dyDescent="0.2">
      <c r="A14" s="50" t="s">
        <v>100</v>
      </c>
      <c r="B14" s="93" t="str">
        <f>[9]Junho!$C$5</f>
        <v>*</v>
      </c>
      <c r="C14" s="93" t="str">
        <f>[9]Junho!$C$6</f>
        <v>*</v>
      </c>
      <c r="D14" s="93" t="str">
        <f>[9]Junho!$C$7</f>
        <v>*</v>
      </c>
      <c r="E14" s="93" t="str">
        <f>[9]Junho!$C$8</f>
        <v>*</v>
      </c>
      <c r="F14" s="93" t="str">
        <f>[9]Junho!$C$9</f>
        <v>*</v>
      </c>
      <c r="G14" s="93" t="str">
        <f>[9]Junho!$C$10</f>
        <v>*</v>
      </c>
      <c r="H14" s="93" t="str">
        <f>[9]Junho!$C$11</f>
        <v>*</v>
      </c>
      <c r="I14" s="93" t="str">
        <f>[9]Junho!$C$12</f>
        <v>*</v>
      </c>
      <c r="J14" s="93" t="str">
        <f>[9]Junho!$C$13</f>
        <v>*</v>
      </c>
      <c r="K14" s="93" t="str">
        <f>[9]Junho!$C$14</f>
        <v>*</v>
      </c>
      <c r="L14" s="93" t="str">
        <f>[9]Junho!$C$15</f>
        <v>*</v>
      </c>
      <c r="M14" s="93" t="str">
        <f>[9]Junho!$C$16</f>
        <v>*</v>
      </c>
      <c r="N14" s="93" t="str">
        <f>[9]Junho!$C$17</f>
        <v>*</v>
      </c>
      <c r="O14" s="93" t="str">
        <f>[9]Junho!$C$18</f>
        <v>*</v>
      </c>
      <c r="P14" s="93" t="str">
        <f>[9]Junho!$C$19</f>
        <v>*</v>
      </c>
      <c r="Q14" s="93" t="str">
        <f>[9]Junho!$C$20</f>
        <v>*</v>
      </c>
      <c r="R14" s="93" t="str">
        <f>[9]Junho!$C$21</f>
        <v>*</v>
      </c>
      <c r="S14" s="93" t="str">
        <f>[9]Junho!$C$22</f>
        <v>*</v>
      </c>
      <c r="T14" s="93" t="str">
        <f>[9]Junho!$C$23</f>
        <v>*</v>
      </c>
      <c r="U14" s="93" t="str">
        <f>[9]Junho!$C$24</f>
        <v>*</v>
      </c>
      <c r="V14" s="93" t="str">
        <f>[9]Junho!$C$25</f>
        <v>*</v>
      </c>
      <c r="W14" s="93" t="str">
        <f>[9]Junho!$C$26</f>
        <v>*</v>
      </c>
      <c r="X14" s="93" t="str">
        <f>[9]Junho!$C$27</f>
        <v>*</v>
      </c>
      <c r="Y14" s="93" t="str">
        <f>[9]Junho!$C$28</f>
        <v>*</v>
      </c>
      <c r="Z14" s="93" t="str">
        <f>[9]Junho!$C$29</f>
        <v>*</v>
      </c>
      <c r="AA14" s="93" t="str">
        <f>[9]Junho!$C$30</f>
        <v>*</v>
      </c>
      <c r="AB14" s="93" t="str">
        <f>[9]Junho!$C$31</f>
        <v>*</v>
      </c>
      <c r="AC14" s="93" t="str">
        <f>[9]Junho!$C$32</f>
        <v>*</v>
      </c>
      <c r="AD14" s="93" t="str">
        <f>[9]Junho!$C$33</f>
        <v>*</v>
      </c>
      <c r="AE14" s="93" t="str">
        <f>[9]Junho!$C$34</f>
        <v>*</v>
      </c>
      <c r="AF14" s="91">
        <f t="shared" si="1"/>
        <v>0</v>
      </c>
      <c r="AG14" s="92" t="e">
        <f t="shared" si="2"/>
        <v>#DIV/0!</v>
      </c>
    </row>
    <row r="15" spans="1:33" x14ac:dyDescent="0.2">
      <c r="A15" s="50" t="s">
        <v>103</v>
      </c>
      <c r="B15" s="93">
        <f>[10]Junho!$C$5</f>
        <v>27.7</v>
      </c>
      <c r="C15" s="93">
        <f>[10]Junho!$C$6</f>
        <v>30</v>
      </c>
      <c r="D15" s="93">
        <f>[10]Junho!$C$7</f>
        <v>31.7</v>
      </c>
      <c r="E15" s="93">
        <f>[10]Junho!$C$8</f>
        <v>30.7</v>
      </c>
      <c r="F15" s="93">
        <f>[10]Junho!$C$9</f>
        <v>28.8</v>
      </c>
      <c r="G15" s="93">
        <f>[10]Junho!$C$10</f>
        <v>29.7</v>
      </c>
      <c r="H15" s="93">
        <f>[10]Junho!$C$11</f>
        <v>31.1</v>
      </c>
      <c r="I15" s="93">
        <f>[10]Junho!$C$12</f>
        <v>31.2</v>
      </c>
      <c r="J15" s="93">
        <f>[10]Junho!$C$13</f>
        <v>31.7</v>
      </c>
      <c r="K15" s="93">
        <f>[10]Junho!$C$14</f>
        <v>31.9</v>
      </c>
      <c r="L15" s="93">
        <f>[10]Junho!$C$15</f>
        <v>31.7</v>
      </c>
      <c r="M15" s="93">
        <f>[10]Junho!$C$16</f>
        <v>31.2</v>
      </c>
      <c r="N15" s="93">
        <f>[10]Junho!$C$17</f>
        <v>32</v>
      </c>
      <c r="O15" s="93">
        <f>[10]Junho!$C$18</f>
        <v>32.299999999999997</v>
      </c>
      <c r="P15" s="93">
        <f>[10]Junho!$C$19</f>
        <v>32</v>
      </c>
      <c r="Q15" s="93">
        <f>[10]Junho!$C$20</f>
        <v>30.8</v>
      </c>
      <c r="R15" s="93">
        <f>[10]Junho!$C$21</f>
        <v>32.4</v>
      </c>
      <c r="S15" s="93">
        <f>[10]Junho!$C$22</f>
        <v>32.4</v>
      </c>
      <c r="T15" s="93">
        <f>[10]Junho!$C$23</f>
        <v>32.299999999999997</v>
      </c>
      <c r="U15" s="93">
        <f>[10]Junho!$C$24</f>
        <v>32.700000000000003</v>
      </c>
      <c r="V15" s="93">
        <f>[10]Junho!$C$25</f>
        <v>31.8</v>
      </c>
      <c r="W15" s="93">
        <f>[10]Junho!$C$26</f>
        <v>32.4</v>
      </c>
      <c r="X15" s="93">
        <f>[10]Junho!$C$27</f>
        <v>33.1</v>
      </c>
      <c r="Y15" s="93">
        <f>[10]Junho!$C$28</f>
        <v>33.5</v>
      </c>
      <c r="Z15" s="93">
        <f>[10]Junho!$C$29</f>
        <v>29.6</v>
      </c>
      <c r="AA15" s="93">
        <f>[10]Junho!$C$30</f>
        <v>24.1</v>
      </c>
      <c r="AB15" s="93">
        <f>[10]Junho!$C$31</f>
        <v>21.9</v>
      </c>
      <c r="AC15" s="93">
        <f>[10]Junho!$C$32</f>
        <v>31.1</v>
      </c>
      <c r="AD15" s="93">
        <f>[10]Junho!$C$33</f>
        <v>25.6</v>
      </c>
      <c r="AE15" s="93">
        <f>[10]Junho!$C$34</f>
        <v>20.5</v>
      </c>
      <c r="AF15" s="91">
        <f t="shared" si="1"/>
        <v>33.5</v>
      </c>
      <c r="AG15" s="92">
        <f t="shared" si="2"/>
        <v>30.263333333333332</v>
      </c>
    </row>
    <row r="16" spans="1:33" x14ac:dyDescent="0.2">
      <c r="A16" s="50" t="s">
        <v>150</v>
      </c>
      <c r="B16" s="93">
        <f>[11]Junho!$C$5</f>
        <v>31.1</v>
      </c>
      <c r="C16" s="93">
        <f>[11]Junho!$C$6</f>
        <v>31.8</v>
      </c>
      <c r="D16" s="93">
        <f>[11]Junho!$C$7</f>
        <v>32.1</v>
      </c>
      <c r="E16" s="93">
        <f>[11]Junho!$C$8</f>
        <v>31</v>
      </c>
      <c r="F16" s="93">
        <f>[11]Junho!$C$9</f>
        <v>31.2</v>
      </c>
      <c r="G16" s="93">
        <f>[11]Junho!$C$10</f>
        <v>31.6</v>
      </c>
      <c r="H16" s="93">
        <f>[11]Junho!$C$11</f>
        <v>32.1</v>
      </c>
      <c r="I16" s="93">
        <f>[11]Junho!$C$12</f>
        <v>32.299999999999997</v>
      </c>
      <c r="J16" s="93">
        <f>[11]Junho!$C$13</f>
        <v>32</v>
      </c>
      <c r="K16" s="93">
        <f>[11]Junho!$C$14</f>
        <v>31.1</v>
      </c>
      <c r="L16" s="93">
        <f>[11]Junho!$C$15</f>
        <v>32</v>
      </c>
      <c r="M16" s="93">
        <f>[11]Junho!$C$16</f>
        <v>32.700000000000003</v>
      </c>
      <c r="N16" s="93">
        <f>[11]Junho!$C$17</f>
        <v>32</v>
      </c>
      <c r="O16" s="93">
        <f>[11]Junho!$C$18</f>
        <v>31.8</v>
      </c>
      <c r="P16" s="93">
        <f>[11]Junho!$C$19</f>
        <v>31.9</v>
      </c>
      <c r="Q16" s="93">
        <f>[11]Junho!$C$20</f>
        <v>32.1</v>
      </c>
      <c r="R16" s="93">
        <f>[11]Junho!$C$21</f>
        <v>31.6</v>
      </c>
      <c r="S16" s="93">
        <f>[11]Junho!$C$22</f>
        <v>31.5</v>
      </c>
      <c r="T16" s="93">
        <f>[11]Junho!$C$23</f>
        <v>31.5</v>
      </c>
      <c r="U16" s="93">
        <f>[11]Junho!$C$24</f>
        <v>33.5</v>
      </c>
      <c r="V16" s="93">
        <f>[11]Junho!$C$25</f>
        <v>32.1</v>
      </c>
      <c r="W16" s="93">
        <f>[11]Junho!$C$26</f>
        <v>32.5</v>
      </c>
      <c r="X16" s="93">
        <f>[11]Junho!$C$27</f>
        <v>32.200000000000003</v>
      </c>
      <c r="Y16" s="93">
        <f>[11]Junho!$C$28</f>
        <v>32.5</v>
      </c>
      <c r="Z16" s="93">
        <f>[11]Junho!$C$29</f>
        <v>31.7</v>
      </c>
      <c r="AA16" s="93">
        <f>[11]Junho!$C$30</f>
        <v>32.4</v>
      </c>
      <c r="AB16" s="93">
        <f>[11]Junho!$C$31</f>
        <v>28.7</v>
      </c>
      <c r="AC16" s="93">
        <f>[11]Junho!$C$32</f>
        <v>31.3</v>
      </c>
      <c r="AD16" s="93">
        <f>[11]Junho!$C$33</f>
        <v>31.1</v>
      </c>
      <c r="AE16" s="93">
        <f>[11]Junho!$C$34</f>
        <v>25.6</v>
      </c>
      <c r="AF16" s="91">
        <f t="shared" si="1"/>
        <v>33.5</v>
      </c>
      <c r="AG16" s="92">
        <f t="shared" si="2"/>
        <v>31.56666666666667</v>
      </c>
    </row>
    <row r="17" spans="1:37" x14ac:dyDescent="0.2">
      <c r="A17" s="50" t="s">
        <v>2</v>
      </c>
      <c r="B17" s="93">
        <f>[12]Junho!$C$5</f>
        <v>29.6</v>
      </c>
      <c r="C17" s="93">
        <f>[12]Junho!$C$6</f>
        <v>30.9</v>
      </c>
      <c r="D17" s="93">
        <f>[12]Junho!$C$7</f>
        <v>31.8</v>
      </c>
      <c r="E17" s="93">
        <f>[12]Junho!$C$8</f>
        <v>30.5</v>
      </c>
      <c r="F17" s="93">
        <f>[12]Junho!$C$9</f>
        <v>30</v>
      </c>
      <c r="G17" s="93">
        <f>[12]Junho!$C$10</f>
        <v>30.8</v>
      </c>
      <c r="H17" s="93">
        <f>[12]Junho!$C$11</f>
        <v>31.7</v>
      </c>
      <c r="I17" s="93">
        <f>[12]Junho!$C$12</f>
        <v>31.3</v>
      </c>
      <c r="J17" s="93">
        <f>[12]Junho!$C$13</f>
        <v>31.7</v>
      </c>
      <c r="K17" s="93">
        <f>[12]Junho!$C$14</f>
        <v>31.4</v>
      </c>
      <c r="L17" s="93">
        <f>[12]Junho!$C$15</f>
        <v>31.6</v>
      </c>
      <c r="M17" s="93">
        <f>[12]Junho!$C$16</f>
        <v>31.9</v>
      </c>
      <c r="N17" s="93">
        <f>[12]Junho!$C$17</f>
        <v>31.3</v>
      </c>
      <c r="O17" s="93">
        <f>[12]Junho!$C$18</f>
        <v>31</v>
      </c>
      <c r="P17" s="93">
        <f>[12]Junho!$C$19</f>
        <v>31.6</v>
      </c>
      <c r="Q17" s="93">
        <f>[12]Junho!$C$20</f>
        <v>32.5</v>
      </c>
      <c r="R17" s="93">
        <f>[12]Junho!$C$21</f>
        <v>32</v>
      </c>
      <c r="S17" s="93">
        <f>[12]Junho!$C$22</f>
        <v>31.1</v>
      </c>
      <c r="T17" s="93">
        <f>[12]Junho!$C$23</f>
        <v>31.1</v>
      </c>
      <c r="U17" s="93">
        <f>[12]Junho!$C$24</f>
        <v>32.5</v>
      </c>
      <c r="V17" s="93">
        <f>[12]Junho!$C$25</f>
        <v>31.6</v>
      </c>
      <c r="W17" s="93">
        <f>[12]Junho!$C$26</f>
        <v>31.5</v>
      </c>
      <c r="X17" s="93">
        <f>[12]Junho!$C$27</f>
        <v>31.7</v>
      </c>
      <c r="Y17" s="93">
        <f>[12]Junho!$C$28</f>
        <v>32.1</v>
      </c>
      <c r="Z17" s="93">
        <f>[12]Junho!$C$29</f>
        <v>31.6</v>
      </c>
      <c r="AA17" s="93">
        <f>[12]Junho!$C$30</f>
        <v>27.4</v>
      </c>
      <c r="AB17" s="93">
        <f>[12]Junho!$C$31</f>
        <v>27</v>
      </c>
      <c r="AC17" s="93">
        <f>[12]Junho!$C$32</f>
        <v>30.6</v>
      </c>
      <c r="AD17" s="93">
        <f>[12]Junho!$C$33</f>
        <v>27.3</v>
      </c>
      <c r="AE17" s="93">
        <f>[12]Junho!$C$34</f>
        <v>22</v>
      </c>
      <c r="AF17" s="91">
        <f t="shared" si="1"/>
        <v>32.5</v>
      </c>
      <c r="AG17" s="92">
        <f t="shared" si="2"/>
        <v>30.63666666666667</v>
      </c>
    </row>
    <row r="18" spans="1:37" x14ac:dyDescent="0.2">
      <c r="A18" s="50" t="s">
        <v>3</v>
      </c>
      <c r="B18" s="93">
        <f>[13]Junho!$C$5</f>
        <v>30.2</v>
      </c>
      <c r="C18" s="93">
        <f>[13]Junho!$C$6</f>
        <v>31.3</v>
      </c>
      <c r="D18" s="93">
        <f>[13]Junho!$C$7</f>
        <v>31</v>
      </c>
      <c r="E18" s="93">
        <f>[13]Junho!$C$8</f>
        <v>30.7</v>
      </c>
      <c r="F18" s="93">
        <f>[13]Junho!$C$9</f>
        <v>30.7</v>
      </c>
      <c r="G18" s="93">
        <f>[13]Junho!$C$10</f>
        <v>31.8</v>
      </c>
      <c r="H18" s="93">
        <f>[13]Junho!$C$11</f>
        <v>31</v>
      </c>
      <c r="I18" s="93">
        <f>[13]Junho!$C$12</f>
        <v>31.5</v>
      </c>
      <c r="J18" s="93">
        <f>[13]Junho!$C$13</f>
        <v>32.200000000000003</v>
      </c>
      <c r="K18" s="93">
        <f>[13]Junho!$C$14</f>
        <v>32</v>
      </c>
      <c r="L18" s="93">
        <f>[13]Junho!$C$15</f>
        <v>32.1</v>
      </c>
      <c r="M18" s="93">
        <f>[13]Junho!$C$16</f>
        <v>32.1</v>
      </c>
      <c r="N18" s="93">
        <f>[13]Junho!$C$17</f>
        <v>31.9</v>
      </c>
      <c r="O18" s="93">
        <f>[13]Junho!$C$18</f>
        <v>32.1</v>
      </c>
      <c r="P18" s="93">
        <f>[13]Junho!$C$19</f>
        <v>32.4</v>
      </c>
      <c r="Q18" s="93">
        <f>[13]Junho!$C$20</f>
        <v>32.1</v>
      </c>
      <c r="R18" s="93">
        <f>[13]Junho!$C$21</f>
        <v>32</v>
      </c>
      <c r="S18" s="93">
        <f>[13]Junho!$C$22</f>
        <v>31.5</v>
      </c>
      <c r="T18" s="93">
        <f>[13]Junho!$C$23</f>
        <v>32.4</v>
      </c>
      <c r="U18" s="93">
        <f>[13]Junho!$C$24</f>
        <v>31.8</v>
      </c>
      <c r="V18" s="93">
        <f>[13]Junho!$C$25</f>
        <v>32</v>
      </c>
      <c r="W18" s="93">
        <f>[13]Junho!$C$26</f>
        <v>32.200000000000003</v>
      </c>
      <c r="X18" s="93">
        <f>[13]Junho!$C$27</f>
        <v>33.200000000000003</v>
      </c>
      <c r="Y18" s="93">
        <f>[13]Junho!$C$28</f>
        <v>33.1</v>
      </c>
      <c r="Z18" s="93">
        <f>[13]Junho!$C$29</f>
        <v>33.700000000000003</v>
      </c>
      <c r="AA18" s="93">
        <f>[13]Junho!$C$30</f>
        <v>33.4</v>
      </c>
      <c r="AB18" s="93">
        <f>[13]Junho!$C$31</f>
        <v>29.6</v>
      </c>
      <c r="AC18" s="93">
        <f>[13]Junho!$C$32</f>
        <v>31.8</v>
      </c>
      <c r="AD18" s="93">
        <f>[13]Junho!$C$33</f>
        <v>32.4</v>
      </c>
      <c r="AE18" s="93">
        <f>[13]Junho!$C$34</f>
        <v>29.2</v>
      </c>
      <c r="AF18" s="91">
        <f t="shared" si="1"/>
        <v>33.700000000000003</v>
      </c>
      <c r="AG18" s="92">
        <f t="shared" si="2"/>
        <v>31.780000000000008</v>
      </c>
      <c r="AH18" s="11"/>
    </row>
    <row r="19" spans="1:37" x14ac:dyDescent="0.2">
      <c r="A19" s="50" t="s">
        <v>4</v>
      </c>
      <c r="B19" s="93">
        <f>[14]Junho!$C$5</f>
        <v>28.6</v>
      </c>
      <c r="C19" s="93">
        <f>[14]Junho!$C$6</f>
        <v>28.6</v>
      </c>
      <c r="D19" s="93">
        <f>[14]Junho!$C$7</f>
        <v>29.9</v>
      </c>
      <c r="E19" s="93">
        <f>[14]Junho!$C$8</f>
        <v>28.1</v>
      </c>
      <c r="F19" s="93">
        <f>[14]Junho!$C$9</f>
        <v>28.8</v>
      </c>
      <c r="G19" s="93">
        <f>[14]Junho!$C$10</f>
        <v>29.3</v>
      </c>
      <c r="H19" s="93">
        <f>[14]Junho!$C$11</f>
        <v>29.3</v>
      </c>
      <c r="I19" s="93">
        <f>[14]Junho!$C$12</f>
        <v>29.7</v>
      </c>
      <c r="J19" s="93">
        <f>[14]Junho!$C$13</f>
        <v>30.2</v>
      </c>
      <c r="K19" s="93">
        <f>[14]Junho!$C$14</f>
        <v>29.8</v>
      </c>
      <c r="L19" s="93">
        <f>[14]Junho!$C$15</f>
        <v>30.8</v>
      </c>
      <c r="M19" s="93">
        <f>[14]Junho!$C$16</f>
        <v>30</v>
      </c>
      <c r="N19" s="93">
        <f>[14]Junho!$C$17</f>
        <v>29.3</v>
      </c>
      <c r="O19" s="93">
        <f>[14]Junho!$C$18</f>
        <v>29.9</v>
      </c>
      <c r="P19" s="93">
        <f>[14]Junho!$C$19</f>
        <v>31.4</v>
      </c>
      <c r="Q19" s="93">
        <f>[14]Junho!$C$20</f>
        <v>29.9</v>
      </c>
      <c r="R19" s="93">
        <f>[14]Junho!$C$21</f>
        <v>29.9</v>
      </c>
      <c r="S19" s="93">
        <f>[14]Junho!$C$22</f>
        <v>29.7</v>
      </c>
      <c r="T19" s="93">
        <f>[14]Junho!$C$23</f>
        <v>30.8</v>
      </c>
      <c r="U19" s="93">
        <f>[14]Junho!$C$24</f>
        <v>29.5</v>
      </c>
      <c r="V19" s="93">
        <f>[14]Junho!$C$25</f>
        <v>30.1</v>
      </c>
      <c r="W19" s="93">
        <f>[14]Junho!$C$26</f>
        <v>29.9</v>
      </c>
      <c r="X19" s="93">
        <f>[14]Junho!$C$27</f>
        <v>31.2</v>
      </c>
      <c r="Y19" s="93">
        <f>[14]Junho!$C$28</f>
        <v>31.1</v>
      </c>
      <c r="Z19" s="93">
        <f>[14]Junho!$C$29</f>
        <v>31</v>
      </c>
      <c r="AA19" s="93">
        <f>[14]Junho!$C$30</f>
        <v>29.9</v>
      </c>
      <c r="AB19" s="93">
        <f>[14]Junho!$C$31</f>
        <v>30.4</v>
      </c>
      <c r="AC19" s="93">
        <f>[14]Junho!$C$32</f>
        <v>30.2</v>
      </c>
      <c r="AD19" s="93">
        <f>[14]Junho!$C$33</f>
        <v>30.9</v>
      </c>
      <c r="AE19" s="93">
        <f>[14]Junho!$C$34</f>
        <v>27.4</v>
      </c>
      <c r="AF19" s="91">
        <f t="shared" si="1"/>
        <v>31.4</v>
      </c>
      <c r="AG19" s="92">
        <f t="shared" si="2"/>
        <v>29.853333333333332</v>
      </c>
    </row>
    <row r="20" spans="1:37" x14ac:dyDescent="0.2">
      <c r="A20" s="50" t="s">
        <v>5</v>
      </c>
      <c r="B20" s="93" t="str">
        <f>[15]Junho!$C$5</f>
        <v>*</v>
      </c>
      <c r="C20" s="93" t="str">
        <f>[15]Junho!$C$6</f>
        <v>*</v>
      </c>
      <c r="D20" s="93" t="str">
        <f>[15]Junho!$C$7</f>
        <v>*</v>
      </c>
      <c r="E20" s="93" t="str">
        <f>[15]Junho!$C$8</f>
        <v>*</v>
      </c>
      <c r="F20" s="93" t="str">
        <f>[15]Junho!$C$9</f>
        <v>*</v>
      </c>
      <c r="G20" s="93" t="str">
        <f>[15]Junho!$C$10</f>
        <v>*</v>
      </c>
      <c r="H20" s="93" t="str">
        <f>[15]Junho!$C$11</f>
        <v>*</v>
      </c>
      <c r="I20" s="93" t="str">
        <f>[15]Junho!$C$12</f>
        <v>*</v>
      </c>
      <c r="J20" s="93" t="str">
        <f>[15]Junho!$C$13</f>
        <v>*</v>
      </c>
      <c r="K20" s="93" t="str">
        <f>[15]Junho!$C$14</f>
        <v>*</v>
      </c>
      <c r="L20" s="93" t="str">
        <f>[15]Junho!$C$15</f>
        <v>*</v>
      </c>
      <c r="M20" s="93" t="str">
        <f>[15]Junho!$C$16</f>
        <v>*</v>
      </c>
      <c r="N20" s="93" t="str">
        <f>[15]Junho!$C$17</f>
        <v>*</v>
      </c>
      <c r="O20" s="93" t="str">
        <f>[15]Junho!$C$18</f>
        <v>*</v>
      </c>
      <c r="P20" s="93" t="str">
        <f>[15]Junho!$C$19</f>
        <v>*</v>
      </c>
      <c r="Q20" s="93" t="str">
        <f>[15]Junho!$C$20</f>
        <v>*</v>
      </c>
      <c r="R20" s="93" t="str">
        <f>[15]Junho!$C$21</f>
        <v>*</v>
      </c>
      <c r="S20" s="93" t="str">
        <f>[15]Junho!$C$22</f>
        <v>*</v>
      </c>
      <c r="T20" s="93" t="str">
        <f>[15]Junho!$C$23</f>
        <v>*</v>
      </c>
      <c r="U20" s="93" t="str">
        <f>[15]Junho!$C$24</f>
        <v>*</v>
      </c>
      <c r="V20" s="93" t="str">
        <f>[15]Junho!$C$25</f>
        <v>*</v>
      </c>
      <c r="W20" s="93" t="str">
        <f>[15]Junho!$C$26</f>
        <v>*</v>
      </c>
      <c r="X20" s="93" t="str">
        <f>[15]Junho!$C$27</f>
        <v>*</v>
      </c>
      <c r="Y20" s="93" t="str">
        <f>[15]Junho!$C$28</f>
        <v>*</v>
      </c>
      <c r="Z20" s="93" t="str">
        <f>[15]Junho!$C$29</f>
        <v>*</v>
      </c>
      <c r="AA20" s="93" t="str">
        <f>[15]Junho!$C$30</f>
        <v>*</v>
      </c>
      <c r="AB20" s="93" t="str">
        <f>[15]Junho!$C$31</f>
        <v>*</v>
      </c>
      <c r="AC20" s="93">
        <f>[15]Junho!$C$32</f>
        <v>33.9</v>
      </c>
      <c r="AD20" s="93">
        <f>[15]Junho!$C$33</f>
        <v>28.6</v>
      </c>
      <c r="AE20" s="93">
        <f>[15]Junho!$C$34</f>
        <v>19.7</v>
      </c>
      <c r="AF20" s="91">
        <f t="shared" si="1"/>
        <v>33.9</v>
      </c>
      <c r="AG20" s="92">
        <f t="shared" si="2"/>
        <v>27.400000000000002</v>
      </c>
      <c r="AH20" s="11"/>
      <c r="AJ20" t="s">
        <v>33</v>
      </c>
    </row>
    <row r="21" spans="1:37" x14ac:dyDescent="0.2">
      <c r="A21" s="50" t="s">
        <v>31</v>
      </c>
      <c r="B21" s="93">
        <f>[16]Junho!$C$5</f>
        <v>30.3</v>
      </c>
      <c r="C21" s="93">
        <f>[16]Junho!$C$6</f>
        <v>30.1</v>
      </c>
      <c r="D21" s="93">
        <f>[16]Junho!$C$7</f>
        <v>30.8</v>
      </c>
      <c r="E21" s="93">
        <f>[16]Junho!$C$8</f>
        <v>29.5</v>
      </c>
      <c r="F21" s="93">
        <f>[16]Junho!$C$9</f>
        <v>30.6</v>
      </c>
      <c r="G21" s="93">
        <f>[16]Junho!$C$10</f>
        <v>30.4</v>
      </c>
      <c r="H21" s="93">
        <f>[16]Junho!$C$11</f>
        <v>30.5</v>
      </c>
      <c r="I21" s="93">
        <f>[16]Junho!$C$12</f>
        <v>31</v>
      </c>
      <c r="J21" s="93">
        <f>[16]Junho!$C$13</f>
        <v>31.4</v>
      </c>
      <c r="K21" s="93">
        <f>[16]Junho!$C$14</f>
        <v>31</v>
      </c>
      <c r="L21" s="93">
        <f>[16]Junho!$C$15</f>
        <v>32.299999999999997</v>
      </c>
      <c r="M21" s="93">
        <f>[16]Junho!$C$16</f>
        <v>31.3</v>
      </c>
      <c r="N21" s="93">
        <f>[16]Junho!$C$17</f>
        <v>30.3</v>
      </c>
      <c r="O21" s="93">
        <f>[16]Junho!$C$18</f>
        <v>30.7</v>
      </c>
      <c r="P21" s="93">
        <f>[16]Junho!$C$19</f>
        <v>31.7</v>
      </c>
      <c r="Q21" s="93">
        <f>[16]Junho!$C$20</f>
        <v>31.2</v>
      </c>
      <c r="R21" s="93">
        <f>[16]Junho!$C$21</f>
        <v>30.5</v>
      </c>
      <c r="S21" s="93">
        <f>[16]Junho!$C$22</f>
        <v>30.6</v>
      </c>
      <c r="T21" s="93">
        <f>[16]Junho!$C$23</f>
        <v>31.2</v>
      </c>
      <c r="U21" s="93">
        <f>[16]Junho!$C$24</f>
        <v>30.7</v>
      </c>
      <c r="V21" s="93">
        <f>[16]Junho!$C$25</f>
        <v>31</v>
      </c>
      <c r="W21" s="93">
        <f>[16]Junho!$C$26</f>
        <v>31.1</v>
      </c>
      <c r="X21" s="93">
        <f>[16]Junho!$C$27</f>
        <v>31.6</v>
      </c>
      <c r="Y21" s="93">
        <f>[16]Junho!$C$28</f>
        <v>31.8</v>
      </c>
      <c r="Z21" s="93">
        <f>[16]Junho!$C$29</f>
        <v>32.200000000000003</v>
      </c>
      <c r="AA21" s="93">
        <f>[16]Junho!$C$30</f>
        <v>30.4</v>
      </c>
      <c r="AB21" s="93">
        <f>[16]Junho!$C$31</f>
        <v>30.1</v>
      </c>
      <c r="AC21" s="93">
        <f>[16]Junho!$C$32</f>
        <v>30.2</v>
      </c>
      <c r="AD21" s="93">
        <f>[16]Junho!$C$33</f>
        <v>31.7</v>
      </c>
      <c r="AE21" s="93">
        <f>[16]Junho!$C$34</f>
        <v>29.7</v>
      </c>
      <c r="AF21" s="91">
        <f t="shared" si="1"/>
        <v>32.299999999999997</v>
      </c>
      <c r="AG21" s="92">
        <f t="shared" si="2"/>
        <v>30.863333333333344</v>
      </c>
      <c r="AJ21" t="s">
        <v>33</v>
      </c>
    </row>
    <row r="22" spans="1:37" x14ac:dyDescent="0.2">
      <c r="A22" s="50" t="s">
        <v>6</v>
      </c>
      <c r="B22" s="93">
        <f>[17]Junho!$C$5</f>
        <v>33.4</v>
      </c>
      <c r="C22" s="93">
        <f>[17]Junho!$C$6</f>
        <v>34.5</v>
      </c>
      <c r="D22" s="93">
        <f>[17]Junho!$C$7</f>
        <v>34.1</v>
      </c>
      <c r="E22" s="93">
        <f>[17]Junho!$C$8</f>
        <v>33.6</v>
      </c>
      <c r="F22" s="93">
        <f>[17]Junho!$C$9</f>
        <v>33.299999999999997</v>
      </c>
      <c r="G22" s="93">
        <f>[17]Junho!$C$10</f>
        <v>33.700000000000003</v>
      </c>
      <c r="H22" s="93">
        <f>[17]Junho!$C$11</f>
        <v>34.299999999999997</v>
      </c>
      <c r="I22" s="93">
        <f>[17]Junho!$C$12</f>
        <v>35</v>
      </c>
      <c r="J22" s="93">
        <f>[17]Junho!$C$13</f>
        <v>35.200000000000003</v>
      </c>
      <c r="K22" s="93">
        <f>[17]Junho!$C$14</f>
        <v>35</v>
      </c>
      <c r="L22" s="93">
        <f>[17]Junho!$C$15</f>
        <v>34.700000000000003</v>
      </c>
      <c r="M22" s="93">
        <f>[17]Junho!$C$16</f>
        <v>35.200000000000003</v>
      </c>
      <c r="N22" s="93">
        <f>[17]Junho!$C$17</f>
        <v>35</v>
      </c>
      <c r="O22" s="93">
        <f>[17]Junho!$C$18</f>
        <v>35.200000000000003</v>
      </c>
      <c r="P22" s="93">
        <f>[17]Junho!$C$19</f>
        <v>34.9</v>
      </c>
      <c r="Q22" s="93">
        <f>[17]Junho!$C$20</f>
        <v>35.700000000000003</v>
      </c>
      <c r="R22" s="93">
        <f>[17]Junho!$C$21</f>
        <v>35</v>
      </c>
      <c r="S22" s="93">
        <f>[17]Junho!$C$22</f>
        <v>34.9</v>
      </c>
      <c r="T22" s="93">
        <f>[17]Junho!$C$23</f>
        <v>35.1</v>
      </c>
      <c r="U22" s="93">
        <f>[17]Junho!$C$24</f>
        <v>34.6</v>
      </c>
      <c r="V22" s="93">
        <f>[17]Junho!$C$25</f>
        <v>35.4</v>
      </c>
      <c r="W22" s="93">
        <f>[17]Junho!$C$26</f>
        <v>36.1</v>
      </c>
      <c r="X22" s="93">
        <f>[17]Junho!$C$27</f>
        <v>35.299999999999997</v>
      </c>
      <c r="Y22" s="93">
        <f>[17]Junho!$C$28</f>
        <v>34.6</v>
      </c>
      <c r="Z22" s="93">
        <f>[17]Junho!$C$29</f>
        <v>34.1</v>
      </c>
      <c r="AA22" s="93">
        <f>[17]Junho!$C$30</f>
        <v>29.7</v>
      </c>
      <c r="AB22" s="93">
        <f>[17]Junho!$C$31</f>
        <v>31</v>
      </c>
      <c r="AC22" s="93">
        <f>[17]Junho!$C$32</f>
        <v>34.1</v>
      </c>
      <c r="AD22" s="93">
        <f>[17]Junho!$C$33</f>
        <v>31.8</v>
      </c>
      <c r="AE22" s="93">
        <f>[17]Junho!$C$34</f>
        <v>29.5</v>
      </c>
      <c r="AF22" s="91">
        <f t="shared" si="1"/>
        <v>36.1</v>
      </c>
      <c r="AG22" s="92">
        <f t="shared" si="2"/>
        <v>34.133333333333333</v>
      </c>
    </row>
    <row r="23" spans="1:37" x14ac:dyDescent="0.2">
      <c r="A23" s="50" t="s">
        <v>7</v>
      </c>
      <c r="B23" s="93">
        <f>[18]Junho!$C$5</f>
        <v>27.3</v>
      </c>
      <c r="C23" s="93">
        <f>[18]Junho!$C$6</f>
        <v>30</v>
      </c>
      <c r="D23" s="93">
        <f>[18]Junho!$C$7</f>
        <v>31.1</v>
      </c>
      <c r="E23" s="93">
        <f>[18]Junho!$C$8</f>
        <v>29.3</v>
      </c>
      <c r="F23" s="93">
        <f>[18]Junho!$C$9</f>
        <v>28.7</v>
      </c>
      <c r="G23" s="93">
        <f>[18]Junho!$C$10</f>
        <v>29.6</v>
      </c>
      <c r="H23" s="93">
        <f>[18]Junho!$C$11</f>
        <v>30.1</v>
      </c>
      <c r="I23" s="93">
        <f>[18]Junho!$C$12</f>
        <v>30.8</v>
      </c>
      <c r="J23" s="93">
        <f>[18]Junho!$C$13</f>
        <v>31.5</v>
      </c>
      <c r="K23" s="93">
        <f>[18]Junho!$C$14</f>
        <v>31.6</v>
      </c>
      <c r="L23" s="93">
        <f>[18]Junho!$C$15</f>
        <v>31.2</v>
      </c>
      <c r="M23" s="93">
        <f>[18]Junho!$C$16</f>
        <v>30.9</v>
      </c>
      <c r="N23" s="93">
        <f>[18]Junho!$C$17</f>
        <v>32</v>
      </c>
      <c r="O23" s="93">
        <f>[18]Junho!$C$18</f>
        <v>32</v>
      </c>
      <c r="P23" s="93">
        <f>[18]Junho!$C$19</f>
        <v>31.4</v>
      </c>
      <c r="Q23" s="93">
        <f>[18]Junho!$C$20</f>
        <v>31.4</v>
      </c>
      <c r="R23" s="93">
        <f>[18]Junho!$C$21</f>
        <v>32.6</v>
      </c>
      <c r="S23" s="93">
        <f>[18]Junho!$C$22</f>
        <v>32.4</v>
      </c>
      <c r="T23" s="93">
        <f>[18]Junho!$C$23</f>
        <v>32</v>
      </c>
      <c r="U23" s="93">
        <f>[18]Junho!$C$24</f>
        <v>32.6</v>
      </c>
      <c r="V23" s="93">
        <f>[18]Junho!$C$25</f>
        <v>31.8</v>
      </c>
      <c r="W23" s="93">
        <f>[18]Junho!$C$26</f>
        <v>32.5</v>
      </c>
      <c r="X23" s="93">
        <f>[18]Junho!$C$27</f>
        <v>33</v>
      </c>
      <c r="Y23" s="93">
        <f>[18]Junho!$C$28</f>
        <v>32.700000000000003</v>
      </c>
      <c r="Z23" s="93">
        <f>[18]Junho!$C$29</f>
        <v>30.7</v>
      </c>
      <c r="AA23" s="93">
        <f>[18]Junho!$C$30</f>
        <v>25.9</v>
      </c>
      <c r="AB23" s="93">
        <f>[18]Junho!$C$31</f>
        <v>22.6</v>
      </c>
      <c r="AC23" s="93">
        <f>[18]Junho!$C$32</f>
        <v>31.8</v>
      </c>
      <c r="AD23" s="93">
        <f>[18]Junho!$C$33</f>
        <v>24.4</v>
      </c>
      <c r="AE23" s="93">
        <f>[18]Junho!$C$34</f>
        <v>19.899999999999999</v>
      </c>
      <c r="AF23" s="91">
        <f t="shared" si="1"/>
        <v>33</v>
      </c>
      <c r="AG23" s="92">
        <f t="shared" si="2"/>
        <v>30.126666666666662</v>
      </c>
      <c r="AJ23" t="s">
        <v>33</v>
      </c>
    </row>
    <row r="24" spans="1:37" ht="12" customHeight="1" x14ac:dyDescent="0.2">
      <c r="A24" s="50" t="s">
        <v>151</v>
      </c>
      <c r="B24" s="93">
        <f>[19]Junho!$C$5</f>
        <v>28.4</v>
      </c>
      <c r="C24" s="93">
        <f>[19]Junho!$C$6</f>
        <v>30.3</v>
      </c>
      <c r="D24" s="93">
        <f>[19]Junho!$C$7</f>
        <v>32.200000000000003</v>
      </c>
      <c r="E24" s="93">
        <f>[19]Junho!$C$8</f>
        <v>30.6</v>
      </c>
      <c r="F24" s="93">
        <f>[19]Junho!$C$9</f>
        <v>29.2</v>
      </c>
      <c r="G24" s="93">
        <f>[19]Junho!$C$10</f>
        <v>30.7</v>
      </c>
      <c r="H24" s="93">
        <f>[19]Junho!$C$11</f>
        <v>31.2</v>
      </c>
      <c r="I24" s="93">
        <f>[19]Junho!$C$12</f>
        <v>31.3</v>
      </c>
      <c r="J24" s="93">
        <f>[19]Junho!$C$13</f>
        <v>32.700000000000003</v>
      </c>
      <c r="K24" s="93">
        <f>[19]Junho!$C$14</f>
        <v>32.200000000000003</v>
      </c>
      <c r="L24" s="93">
        <f>[19]Junho!$C$15</f>
        <v>31.8</v>
      </c>
      <c r="M24" s="93">
        <f>[19]Junho!$C$16</f>
        <v>31.9</v>
      </c>
      <c r="N24" s="93">
        <f>[19]Junho!$C$17</f>
        <v>32.299999999999997</v>
      </c>
      <c r="O24" s="93">
        <f>[19]Junho!$C$18</f>
        <v>32.799999999999997</v>
      </c>
      <c r="P24" s="93">
        <f>[19]Junho!$C$19</f>
        <v>30.7</v>
      </c>
      <c r="Q24" s="93">
        <f>[19]Junho!$C$20</f>
        <v>33.4</v>
      </c>
      <c r="R24" s="93">
        <f>[19]Junho!$C$21</f>
        <v>32.700000000000003</v>
      </c>
      <c r="S24" s="93">
        <f>[19]Junho!$C$22</f>
        <v>32.9</v>
      </c>
      <c r="T24" s="93">
        <f>[19]Junho!$C$23</f>
        <v>32.700000000000003</v>
      </c>
      <c r="U24" s="93">
        <f>[19]Junho!$C$24</f>
        <v>33.6</v>
      </c>
      <c r="V24" s="93">
        <f>[19]Junho!$C$25</f>
        <v>32.4</v>
      </c>
      <c r="W24" s="93">
        <f>[19]Junho!$C$26</f>
        <v>33.5</v>
      </c>
      <c r="X24" s="93">
        <f>[19]Junho!$C$27</f>
        <v>33.9</v>
      </c>
      <c r="Y24" s="93">
        <f>[19]Junho!$C$28</f>
        <v>34.200000000000003</v>
      </c>
      <c r="Z24" s="93">
        <f>[19]Junho!$C$29</f>
        <v>30.4</v>
      </c>
      <c r="AA24" s="93">
        <f>[19]Junho!$C$30</f>
        <v>24.2</v>
      </c>
      <c r="AB24" s="93">
        <f>[19]Junho!$C$31</f>
        <v>22.3</v>
      </c>
      <c r="AC24" s="93">
        <f>[19]Junho!$C$32</f>
        <v>32.200000000000003</v>
      </c>
      <c r="AD24" s="93">
        <f>[19]Junho!$C$33</f>
        <v>24</v>
      </c>
      <c r="AE24" s="93">
        <f>[19]Junho!$C$34</f>
        <v>21.8</v>
      </c>
      <c r="AF24" s="91">
        <f t="shared" si="1"/>
        <v>34.200000000000003</v>
      </c>
      <c r="AG24" s="92">
        <f t="shared" si="2"/>
        <v>30.75</v>
      </c>
      <c r="AJ24" t="s">
        <v>33</v>
      </c>
      <c r="AK24" t="s">
        <v>33</v>
      </c>
    </row>
    <row r="25" spans="1:37" x14ac:dyDescent="0.2">
      <c r="A25" s="50" t="s">
        <v>152</v>
      </c>
      <c r="B25" s="93">
        <f>[20]Junho!$C5</f>
        <v>28.3</v>
      </c>
      <c r="C25" s="93">
        <f>[20]Junho!$C6</f>
        <v>30.9</v>
      </c>
      <c r="D25" s="93">
        <f>[20]Junho!$C7</f>
        <v>32.1</v>
      </c>
      <c r="E25" s="93">
        <f>[20]Junho!$C8</f>
        <v>31.9</v>
      </c>
      <c r="F25" s="93">
        <f>[20]Junho!$C9</f>
        <v>28.8</v>
      </c>
      <c r="G25" s="93">
        <f>[20]Junho!$C10</f>
        <v>30.8</v>
      </c>
      <c r="H25" s="93">
        <f>[20]Junho!$C11</f>
        <v>31.3</v>
      </c>
      <c r="I25" s="93">
        <f>[20]Junho!$C12</f>
        <v>31.5</v>
      </c>
      <c r="J25" s="93">
        <f>[20]Junho!$C13</f>
        <v>33.200000000000003</v>
      </c>
      <c r="K25" s="93" t="str">
        <f>[20]Junho!$C14</f>
        <v>*</v>
      </c>
      <c r="L25" s="93">
        <f>[20]Junho!$C15</f>
        <v>32.6</v>
      </c>
      <c r="M25" s="93">
        <f>[20]Junho!$C16</f>
        <v>32.4</v>
      </c>
      <c r="N25" s="93">
        <f>[20]Junho!$C17</f>
        <v>33</v>
      </c>
      <c r="O25" s="93">
        <f>[20]Junho!$C18</f>
        <v>33.200000000000003</v>
      </c>
      <c r="P25" s="93">
        <f>[20]Junho!$C19</f>
        <v>32.4</v>
      </c>
      <c r="Q25" s="93">
        <f>[20]Junho!$C20</f>
        <v>28.8</v>
      </c>
      <c r="R25" s="93">
        <f>[20]Junho!$C21</f>
        <v>31.2</v>
      </c>
      <c r="S25" s="93">
        <f>[20]Junho!$C22</f>
        <v>33</v>
      </c>
      <c r="T25" s="93">
        <f>[20]Junho!$C23</f>
        <v>33</v>
      </c>
      <c r="U25" s="93">
        <f>[20]Junho!$C24</f>
        <v>31.8</v>
      </c>
      <c r="V25" s="93">
        <f>[20]Junho!$C25</f>
        <v>32.299999999999997</v>
      </c>
      <c r="W25" s="93">
        <f>[20]Junho!$C26</f>
        <v>33</v>
      </c>
      <c r="X25" s="93">
        <f>[20]Junho!$C27</f>
        <v>33.9</v>
      </c>
      <c r="Y25" s="93">
        <f>[20]Junho!$C28</f>
        <v>33.4</v>
      </c>
      <c r="Z25" s="93">
        <f>[20]Junho!$C29</f>
        <v>24.9</v>
      </c>
      <c r="AA25" s="93">
        <f>[20]Junho!$C30</f>
        <v>23.3</v>
      </c>
      <c r="AB25" s="93">
        <f>[20]Junho!$C31</f>
        <v>23.7</v>
      </c>
      <c r="AC25" s="93">
        <f>[20]Junho!$C32</f>
        <v>31.2</v>
      </c>
      <c r="AD25" s="93">
        <f>[20]Junho!$C33</f>
        <v>23.6</v>
      </c>
      <c r="AE25" s="93">
        <f>[20]Junho!$C34</f>
        <v>19.2</v>
      </c>
      <c r="AF25" s="91">
        <f t="shared" si="1"/>
        <v>33.9</v>
      </c>
      <c r="AG25" s="92">
        <f t="shared" si="2"/>
        <v>30.3</v>
      </c>
      <c r="AH25" s="11"/>
      <c r="AK25" t="s">
        <v>33</v>
      </c>
    </row>
    <row r="26" spans="1:37" x14ac:dyDescent="0.2">
      <c r="A26" s="50" t="s">
        <v>153</v>
      </c>
      <c r="B26" s="93">
        <f>[21]Junho!$C$5</f>
        <v>29</v>
      </c>
      <c r="C26" s="93">
        <f>[21]Junho!$C$6</f>
        <v>31.2</v>
      </c>
      <c r="D26" s="93">
        <f>[21]Junho!$C$7</f>
        <v>32.200000000000003</v>
      </c>
      <c r="E26" s="93">
        <f>[21]Junho!$C$8</f>
        <v>30.4</v>
      </c>
      <c r="F26" s="93">
        <f>[21]Junho!$C$9</f>
        <v>29.6</v>
      </c>
      <c r="G26" s="93">
        <f>[21]Junho!$C$10</f>
        <v>30.7</v>
      </c>
      <c r="H26" s="93">
        <f>[21]Junho!$C$11</f>
        <v>31.2</v>
      </c>
      <c r="I26" s="93">
        <f>[21]Junho!$C$12</f>
        <v>31.8</v>
      </c>
      <c r="J26" s="93">
        <f>[21]Junho!$C$13</f>
        <v>32.799999999999997</v>
      </c>
      <c r="K26" s="93">
        <f>[21]Junho!$C$14</f>
        <v>32.799999999999997</v>
      </c>
      <c r="L26" s="93">
        <f>[21]Junho!$C$15</f>
        <v>32.200000000000003</v>
      </c>
      <c r="M26" s="93">
        <f>[21]Junho!$C$16</f>
        <v>32.299999999999997</v>
      </c>
      <c r="N26" s="93">
        <f>[21]Junho!$C$17</f>
        <v>33.299999999999997</v>
      </c>
      <c r="O26" s="93">
        <f>[21]Junho!$C$18</f>
        <v>33</v>
      </c>
      <c r="P26" s="93">
        <f>[21]Junho!$C$19</f>
        <v>31.7</v>
      </c>
      <c r="Q26" s="93">
        <f>[21]Junho!$C$20</f>
        <v>32.799999999999997</v>
      </c>
      <c r="R26" s="93">
        <f>[21]Junho!$C$21</f>
        <v>33.4</v>
      </c>
      <c r="S26" s="93">
        <f>[21]Junho!$C$22</f>
        <v>33.299999999999997</v>
      </c>
      <c r="T26" s="93">
        <f>[21]Junho!$C$23</f>
        <v>33.200000000000003</v>
      </c>
      <c r="U26" s="93">
        <f>[21]Junho!$C$24</f>
        <v>33.799999999999997</v>
      </c>
      <c r="V26" s="93">
        <f>[21]Junho!$C$25</f>
        <v>32.6</v>
      </c>
      <c r="W26" s="93">
        <f>[21]Junho!$C$26</f>
        <v>33.4</v>
      </c>
      <c r="X26" s="93">
        <f>[21]Junho!$C$27</f>
        <v>34.1</v>
      </c>
      <c r="Y26" s="93">
        <f>[21]Junho!$C$28</f>
        <v>33.9</v>
      </c>
      <c r="Z26" s="93">
        <f>[21]Junho!$C$29</f>
        <v>30.8</v>
      </c>
      <c r="AA26" s="93">
        <f>[21]Junho!$C$30</f>
        <v>25.6</v>
      </c>
      <c r="AB26" s="93">
        <f>[21]Junho!$C$31</f>
        <v>23.3</v>
      </c>
      <c r="AC26" s="93">
        <f>[21]Junho!$C$32</f>
        <v>33</v>
      </c>
      <c r="AD26" s="93">
        <f>[21]Junho!$C$33</f>
        <v>24.2</v>
      </c>
      <c r="AE26" s="93">
        <f>[21]Junho!$C$34</f>
        <v>21</v>
      </c>
      <c r="AF26" s="91">
        <f t="shared" si="1"/>
        <v>34.1</v>
      </c>
      <c r="AG26" s="92">
        <f t="shared" si="2"/>
        <v>31.086666666666662</v>
      </c>
      <c r="AJ26" t="s">
        <v>33</v>
      </c>
    </row>
    <row r="27" spans="1:37" x14ac:dyDescent="0.2">
      <c r="A27" s="50" t="s">
        <v>8</v>
      </c>
      <c r="B27" s="93">
        <f>[22]Junho!$C$5</f>
        <v>26.7</v>
      </c>
      <c r="C27" s="93">
        <f>[22]Junho!$C$6</f>
        <v>29.7</v>
      </c>
      <c r="D27" s="93">
        <f>[22]Junho!$C$7</f>
        <v>31.7</v>
      </c>
      <c r="E27" s="93">
        <f>[22]Junho!$C$8</f>
        <v>30.5</v>
      </c>
      <c r="F27" s="93">
        <f>[22]Junho!$C$9</f>
        <v>28.1</v>
      </c>
      <c r="G27" s="93">
        <f>[22]Junho!$C$10</f>
        <v>30</v>
      </c>
      <c r="H27" s="93">
        <f>[22]Junho!$C$11</f>
        <v>30.9</v>
      </c>
      <c r="I27" s="93">
        <f>[22]Junho!$C$12</f>
        <v>30.3</v>
      </c>
      <c r="J27" s="93">
        <f>[22]Junho!$C$13</f>
        <v>32.6</v>
      </c>
      <c r="K27" s="93">
        <f>[22]Junho!$C$14</f>
        <v>32</v>
      </c>
      <c r="L27" s="93">
        <f>[22]Junho!$C$15</f>
        <v>31.4</v>
      </c>
      <c r="M27" s="93">
        <f>[22]Junho!$C$16</f>
        <v>31.3</v>
      </c>
      <c r="N27" s="93">
        <f>[22]Junho!$C$17</f>
        <v>32</v>
      </c>
      <c r="O27" s="93">
        <f>[22]Junho!$C$18</f>
        <v>32.6</v>
      </c>
      <c r="P27" s="93">
        <f>[22]Junho!$C$19</f>
        <v>31.6</v>
      </c>
      <c r="Q27" s="93">
        <f>[22]Junho!$C$20</f>
        <v>31.4</v>
      </c>
      <c r="R27" s="93">
        <f>[22]Junho!$C$21</f>
        <v>31.5</v>
      </c>
      <c r="S27" s="93">
        <f>[22]Junho!$C$22</f>
        <v>32.799999999999997</v>
      </c>
      <c r="T27" s="93">
        <f>[22]Junho!$C$23</f>
        <v>33.6</v>
      </c>
      <c r="U27" s="93">
        <f>[22]Junho!$C$24</f>
        <v>33.1</v>
      </c>
      <c r="V27" s="93">
        <f>[22]Junho!$C$25</f>
        <v>31.2</v>
      </c>
      <c r="W27" s="93">
        <f>[22]Junho!$C$26</f>
        <v>32.700000000000003</v>
      </c>
      <c r="X27" s="93">
        <f>[22]Junho!$C$27</f>
        <v>33.799999999999997</v>
      </c>
      <c r="Y27" s="93">
        <f>[22]Junho!$C$28</f>
        <v>34.200000000000003</v>
      </c>
      <c r="Z27" s="93">
        <f>[22]Junho!$C$29</f>
        <v>29.3</v>
      </c>
      <c r="AA27" s="93">
        <f>[22]Junho!$C$30</f>
        <v>24.6</v>
      </c>
      <c r="AB27" s="93">
        <f>[22]Junho!$C$31</f>
        <v>22.5</v>
      </c>
      <c r="AC27" s="93">
        <f>[22]Junho!$C$32</f>
        <v>31.1</v>
      </c>
      <c r="AD27" s="93">
        <f>[22]Junho!$C$33</f>
        <v>24.8</v>
      </c>
      <c r="AE27" s="93">
        <f>[22]Junho!$C$34</f>
        <v>20.3</v>
      </c>
      <c r="AF27" s="91">
        <f t="shared" si="1"/>
        <v>34.200000000000003</v>
      </c>
      <c r="AG27" s="92">
        <f t="shared" si="2"/>
        <v>30.276666666666664</v>
      </c>
    </row>
    <row r="28" spans="1:37" x14ac:dyDescent="0.2">
      <c r="A28" s="50" t="s">
        <v>9</v>
      </c>
      <c r="B28" s="106">
        <f>[23]Junho!$C$5</f>
        <v>28.3</v>
      </c>
      <c r="C28" s="106">
        <f>[23]Junho!$C$6</f>
        <v>30.2</v>
      </c>
      <c r="D28" s="106">
        <f>[23]Junho!$C$7</f>
        <v>31.8</v>
      </c>
      <c r="E28" s="106">
        <f>[23]Junho!$C$8</f>
        <v>30.6</v>
      </c>
      <c r="F28" s="106">
        <f>[23]Junho!$C$9</f>
        <v>28.8</v>
      </c>
      <c r="G28" s="106">
        <f>[23]Junho!$C$10</f>
        <v>30.9</v>
      </c>
      <c r="H28" s="106">
        <f>[23]Junho!$C$11</f>
        <v>30.9</v>
      </c>
      <c r="I28" s="106">
        <f>[23]Junho!$C$12</f>
        <v>30.9</v>
      </c>
      <c r="J28" s="106">
        <f>[23]Junho!$C$13</f>
        <v>31.9</v>
      </c>
      <c r="K28" s="106">
        <f>[23]Junho!$C$14</f>
        <v>31.8</v>
      </c>
      <c r="L28" s="106">
        <f>[23]Junho!$C$15</f>
        <v>31.6</v>
      </c>
      <c r="M28" s="106">
        <f>[23]Junho!$C$16</f>
        <v>31.5</v>
      </c>
      <c r="N28" s="106">
        <f>[23]Junho!$C$17</f>
        <v>31.6</v>
      </c>
      <c r="O28" s="106">
        <f>[23]Junho!$C$18</f>
        <v>32.299999999999997</v>
      </c>
      <c r="P28" s="106">
        <f>[23]Junho!$C$19</f>
        <v>31.9</v>
      </c>
      <c r="Q28" s="106">
        <f>[23]Junho!$C$20</f>
        <v>32.6</v>
      </c>
      <c r="R28" s="106">
        <f>[23]Junho!$C$21</f>
        <v>32.6</v>
      </c>
      <c r="S28" s="106">
        <f>[23]Junho!$C$22</f>
        <v>32</v>
      </c>
      <c r="T28" s="106">
        <f>[23]Junho!$C$23</f>
        <v>32.6</v>
      </c>
      <c r="U28" s="106">
        <f>[23]Junho!$C$24</f>
        <v>32.6</v>
      </c>
      <c r="V28" s="106">
        <f>[23]Junho!$C$25</f>
        <v>31.8</v>
      </c>
      <c r="W28" s="106">
        <f>[23]Junho!$C$26</f>
        <v>32.700000000000003</v>
      </c>
      <c r="X28" s="106">
        <f>[23]Junho!$C$27</f>
        <v>33</v>
      </c>
      <c r="Y28" s="106">
        <f>[23]Junho!$C$28</f>
        <v>32.9</v>
      </c>
      <c r="Z28" s="106">
        <f>[23]Junho!$C$29</f>
        <v>29.7</v>
      </c>
      <c r="AA28" s="106">
        <f>[23]Junho!$C$30</f>
        <v>26.1</v>
      </c>
      <c r="AB28" s="106">
        <f>[23]Junho!$C$31</f>
        <v>21.5</v>
      </c>
      <c r="AC28" s="106">
        <f>[23]Junho!$C$32</f>
        <v>31.4</v>
      </c>
      <c r="AD28" s="106">
        <f>[23]Junho!$C$33</f>
        <v>25.7</v>
      </c>
      <c r="AE28" s="106">
        <f>[23]Junho!$C$34</f>
        <v>21.1</v>
      </c>
      <c r="AF28" s="91">
        <f t="shared" si="1"/>
        <v>33</v>
      </c>
      <c r="AG28" s="92">
        <f t="shared" si="2"/>
        <v>30.443333333333339</v>
      </c>
      <c r="AJ28" t="s">
        <v>33</v>
      </c>
    </row>
    <row r="29" spans="1:37" x14ac:dyDescent="0.2">
      <c r="A29" s="50" t="s">
        <v>30</v>
      </c>
      <c r="B29" s="93">
        <f>[24]Junho!$C$5</f>
        <v>30.7</v>
      </c>
      <c r="C29" s="93">
        <f>[24]Junho!$C$6</f>
        <v>32.6</v>
      </c>
      <c r="D29" s="93">
        <f>[24]Junho!$C$7</f>
        <v>31.6</v>
      </c>
      <c r="E29" s="93">
        <f>[24]Junho!$C$8</f>
        <v>32.1</v>
      </c>
      <c r="F29" s="93">
        <f>[24]Junho!$C$9</f>
        <v>31.9</v>
      </c>
      <c r="G29" s="93">
        <f>[24]Junho!$C$10</f>
        <v>32</v>
      </c>
      <c r="H29" s="93">
        <f>[24]Junho!$C$11</f>
        <v>33</v>
      </c>
      <c r="I29" s="93">
        <f>[24]Junho!$C$12</f>
        <v>32.6</v>
      </c>
      <c r="J29" s="93">
        <f>[24]Junho!$C$13</f>
        <v>33.1</v>
      </c>
      <c r="K29" s="93">
        <f>[24]Junho!$C$14</f>
        <v>32.299999999999997</v>
      </c>
      <c r="L29" s="93">
        <f>[24]Junho!$C$15</f>
        <v>33</v>
      </c>
      <c r="M29" s="93">
        <f>[24]Junho!$C$16</f>
        <v>33.200000000000003</v>
      </c>
      <c r="N29" s="93">
        <f>[24]Junho!$C$17</f>
        <v>33</v>
      </c>
      <c r="O29" s="93">
        <f>[24]Junho!$C$18</f>
        <v>32.6</v>
      </c>
      <c r="P29" s="93">
        <f>[24]Junho!$C$19</f>
        <v>32.5</v>
      </c>
      <c r="Q29" s="93">
        <f>[24]Junho!$C$20</f>
        <v>32.700000000000003</v>
      </c>
      <c r="R29" s="93">
        <f>[24]Junho!$C$21</f>
        <v>32.200000000000003</v>
      </c>
      <c r="S29" s="93">
        <f>[24]Junho!$C$22</f>
        <v>32.799999999999997</v>
      </c>
      <c r="T29" s="93">
        <f>[24]Junho!$C$23</f>
        <v>32.5</v>
      </c>
      <c r="U29" s="93">
        <f>[24]Junho!$C$24</f>
        <v>33.700000000000003</v>
      </c>
      <c r="V29" s="93">
        <f>[24]Junho!$C$25</f>
        <v>33.200000000000003</v>
      </c>
      <c r="W29" s="93">
        <f>[24]Junho!$C$26</f>
        <v>32.9</v>
      </c>
      <c r="X29" s="93">
        <f>[24]Junho!$C$27</f>
        <v>33.700000000000003</v>
      </c>
      <c r="Y29" s="93">
        <f>[24]Junho!$C$28</f>
        <v>34.299999999999997</v>
      </c>
      <c r="Z29" s="93">
        <f>[24]Junho!$C$29</f>
        <v>31.4</v>
      </c>
      <c r="AA29" s="93">
        <f>[24]Junho!$C$30</f>
        <v>24.4</v>
      </c>
      <c r="AB29" s="93">
        <f>[24]Junho!$C$31</f>
        <v>27.1</v>
      </c>
      <c r="AC29" s="93">
        <f>[24]Junho!$C$32</f>
        <v>31.5</v>
      </c>
      <c r="AD29" s="93">
        <f>[24]Junho!$C$33</f>
        <v>26.4</v>
      </c>
      <c r="AE29" s="93">
        <f>[24]Junho!$C$34</f>
        <v>21.6</v>
      </c>
      <c r="AF29" s="91">
        <f t="shared" si="1"/>
        <v>34.299999999999997</v>
      </c>
      <c r="AG29" s="92">
        <f t="shared" si="2"/>
        <v>31.553333333333338</v>
      </c>
      <c r="AJ29" t="s">
        <v>33</v>
      </c>
      <c r="AK29" t="s">
        <v>33</v>
      </c>
    </row>
    <row r="30" spans="1:37" x14ac:dyDescent="0.2">
      <c r="A30" s="50" t="s">
        <v>10</v>
      </c>
      <c r="B30" s="93">
        <f>[25]Junho!$C$5</f>
        <v>28.5</v>
      </c>
      <c r="C30" s="93">
        <f>[25]Junho!$C$6</f>
        <v>30.5</v>
      </c>
      <c r="D30" s="93">
        <f>[25]Junho!$C$7</f>
        <v>32.4</v>
      </c>
      <c r="E30" s="93">
        <f>[25]Junho!$C$8</f>
        <v>31.2</v>
      </c>
      <c r="F30" s="93">
        <f>[25]Junho!$C$9</f>
        <v>29.2</v>
      </c>
      <c r="G30" s="93">
        <f>[25]Junho!$C$10</f>
        <v>31</v>
      </c>
      <c r="H30" s="93">
        <f>[25]Junho!$C$11</f>
        <v>31.6</v>
      </c>
      <c r="I30" s="93">
        <f>[25]Junho!$C$12</f>
        <v>31.3</v>
      </c>
      <c r="J30" s="93">
        <f>[25]Junho!$C$13</f>
        <v>32.1</v>
      </c>
      <c r="K30" s="93">
        <f>[25]Junho!$C$14</f>
        <v>32.1</v>
      </c>
      <c r="L30" s="93">
        <f>[25]Junho!$C$15</f>
        <v>31.7</v>
      </c>
      <c r="M30" s="93">
        <f>[25]Junho!$C$16</f>
        <v>31.9</v>
      </c>
      <c r="N30" s="93">
        <f>[25]Junho!$C$17</f>
        <v>32</v>
      </c>
      <c r="O30" s="93">
        <f>[25]Junho!$C$18</f>
        <v>32.5</v>
      </c>
      <c r="P30" s="93">
        <f>[25]Junho!$C$19</f>
        <v>32.1</v>
      </c>
      <c r="Q30" s="93">
        <f>[25]Junho!$C$20</f>
        <v>30.4</v>
      </c>
      <c r="R30" s="93">
        <f>[25]Junho!$C$21</f>
        <v>32.1</v>
      </c>
      <c r="S30" s="93">
        <f>[25]Junho!$C$22</f>
        <v>32.5</v>
      </c>
      <c r="T30" s="93">
        <f>[25]Junho!$C$23</f>
        <v>32.4</v>
      </c>
      <c r="U30" s="93">
        <f>[25]Junho!$C$24</f>
        <v>32.799999999999997</v>
      </c>
      <c r="V30" s="93">
        <f>[25]Junho!$C$25</f>
        <v>31.6</v>
      </c>
      <c r="W30" s="93">
        <f>[25]Junho!$C$26</f>
        <v>32.799999999999997</v>
      </c>
      <c r="X30" s="93">
        <f>[25]Junho!$C$27</f>
        <v>33.299999999999997</v>
      </c>
      <c r="Y30" s="93">
        <f>[25]Junho!$C$28</f>
        <v>33.299999999999997</v>
      </c>
      <c r="Z30" s="93">
        <f>[25]Junho!$C$29</f>
        <v>29.8</v>
      </c>
      <c r="AA30" s="93">
        <f>[25]Junho!$C$30</f>
        <v>24.9</v>
      </c>
      <c r="AB30" s="93">
        <f>[25]Junho!$C$31</f>
        <v>22.7</v>
      </c>
      <c r="AC30" s="93">
        <f>[25]Junho!$C$32</f>
        <v>31.5</v>
      </c>
      <c r="AD30" s="93">
        <f>[25]Junho!$C$33</f>
        <v>24.5</v>
      </c>
      <c r="AE30" s="93">
        <f>[25]Junho!$C$34</f>
        <v>21.1</v>
      </c>
      <c r="AF30" s="91">
        <f t="shared" si="1"/>
        <v>33.299999999999997</v>
      </c>
      <c r="AG30" s="92">
        <f t="shared" si="2"/>
        <v>30.52666666666666</v>
      </c>
      <c r="AJ30" t="s">
        <v>33</v>
      </c>
      <c r="AK30" t="s">
        <v>33</v>
      </c>
    </row>
    <row r="31" spans="1:37" x14ac:dyDescent="0.2">
      <c r="A31" s="50" t="s">
        <v>154</v>
      </c>
      <c r="B31" s="93">
        <f>[26]Junho!$C5</f>
        <v>27.4</v>
      </c>
      <c r="C31" s="93">
        <f>[26]Junho!$C6</f>
        <v>29.8</v>
      </c>
      <c r="D31" s="93">
        <f>[26]Junho!$C7</f>
        <v>30.8</v>
      </c>
      <c r="E31" s="93">
        <f>[26]Junho!$C8</f>
        <v>30.8</v>
      </c>
      <c r="F31" s="93">
        <f>[26]Junho!$C9</f>
        <v>28.8</v>
      </c>
      <c r="G31" s="93">
        <f>[26]Junho!$C10</f>
        <v>29.4</v>
      </c>
      <c r="H31" s="93">
        <f>[26]Junho!$C11</f>
        <v>30.6</v>
      </c>
      <c r="I31" s="93">
        <f>[26]Junho!$C12</f>
        <v>30.7</v>
      </c>
      <c r="J31" s="93">
        <f>[26]Junho!$C13</f>
        <v>31.9</v>
      </c>
      <c r="K31" s="93">
        <f>[26]Junho!$C14</f>
        <v>31.1</v>
      </c>
      <c r="L31" s="93">
        <f>[26]Junho!$C15</f>
        <v>31.8</v>
      </c>
      <c r="M31" s="93">
        <f>[26]Junho!$C16</f>
        <v>31.1</v>
      </c>
      <c r="N31" s="93">
        <f>[26]Junho!$C17</f>
        <v>31.8</v>
      </c>
      <c r="O31" s="93">
        <f>[26]Junho!$C18</f>
        <v>32.200000000000003</v>
      </c>
      <c r="P31" s="93">
        <f>[26]Junho!$C19</f>
        <v>32.5</v>
      </c>
      <c r="Q31" s="93">
        <f>[26]Junho!$C20</f>
        <v>31.6</v>
      </c>
      <c r="R31" s="93">
        <f>[26]Junho!$C21</f>
        <v>31.5</v>
      </c>
      <c r="S31" s="93">
        <f>[26]Junho!$C22</f>
        <v>32.4</v>
      </c>
      <c r="T31" s="93">
        <f>[26]Junho!$C23</f>
        <v>32.200000000000003</v>
      </c>
      <c r="U31" s="93">
        <f>[26]Junho!$C24</f>
        <v>32.5</v>
      </c>
      <c r="V31" s="93">
        <f>[26]Junho!$C25</f>
        <v>31.8</v>
      </c>
      <c r="W31" s="93" t="str">
        <f>[26]Junho!$C26</f>
        <v>*</v>
      </c>
      <c r="X31" s="93" t="str">
        <f>[26]Junho!$C27</f>
        <v>*</v>
      </c>
      <c r="Y31" s="93" t="str">
        <f>[26]Junho!$C28</f>
        <v>*</v>
      </c>
      <c r="Z31" s="93" t="str">
        <f>[26]Junho!$C29</f>
        <v>*</v>
      </c>
      <c r="AA31" s="93" t="str">
        <f>[26]Junho!$C30</f>
        <v>*</v>
      </c>
      <c r="AB31" s="93" t="str">
        <f>[26]Junho!$C31</f>
        <v>*</v>
      </c>
      <c r="AC31" s="93" t="str">
        <f>[26]Junho!$C32</f>
        <v>*</v>
      </c>
      <c r="AD31" s="93" t="str">
        <f>[26]Junho!$C33</f>
        <v>*</v>
      </c>
      <c r="AE31" s="93" t="str">
        <f>[26]Junho!$C34</f>
        <v>*</v>
      </c>
      <c r="AF31" s="91">
        <f t="shared" si="1"/>
        <v>32.5</v>
      </c>
      <c r="AG31" s="92">
        <f t="shared" si="2"/>
        <v>31.080952380952382</v>
      </c>
      <c r="AH31" s="11"/>
      <c r="AJ31" t="s">
        <v>33</v>
      </c>
    </row>
    <row r="32" spans="1:37" x14ac:dyDescent="0.2">
      <c r="A32" s="50" t="s">
        <v>11</v>
      </c>
      <c r="B32" s="93">
        <f>[27]Junho!$C$5</f>
        <v>29</v>
      </c>
      <c r="C32" s="93">
        <f>[27]Junho!$C$6</f>
        <v>31.7</v>
      </c>
      <c r="D32" s="93">
        <f>[27]Junho!$C$7</f>
        <v>32.5</v>
      </c>
      <c r="E32" s="93">
        <f>[27]Junho!$C$8</f>
        <v>30.8</v>
      </c>
      <c r="F32" s="93">
        <f>[27]Junho!$C$9</f>
        <v>30.9</v>
      </c>
      <c r="G32" s="93">
        <f>[27]Junho!$C$10</f>
        <v>31.3</v>
      </c>
      <c r="H32" s="93">
        <f>[27]Junho!$C$11</f>
        <v>31.9</v>
      </c>
      <c r="I32" s="93">
        <f>[27]Junho!$C$12</f>
        <v>32.4</v>
      </c>
      <c r="J32" s="93">
        <f>[27]Junho!$C$13</f>
        <v>33.1</v>
      </c>
      <c r="K32" s="93">
        <f>[27]Junho!$C$14</f>
        <v>32.799999999999997</v>
      </c>
      <c r="L32" s="93">
        <f>[27]Junho!$C$15</f>
        <v>32.5</v>
      </c>
      <c r="M32" s="93">
        <f>[27]Junho!$C$16</f>
        <v>32.5</v>
      </c>
      <c r="N32" s="93">
        <f>[27]Junho!$C$17</f>
        <v>32.799999999999997</v>
      </c>
      <c r="O32" s="93">
        <f>[27]Junho!$C$18</f>
        <v>32.6</v>
      </c>
      <c r="P32" s="93">
        <f>[27]Junho!$C$19</f>
        <v>33</v>
      </c>
      <c r="Q32" s="93">
        <f>[27]Junho!$C$20</f>
        <v>33.700000000000003</v>
      </c>
      <c r="R32" s="93">
        <f>[27]Junho!$C$21</f>
        <v>32.799999999999997</v>
      </c>
      <c r="S32" s="93">
        <f>[27]Junho!$C$22</f>
        <v>32.700000000000003</v>
      </c>
      <c r="T32" s="93">
        <f>[27]Junho!$C$23</f>
        <v>32.6</v>
      </c>
      <c r="U32" s="93">
        <f>[27]Junho!$C$24</f>
        <v>34.4</v>
      </c>
      <c r="V32" s="93">
        <f>[27]Junho!$C$25</f>
        <v>33.1</v>
      </c>
      <c r="W32" s="93">
        <f>[27]Junho!$C$26</f>
        <v>32.799999999999997</v>
      </c>
      <c r="X32" s="93">
        <f>[27]Junho!$C$27</f>
        <v>33.4</v>
      </c>
      <c r="Y32" s="93">
        <f>[27]Junho!$C$28</f>
        <v>33.4</v>
      </c>
      <c r="Z32" s="93">
        <f>[27]Junho!$C$29</f>
        <v>32</v>
      </c>
      <c r="AA32" s="93">
        <f>[27]Junho!$C$30</f>
        <v>24.5</v>
      </c>
      <c r="AB32" s="93">
        <f>[27]Junho!$C$31</f>
        <v>23.6</v>
      </c>
      <c r="AC32" s="93">
        <f>[27]Junho!$C$32</f>
        <v>32.1</v>
      </c>
      <c r="AD32" s="93">
        <f>[27]Junho!$C$33</f>
        <v>22.7</v>
      </c>
      <c r="AE32" s="93">
        <f>[27]Junho!$C$34</f>
        <v>19.5</v>
      </c>
      <c r="AF32" s="91">
        <f t="shared" si="1"/>
        <v>34.4</v>
      </c>
      <c r="AG32" s="92">
        <f t="shared" si="2"/>
        <v>31.103333333333339</v>
      </c>
      <c r="AK32" t="s">
        <v>33</v>
      </c>
    </row>
    <row r="33" spans="1:37" s="5" customFormat="1" x14ac:dyDescent="0.2">
      <c r="A33" s="50" t="s">
        <v>12</v>
      </c>
      <c r="B33" s="93">
        <f>[28]Junho!$C$5</f>
        <v>31.2</v>
      </c>
      <c r="C33" s="93">
        <f>[28]Junho!$C$6</f>
        <v>33.200000000000003</v>
      </c>
      <c r="D33" s="93">
        <f>[28]Junho!$C$7</f>
        <v>32.799999999999997</v>
      </c>
      <c r="E33" s="93">
        <f>[28]Junho!$C$8</f>
        <v>32.9</v>
      </c>
      <c r="F33" s="93">
        <f>[28]Junho!$C$9</f>
        <v>32.6</v>
      </c>
      <c r="G33" s="93">
        <f>[28]Junho!$C$10</f>
        <v>32.799999999999997</v>
      </c>
      <c r="H33" s="93">
        <f>[28]Junho!$C$11</f>
        <v>33.9</v>
      </c>
      <c r="I33" s="93">
        <f>[28]Junho!$C$12</f>
        <v>33.799999999999997</v>
      </c>
      <c r="J33" s="93">
        <f>[28]Junho!$C$13</f>
        <v>33.9</v>
      </c>
      <c r="K33" s="93">
        <f>[28]Junho!$C$14</f>
        <v>33.4</v>
      </c>
      <c r="L33" s="93">
        <f>[28]Junho!$C$15</f>
        <v>34.6</v>
      </c>
      <c r="M33" s="93">
        <f>[28]Junho!$C$16</f>
        <v>34.5</v>
      </c>
      <c r="N33" s="93">
        <f>[28]Junho!$C$17</f>
        <v>34.200000000000003</v>
      </c>
      <c r="O33" s="93">
        <f>[28]Junho!$C$18</f>
        <v>33.799999999999997</v>
      </c>
      <c r="P33" s="93">
        <f>[28]Junho!$C$19</f>
        <v>31.1</v>
      </c>
      <c r="Q33" s="93">
        <f>[28]Junho!$C$20</f>
        <v>34.5</v>
      </c>
      <c r="R33" s="93">
        <f>[28]Junho!$C$21</f>
        <v>33.5</v>
      </c>
      <c r="S33" s="93">
        <f>[28]Junho!$C$22</f>
        <v>33.5</v>
      </c>
      <c r="T33" s="93">
        <f>[28]Junho!$C$23</f>
        <v>33.5</v>
      </c>
      <c r="U33" s="93">
        <f>[28]Junho!$C$24</f>
        <v>35.299999999999997</v>
      </c>
      <c r="V33" s="93">
        <f>[28]Junho!$C$25</f>
        <v>34.700000000000003</v>
      </c>
      <c r="W33" s="93">
        <f>[28]Junho!$C$26</f>
        <v>34</v>
      </c>
      <c r="X33" s="93">
        <f>[28]Junho!$C$27</f>
        <v>34.6</v>
      </c>
      <c r="Y33" s="93">
        <f>[28]Junho!$C$28</f>
        <v>34.200000000000003</v>
      </c>
      <c r="Z33" s="93">
        <f>[28]Junho!$C$29</f>
        <v>30.9</v>
      </c>
      <c r="AA33" s="93">
        <f>[28]Junho!$C$30</f>
        <v>23</v>
      </c>
      <c r="AB33" s="93">
        <f>[28]Junho!$C$31</f>
        <v>27.3</v>
      </c>
      <c r="AC33" s="93">
        <f>[28]Junho!$C$32</f>
        <v>32.6</v>
      </c>
      <c r="AD33" s="93">
        <f>[28]Junho!$C$33</f>
        <v>26.5</v>
      </c>
      <c r="AE33" s="93">
        <f>[28]Junho!$C$34</f>
        <v>21.5</v>
      </c>
      <c r="AF33" s="91">
        <f t="shared" si="1"/>
        <v>35.299999999999997</v>
      </c>
      <c r="AG33" s="92">
        <f t="shared" si="2"/>
        <v>32.276666666666671</v>
      </c>
      <c r="AJ33" s="5" t="s">
        <v>33</v>
      </c>
      <c r="AK33" s="5" t="s">
        <v>33</v>
      </c>
    </row>
    <row r="34" spans="1:37" x14ac:dyDescent="0.2">
      <c r="A34" s="50" t="s">
        <v>235</v>
      </c>
      <c r="B34" s="93">
        <f>[29]Junho!$C$5</f>
        <v>34.1</v>
      </c>
      <c r="C34" s="93">
        <f>[29]Junho!$C$6</f>
        <v>34.799999999999997</v>
      </c>
      <c r="D34" s="93">
        <f>[29]Junho!$C$7</f>
        <v>34.299999999999997</v>
      </c>
      <c r="E34" s="93">
        <f>[29]Junho!$C$8</f>
        <v>33.4</v>
      </c>
      <c r="F34" s="93">
        <f>[29]Junho!$C$9</f>
        <v>33.9</v>
      </c>
      <c r="G34" s="93">
        <f>[29]Junho!$C$10</f>
        <v>34.4</v>
      </c>
      <c r="H34" s="93">
        <f>[29]Junho!$C$11</f>
        <v>34.9</v>
      </c>
      <c r="I34" s="93">
        <f>[29]Junho!$C$12</f>
        <v>34.6</v>
      </c>
      <c r="J34" s="93">
        <f>[29]Junho!$C$13</f>
        <v>34.6</v>
      </c>
      <c r="K34" s="93">
        <f>[29]Junho!$C$14</f>
        <v>34.6</v>
      </c>
      <c r="L34" s="93">
        <f>[29]Junho!$C$15</f>
        <v>35.4</v>
      </c>
      <c r="M34" s="93">
        <f>[29]Junho!$C$16</f>
        <v>35.6</v>
      </c>
      <c r="N34" s="93">
        <f>[29]Junho!$C$17</f>
        <v>35</v>
      </c>
      <c r="O34" s="93">
        <f>[29]Junho!$C$18</f>
        <v>34.4</v>
      </c>
      <c r="P34" s="93">
        <f>[29]Junho!$C$19</f>
        <v>35.799999999999997</v>
      </c>
      <c r="Q34" s="93">
        <f>[29]Junho!$C$20</f>
        <v>36.200000000000003</v>
      </c>
      <c r="R34" s="93">
        <f>[29]Junho!$C$21</f>
        <v>35</v>
      </c>
      <c r="S34" s="93">
        <f>[29]Junho!$C$22</f>
        <v>35</v>
      </c>
      <c r="T34" s="93">
        <f>[29]Junho!$C$23</f>
        <v>34.4</v>
      </c>
      <c r="U34" s="93">
        <f>[29]Junho!$C$24</f>
        <v>34.5</v>
      </c>
      <c r="V34" s="93">
        <f>[29]Junho!$C$25</f>
        <v>35.700000000000003</v>
      </c>
      <c r="W34" s="93">
        <f>[29]Junho!$C$26</f>
        <v>35.4</v>
      </c>
      <c r="X34" s="93">
        <f>[29]Junho!$C$27</f>
        <v>35</v>
      </c>
      <c r="Y34" s="93">
        <f>[29]Junho!$C$28</f>
        <v>35.6</v>
      </c>
      <c r="Z34" s="93">
        <f>[29]Junho!$C$29</f>
        <v>28.7</v>
      </c>
      <c r="AA34" s="93">
        <f>[29]Junho!$C$30</f>
        <v>21.4</v>
      </c>
      <c r="AB34" s="93">
        <f>[29]Junho!$C$31</f>
        <v>29</v>
      </c>
      <c r="AC34" s="93">
        <f>[29]Junho!$C$32</f>
        <v>33.700000000000003</v>
      </c>
      <c r="AD34" s="93">
        <f>[29]Junho!$C$33</f>
        <v>25.7</v>
      </c>
      <c r="AE34" s="93">
        <f>[29]Junho!$C$34</f>
        <v>22.8</v>
      </c>
      <c r="AF34" s="91">
        <f t="shared" si="1"/>
        <v>36.200000000000003</v>
      </c>
      <c r="AG34" s="92">
        <f t="shared" si="2"/>
        <v>33.263333333333343</v>
      </c>
    </row>
    <row r="35" spans="1:37" x14ac:dyDescent="0.2">
      <c r="A35" s="50" t="s">
        <v>234</v>
      </c>
      <c r="B35" s="93">
        <f>[30]Junho!$C$5</f>
        <v>29.9</v>
      </c>
      <c r="C35" s="93">
        <f>[30]Junho!$C$6</f>
        <v>31.6</v>
      </c>
      <c r="D35" s="93">
        <f>[30]Junho!$C$7</f>
        <v>33.1</v>
      </c>
      <c r="E35" s="93">
        <f>[30]Junho!$C$8</f>
        <v>31.1</v>
      </c>
      <c r="F35" s="93">
        <f>[30]Junho!$C$9</f>
        <v>30.2</v>
      </c>
      <c r="G35" s="93">
        <f>[30]Junho!$C$10</f>
        <v>31.5</v>
      </c>
      <c r="H35" s="93">
        <f>[30]Junho!$C$11</f>
        <v>31.8</v>
      </c>
      <c r="I35" s="93">
        <f>[30]Junho!$C$12</f>
        <v>32.1</v>
      </c>
      <c r="J35" s="93">
        <f>[30]Junho!$C$13</f>
        <v>33.5</v>
      </c>
      <c r="K35" s="93">
        <f>[30]Junho!$C$14</f>
        <v>33.5</v>
      </c>
      <c r="L35" s="93">
        <f>[30]Junho!$C$15</f>
        <v>32.700000000000003</v>
      </c>
      <c r="M35" s="93">
        <f>[30]Junho!$C$16</f>
        <v>32.5</v>
      </c>
      <c r="N35" s="93">
        <f>[30]Junho!$C$17</f>
        <v>33.1</v>
      </c>
      <c r="O35" s="93">
        <f>[30]Junho!$C$18</f>
        <v>33.1</v>
      </c>
      <c r="P35" s="93">
        <f>[30]Junho!$C$19</f>
        <v>33.299999999999997</v>
      </c>
      <c r="Q35" s="93">
        <f>[30]Junho!$C$20</f>
        <v>33.9</v>
      </c>
      <c r="R35" s="93">
        <f>[30]Junho!$C$21</f>
        <v>33.799999999999997</v>
      </c>
      <c r="S35" s="93">
        <f>[30]Junho!$C$22</f>
        <v>33.6</v>
      </c>
      <c r="T35" s="93">
        <f>[30]Junho!$C$23</f>
        <v>33.4</v>
      </c>
      <c r="U35" s="93">
        <f>[30]Junho!$C$24</f>
        <v>33.799999999999997</v>
      </c>
      <c r="V35" s="93">
        <f>[30]Junho!$C$25</f>
        <v>32.9</v>
      </c>
      <c r="W35" s="93">
        <f>[30]Junho!$C$26</f>
        <v>33.4</v>
      </c>
      <c r="X35" s="93">
        <f>[30]Junho!$C$27</f>
        <v>33.799999999999997</v>
      </c>
      <c r="Y35" s="93">
        <f>[30]Junho!$C$28</f>
        <v>34</v>
      </c>
      <c r="Z35" s="93">
        <f>[30]Junho!$C$29</f>
        <v>32.1</v>
      </c>
      <c r="AA35" s="93">
        <f>[30]Junho!$C$30</f>
        <v>24</v>
      </c>
      <c r="AB35" s="93">
        <f>[30]Junho!$C$31</f>
        <v>24.6</v>
      </c>
      <c r="AC35" s="93">
        <f>[30]Junho!$C$32</f>
        <v>32.799999999999997</v>
      </c>
      <c r="AD35" s="93">
        <f>[30]Junho!$C$33</f>
        <v>21.9</v>
      </c>
      <c r="AE35" s="93">
        <f>[30]Junho!$C$34</f>
        <v>21</v>
      </c>
      <c r="AF35" s="91">
        <f t="shared" si="1"/>
        <v>34</v>
      </c>
      <c r="AG35" s="92">
        <f t="shared" si="2"/>
        <v>31.399999999999991</v>
      </c>
    </row>
    <row r="36" spans="1:37" x14ac:dyDescent="0.2">
      <c r="A36" s="50" t="s">
        <v>126</v>
      </c>
      <c r="B36" s="93">
        <f>[31]Junho!$C$5</f>
        <v>29.4</v>
      </c>
      <c r="C36" s="93">
        <f>[31]Junho!$C$6</f>
        <v>30.6</v>
      </c>
      <c r="D36" s="93">
        <f>[31]Junho!$C$7</f>
        <v>32.4</v>
      </c>
      <c r="E36" s="93">
        <f>[31]Junho!$C$8</f>
        <v>31.1</v>
      </c>
      <c r="F36" s="93">
        <f>[31]Junho!$C$9</f>
        <v>29.4</v>
      </c>
      <c r="G36" s="93">
        <f>[31]Junho!$C$10</f>
        <v>31.6</v>
      </c>
      <c r="H36" s="93">
        <f>[31]Junho!$C$11</f>
        <v>31.5</v>
      </c>
      <c r="I36" s="93">
        <f>[31]Junho!$C$12</f>
        <v>32.200000000000003</v>
      </c>
      <c r="J36" s="93">
        <f>[31]Junho!$C$13</f>
        <v>32.799999999999997</v>
      </c>
      <c r="K36" s="93">
        <f>[31]Junho!$C$14</f>
        <v>33.1</v>
      </c>
      <c r="L36" s="93">
        <f>[31]Junho!$C$15</f>
        <v>32.5</v>
      </c>
      <c r="M36" s="93">
        <f>[31]Junho!$C$16</f>
        <v>32.799999999999997</v>
      </c>
      <c r="N36" s="93">
        <f>[31]Junho!$C$17</f>
        <v>33.1</v>
      </c>
      <c r="O36" s="93">
        <f>[31]Junho!$C$18</f>
        <v>33.799999999999997</v>
      </c>
      <c r="P36" s="93">
        <f>[31]Junho!$C$19</f>
        <v>33.299999999999997</v>
      </c>
      <c r="Q36" s="93">
        <f>[31]Junho!$C$20</f>
        <v>33.299999999999997</v>
      </c>
      <c r="R36" s="93">
        <f>[31]Junho!$C$21</f>
        <v>34.200000000000003</v>
      </c>
      <c r="S36" s="93">
        <f>[31]Junho!$C$22</f>
        <v>32.9</v>
      </c>
      <c r="T36" s="93">
        <f>[31]Junho!$C$23</f>
        <v>33.799999999999997</v>
      </c>
      <c r="U36" s="93">
        <f>[31]Junho!$C$24</f>
        <v>33.6</v>
      </c>
      <c r="V36" s="93">
        <f>[31]Junho!$C$25</f>
        <v>33.4</v>
      </c>
      <c r="W36" s="93">
        <f>[31]Junho!$C$26</f>
        <v>33.700000000000003</v>
      </c>
      <c r="X36" s="93">
        <f>[31]Junho!$C$27</f>
        <v>34.200000000000003</v>
      </c>
      <c r="Y36" s="93">
        <f>[31]Junho!$C$28</f>
        <v>34</v>
      </c>
      <c r="Z36" s="93">
        <f>[31]Junho!$C$29</f>
        <v>32</v>
      </c>
      <c r="AA36" s="93">
        <f>[31]Junho!$C$30</f>
        <v>24.7</v>
      </c>
      <c r="AB36" s="93">
        <f>[31]Junho!$C$31</f>
        <v>22.1</v>
      </c>
      <c r="AC36" s="93">
        <f>[31]Junho!$C$32</f>
        <v>32.200000000000003</v>
      </c>
      <c r="AD36" s="93">
        <f>[31]Junho!$C$33</f>
        <v>23.4</v>
      </c>
      <c r="AE36" s="93">
        <f>[31]Junho!$C$34</f>
        <v>21.7</v>
      </c>
      <c r="AF36" s="91">
        <f t="shared" si="1"/>
        <v>34.200000000000003</v>
      </c>
      <c r="AG36" s="92">
        <f t="shared" si="2"/>
        <v>31.293333333333344</v>
      </c>
      <c r="AJ36" t="s">
        <v>33</v>
      </c>
    </row>
    <row r="37" spans="1:37" x14ac:dyDescent="0.2">
      <c r="A37" s="50" t="s">
        <v>13</v>
      </c>
      <c r="B37" s="93">
        <f>[32]Junho!$C$5</f>
        <v>30.5</v>
      </c>
      <c r="C37" s="93">
        <f>[32]Junho!$C$6</f>
        <v>30.5</v>
      </c>
      <c r="D37" s="93">
        <f>[32]Junho!$C$7</f>
        <v>31.7</v>
      </c>
      <c r="E37" s="93">
        <f>[32]Junho!$C$8</f>
        <v>31.3</v>
      </c>
      <c r="F37" s="93">
        <f>[32]Junho!$C$9</f>
        <v>31.2</v>
      </c>
      <c r="G37" s="93">
        <f>[32]Junho!$C$10</f>
        <v>31.5</v>
      </c>
      <c r="H37" s="93">
        <f>[32]Junho!$C$11</f>
        <v>31.8</v>
      </c>
      <c r="I37" s="93">
        <f>[32]Junho!$C$12</f>
        <v>32</v>
      </c>
      <c r="J37" s="93">
        <f>[32]Junho!$C$13</f>
        <v>33.1</v>
      </c>
      <c r="K37" s="93">
        <f>[32]Junho!$C$14</f>
        <v>32.200000000000003</v>
      </c>
      <c r="L37" s="93">
        <f>[32]Junho!$C$15</f>
        <v>32.799999999999997</v>
      </c>
      <c r="M37" s="93">
        <f>[32]Junho!$C$16</f>
        <v>32.9</v>
      </c>
      <c r="N37" s="93">
        <f>[32]Junho!$C$17</f>
        <v>32.4</v>
      </c>
      <c r="O37" s="93">
        <f>[32]Junho!$C$18</f>
        <v>32.700000000000003</v>
      </c>
      <c r="P37" s="93">
        <f>[32]Junho!$C$19</f>
        <v>33.299999999999997</v>
      </c>
      <c r="Q37" s="93">
        <f>[32]Junho!$C$20</f>
        <v>32.5</v>
      </c>
      <c r="R37" s="93">
        <f>[32]Junho!$C$21</f>
        <v>33</v>
      </c>
      <c r="S37" s="93">
        <f>[32]Junho!$C$22</f>
        <v>32.200000000000003</v>
      </c>
      <c r="T37" s="93">
        <f>[32]Junho!$C$23</f>
        <v>32.5</v>
      </c>
      <c r="U37" s="93">
        <f>[32]Junho!$C$24</f>
        <v>32.5</v>
      </c>
      <c r="V37" s="93">
        <f>[32]Junho!$C$25</f>
        <v>32.1</v>
      </c>
      <c r="W37" s="93">
        <f>[32]Junho!$C$26</f>
        <v>33.1</v>
      </c>
      <c r="X37" s="93">
        <f>[32]Junho!$C$27</f>
        <v>33.4</v>
      </c>
      <c r="Y37" s="93">
        <f>[32]Junho!$C$28</f>
        <v>33.799999999999997</v>
      </c>
      <c r="Z37" s="93">
        <f>[32]Junho!$C$29</f>
        <v>34.1</v>
      </c>
      <c r="AA37" s="93">
        <f>[32]Junho!$C$30</f>
        <v>34.200000000000003</v>
      </c>
      <c r="AB37" s="93">
        <f>[32]Junho!$C$31</f>
        <v>31</v>
      </c>
      <c r="AC37" s="93">
        <f>[32]Junho!$C$32</f>
        <v>32.700000000000003</v>
      </c>
      <c r="AD37" s="93">
        <f>[32]Junho!$C$33</f>
        <v>33.5</v>
      </c>
      <c r="AE37" s="93">
        <f>[32]Junho!$C$34</f>
        <v>29.6</v>
      </c>
      <c r="AF37" s="91">
        <f t="shared" si="1"/>
        <v>34.200000000000003</v>
      </c>
      <c r="AG37" s="92">
        <f t="shared" si="2"/>
        <v>32.336666666666673</v>
      </c>
      <c r="AJ37" t="s">
        <v>33</v>
      </c>
    </row>
    <row r="38" spans="1:37" x14ac:dyDescent="0.2">
      <c r="A38" s="50" t="s">
        <v>155</v>
      </c>
      <c r="B38" s="93">
        <f>[33]Junho!$C5</f>
        <v>33.700000000000003</v>
      </c>
      <c r="C38" s="93">
        <f>[33]Junho!$C6</f>
        <v>35.700000000000003</v>
      </c>
      <c r="D38" s="93">
        <f>[33]Junho!$C7</f>
        <v>34.700000000000003</v>
      </c>
      <c r="E38" s="93">
        <f>[33]Junho!$C8</f>
        <v>33.1</v>
      </c>
      <c r="F38" s="93">
        <f>[33]Junho!$C9</f>
        <v>34.1</v>
      </c>
      <c r="G38" s="93">
        <f>[33]Junho!$C10</f>
        <v>34.799999999999997</v>
      </c>
      <c r="H38" s="93">
        <f>[33]Junho!$C11</f>
        <v>34.6</v>
      </c>
      <c r="I38" s="93">
        <f>[33]Junho!$C12</f>
        <v>35.6</v>
      </c>
      <c r="J38" s="93">
        <f>[33]Junho!$C13</f>
        <v>35</v>
      </c>
      <c r="K38" s="93">
        <f>[33]Junho!$C14</f>
        <v>34.799999999999997</v>
      </c>
      <c r="L38" s="93">
        <f>[33]Junho!$C15</f>
        <v>35</v>
      </c>
      <c r="M38" s="93">
        <f>[33]Junho!$C16</f>
        <v>35.799999999999997</v>
      </c>
      <c r="N38" s="93">
        <f>[33]Junho!$C17</f>
        <v>34.9</v>
      </c>
      <c r="O38" s="93">
        <f>[33]Junho!$C18</f>
        <v>34.6</v>
      </c>
      <c r="P38" s="93">
        <f>[33]Junho!$C19</f>
        <v>35.700000000000003</v>
      </c>
      <c r="Q38" s="93">
        <f>[33]Junho!$C20</f>
        <v>35.9</v>
      </c>
      <c r="R38" s="93">
        <f>[33]Junho!$C21</f>
        <v>35.299999999999997</v>
      </c>
      <c r="S38" s="93">
        <f>[33]Junho!$C22</f>
        <v>34.6</v>
      </c>
      <c r="T38" s="93">
        <f>[33]Junho!$C23</f>
        <v>35.4</v>
      </c>
      <c r="U38" s="93">
        <f>[33]Junho!$C24</f>
        <v>36</v>
      </c>
      <c r="V38" s="93">
        <f>[33]Junho!$C25</f>
        <v>35.4</v>
      </c>
      <c r="W38" s="93">
        <f>[33]Junho!$C26</f>
        <v>35.4</v>
      </c>
      <c r="X38" s="93">
        <f>[33]Junho!$C27</f>
        <v>35.6</v>
      </c>
      <c r="Y38" s="93">
        <f>[33]Junho!$C28</f>
        <v>34.799999999999997</v>
      </c>
      <c r="Z38" s="93">
        <f>[33]Junho!$C29</f>
        <v>35.4</v>
      </c>
      <c r="AA38" s="93">
        <f>[33]Junho!$C30</f>
        <v>33.5</v>
      </c>
      <c r="AB38" s="93">
        <f>[33]Junho!$C31</f>
        <v>32.1</v>
      </c>
      <c r="AC38" s="93">
        <f>[33]Junho!$C32</f>
        <v>34.9</v>
      </c>
      <c r="AD38" s="93">
        <f>[33]Junho!$C33</f>
        <v>33.4</v>
      </c>
      <c r="AE38" s="93">
        <f>[33]Junho!$C34</f>
        <v>30.4</v>
      </c>
      <c r="AF38" s="91">
        <f t="shared" si="1"/>
        <v>36</v>
      </c>
      <c r="AG38" s="92">
        <f t="shared" si="2"/>
        <v>34.673333333333325</v>
      </c>
    </row>
    <row r="39" spans="1:37" x14ac:dyDescent="0.2">
      <c r="A39" s="50" t="s">
        <v>14</v>
      </c>
      <c r="B39" s="93">
        <f>[34]Junho!$C$5</f>
        <v>26</v>
      </c>
      <c r="C39" s="93">
        <f>[34]Junho!$C$6</f>
        <v>27.9</v>
      </c>
      <c r="D39" s="93">
        <f>[34]Junho!$C$7</f>
        <v>30</v>
      </c>
      <c r="E39" s="93">
        <f>[34]Junho!$C$8</f>
        <v>28.3</v>
      </c>
      <c r="F39" s="93">
        <f>[34]Junho!$C$9</f>
        <v>27.1</v>
      </c>
      <c r="G39" s="93">
        <f>[34]Junho!$C$10</f>
        <v>27.4</v>
      </c>
      <c r="H39" s="93">
        <f>[34]Junho!$C$11</f>
        <v>28.3</v>
      </c>
      <c r="I39" s="93">
        <f>[34]Junho!$C$12</f>
        <v>28.6</v>
      </c>
      <c r="J39" s="93">
        <f>[34]Junho!$C$13</f>
        <v>29.7</v>
      </c>
      <c r="K39" s="93">
        <f>[34]Junho!$C$14</f>
        <v>30</v>
      </c>
      <c r="L39" s="93">
        <f>[34]Junho!$C$15</f>
        <v>29.7</v>
      </c>
      <c r="M39" s="93">
        <f>[34]Junho!$C$16</f>
        <v>29.2</v>
      </c>
      <c r="N39" s="93">
        <f>[34]Junho!$C$17</f>
        <v>29.9</v>
      </c>
      <c r="O39" s="93">
        <f>[34]Junho!$C$18</f>
        <v>29.7</v>
      </c>
      <c r="P39" s="93">
        <f>[34]Junho!$C$19</f>
        <v>30.3</v>
      </c>
      <c r="Q39" s="93">
        <f>[34]Junho!$C$20</f>
        <v>29.2</v>
      </c>
      <c r="R39" s="93">
        <f>[34]Junho!$C$21</f>
        <v>29.2</v>
      </c>
      <c r="S39" s="93">
        <f>[34]Junho!$C$22</f>
        <v>29.6</v>
      </c>
      <c r="T39" s="93">
        <f>[34]Junho!$C$23</f>
        <v>30</v>
      </c>
      <c r="U39" s="93">
        <f>[34]Junho!$C$24</f>
        <v>30.6</v>
      </c>
      <c r="V39" s="93">
        <f>[34]Junho!$C$25</f>
        <v>29.9</v>
      </c>
      <c r="W39" s="93">
        <f>[34]Junho!$C$26</f>
        <v>29.3</v>
      </c>
      <c r="X39" s="93">
        <f>[34]Junho!$C$27</f>
        <v>30.5</v>
      </c>
      <c r="Y39" s="93">
        <f>[34]Junho!$C$28</f>
        <v>29.7</v>
      </c>
      <c r="Z39" s="93">
        <f>[34]Junho!$C$29</f>
        <v>28.1</v>
      </c>
      <c r="AA39" s="93">
        <f>[34]Junho!$C$30</f>
        <v>20.7</v>
      </c>
      <c r="AB39" s="93">
        <f>[34]Junho!$C$31</f>
        <v>22.8</v>
      </c>
      <c r="AC39" s="93">
        <f>[34]Junho!$C$32</f>
        <v>29.1</v>
      </c>
      <c r="AD39" s="93">
        <f>[34]Junho!$C$33</f>
        <v>24.4</v>
      </c>
      <c r="AE39" s="93">
        <f>[34]Junho!$C$34</f>
        <v>18.600000000000001</v>
      </c>
      <c r="AF39" s="91">
        <f t="shared" si="1"/>
        <v>30.6</v>
      </c>
      <c r="AG39" s="92">
        <f t="shared" si="2"/>
        <v>28.126666666666665</v>
      </c>
      <c r="AH39" s="11" t="s">
        <v>33</v>
      </c>
      <c r="AJ39" t="s">
        <v>33</v>
      </c>
    </row>
    <row r="40" spans="1:37" x14ac:dyDescent="0.2">
      <c r="A40" s="50" t="s">
        <v>15</v>
      </c>
      <c r="B40" s="93">
        <f>[35]Junho!$C$5</f>
        <v>33.200000000000003</v>
      </c>
      <c r="C40" s="93">
        <f>[35]Junho!$C$6</f>
        <v>34.4</v>
      </c>
      <c r="D40" s="93">
        <f>[35]Junho!$C$7</f>
        <v>33.700000000000003</v>
      </c>
      <c r="E40" s="93">
        <f>[35]Junho!$C$8</f>
        <v>31.6</v>
      </c>
      <c r="F40" s="93">
        <f>[35]Junho!$C$9</f>
        <v>34.200000000000003</v>
      </c>
      <c r="G40" s="93">
        <f>[35]Junho!$C$10</f>
        <v>34.200000000000003</v>
      </c>
      <c r="H40" s="93">
        <f>[35]Junho!$C$11</f>
        <v>34.799999999999997</v>
      </c>
      <c r="I40" s="93">
        <f>[35]Junho!$C$12</f>
        <v>34.799999999999997</v>
      </c>
      <c r="J40" s="93">
        <f>[35]Junho!$C$13</f>
        <v>34</v>
      </c>
      <c r="K40" s="93">
        <f>[35]Junho!$C$14</f>
        <v>34.6</v>
      </c>
      <c r="L40" s="93">
        <f>[35]Junho!$C$15</f>
        <v>35.200000000000003</v>
      </c>
      <c r="M40" s="93">
        <f>[35]Junho!$C$16</f>
        <v>35.299999999999997</v>
      </c>
      <c r="N40" s="93">
        <f>[35]Junho!$C$17</f>
        <v>34.700000000000003</v>
      </c>
      <c r="O40" s="93">
        <f>[35]Junho!$C$18</f>
        <v>34.9</v>
      </c>
      <c r="P40" s="93">
        <f>[35]Junho!$C$19</f>
        <v>33.9</v>
      </c>
      <c r="Q40" s="93">
        <f>[35]Junho!$C$20</f>
        <v>33.700000000000003</v>
      </c>
      <c r="R40" s="93">
        <f>[35]Junho!$C$21</f>
        <v>33.4</v>
      </c>
      <c r="S40" s="93">
        <f>[35]Junho!$C$22</f>
        <v>35.4</v>
      </c>
      <c r="T40" s="93">
        <f>[35]Junho!$C$23</f>
        <v>36.1</v>
      </c>
      <c r="U40" s="93">
        <f>[35]Junho!$C$24</f>
        <v>35.1</v>
      </c>
      <c r="V40" s="93">
        <f>[35]Junho!$C$25</f>
        <v>34.9</v>
      </c>
      <c r="W40" s="93">
        <f>[35]Junho!$C$26</f>
        <v>35.299999999999997</v>
      </c>
      <c r="X40" s="93">
        <f>[35]Junho!$C$27</f>
        <v>35.6</v>
      </c>
      <c r="Y40" s="93">
        <f>[35]Junho!$C$28</f>
        <v>30.4</v>
      </c>
      <c r="Z40" s="93">
        <f>[35]Junho!$C$29</f>
        <v>21.2</v>
      </c>
      <c r="AA40" s="93">
        <f>[35]Junho!$C$30</f>
        <v>16.5</v>
      </c>
      <c r="AB40" s="93">
        <f>[35]Junho!$C$31</f>
        <v>24.3</v>
      </c>
      <c r="AC40" s="93">
        <f>[35]Junho!$C$32</f>
        <v>33.6</v>
      </c>
      <c r="AD40" s="93">
        <f>[35]Junho!$C$33</f>
        <v>27.7</v>
      </c>
      <c r="AE40" s="93">
        <f>[35]Junho!$C$34</f>
        <v>20</v>
      </c>
      <c r="AF40" s="91">
        <f t="shared" si="1"/>
        <v>36.1</v>
      </c>
      <c r="AG40" s="92">
        <f t="shared" si="2"/>
        <v>32.223333333333336</v>
      </c>
      <c r="AI40" t="s">
        <v>33</v>
      </c>
      <c r="AJ40" t="s">
        <v>33</v>
      </c>
      <c r="AK40" t="s">
        <v>33</v>
      </c>
    </row>
    <row r="41" spans="1:37" x14ac:dyDescent="0.2">
      <c r="A41" s="50" t="s">
        <v>156</v>
      </c>
      <c r="B41" s="93">
        <f>[36]Junho!$C$5</f>
        <v>30.5</v>
      </c>
      <c r="C41" s="93">
        <f>[36]Junho!$C$6</f>
        <v>31.4</v>
      </c>
      <c r="D41" s="93">
        <f>[36]Junho!$C$7</f>
        <v>32.700000000000003</v>
      </c>
      <c r="E41" s="93">
        <f>[36]Junho!$C$8</f>
        <v>31.1</v>
      </c>
      <c r="F41" s="93">
        <f>[36]Junho!$C$9</f>
        <v>31.6</v>
      </c>
      <c r="G41" s="93">
        <f>[36]Junho!$C$10</f>
        <v>32.1</v>
      </c>
      <c r="H41" s="93">
        <f>[36]Junho!$C$11</f>
        <v>32.6</v>
      </c>
      <c r="I41" s="93">
        <f>[36]Junho!$C$12</f>
        <v>32.6</v>
      </c>
      <c r="J41" s="93">
        <f>[36]Junho!$C$13</f>
        <v>33.299999999999997</v>
      </c>
      <c r="K41" s="93">
        <f>[36]Junho!$C$14</f>
        <v>33.200000000000003</v>
      </c>
      <c r="L41" s="93">
        <f>[36]Junho!$C$15</f>
        <v>33.4</v>
      </c>
      <c r="M41" s="93">
        <f>[36]Junho!$C$16</f>
        <v>33.200000000000003</v>
      </c>
      <c r="N41" s="93">
        <f>[36]Junho!$C$17</f>
        <v>33.6</v>
      </c>
      <c r="O41" s="93">
        <f>[36]Junho!$C$18</f>
        <v>33.1</v>
      </c>
      <c r="P41" s="93">
        <f>[36]Junho!$C$19</f>
        <v>33.9</v>
      </c>
      <c r="Q41" s="93">
        <f>[36]Junho!$C$20</f>
        <v>34.5</v>
      </c>
      <c r="R41" s="93">
        <f>[36]Junho!$C$21</f>
        <v>33.700000000000003</v>
      </c>
      <c r="S41" s="93">
        <f>[36]Junho!$C$22</f>
        <v>33.299999999999997</v>
      </c>
      <c r="T41" s="93">
        <f>[36]Junho!$C$23</f>
        <v>33.4</v>
      </c>
      <c r="U41" s="93">
        <f>[36]Junho!$C$24</f>
        <v>33.9</v>
      </c>
      <c r="V41" s="93">
        <f>[36]Junho!$C$25</f>
        <v>33.9</v>
      </c>
      <c r="W41" s="93">
        <f>[36]Junho!$C$26</f>
        <v>33.4</v>
      </c>
      <c r="X41" s="93">
        <f>[36]Junho!$C$27</f>
        <v>34.1</v>
      </c>
      <c r="Y41" s="93">
        <f>[36]Junho!$C$28</f>
        <v>34.9</v>
      </c>
      <c r="Z41" s="93">
        <f>[36]Junho!$C$29</f>
        <v>33.299999999999997</v>
      </c>
      <c r="AA41" s="93">
        <f>[36]Junho!$C$30</f>
        <v>30.4</v>
      </c>
      <c r="AB41" s="93">
        <f>[36]Junho!$C$31</f>
        <v>26.7</v>
      </c>
      <c r="AC41" s="93">
        <f>[36]Junho!$C$32</f>
        <v>32.9</v>
      </c>
      <c r="AD41" s="93">
        <f>[36]Junho!$C$33</f>
        <v>28.1</v>
      </c>
      <c r="AE41" s="93">
        <f>[36]Junho!$C$34</f>
        <v>22.7</v>
      </c>
      <c r="AF41" s="91">
        <f t="shared" si="1"/>
        <v>34.9</v>
      </c>
      <c r="AG41" s="92">
        <f t="shared" si="2"/>
        <v>32.249999999999993</v>
      </c>
      <c r="AJ41" t="s">
        <v>33</v>
      </c>
    </row>
    <row r="42" spans="1:37" x14ac:dyDescent="0.2">
      <c r="A42" s="50" t="s">
        <v>16</v>
      </c>
      <c r="B42" s="93">
        <f>[37]Junho!$C$5</f>
        <v>29.6</v>
      </c>
      <c r="C42" s="93">
        <f>[37]Junho!$C$6</f>
        <v>31.4</v>
      </c>
      <c r="D42" s="93">
        <f>[37]Junho!$C$7</f>
        <v>32.299999999999997</v>
      </c>
      <c r="E42" s="93">
        <f>[37]Junho!$C$8</f>
        <v>30.6</v>
      </c>
      <c r="F42" s="93">
        <f>[37]Junho!$C$9</f>
        <v>29.6</v>
      </c>
      <c r="G42" s="93">
        <f>[37]Junho!$C$10</f>
        <v>31.4</v>
      </c>
      <c r="H42" s="93">
        <f>[37]Junho!$C$11</f>
        <v>31.7</v>
      </c>
      <c r="I42" s="93">
        <f>[37]Junho!$C$12</f>
        <v>31.7</v>
      </c>
      <c r="J42" s="93">
        <f>[37]Junho!$C$13</f>
        <v>33.200000000000003</v>
      </c>
      <c r="K42" s="93">
        <f>[37]Junho!$C$14</f>
        <v>32.9</v>
      </c>
      <c r="L42" s="93">
        <f>[37]Junho!$C$15</f>
        <v>32.4</v>
      </c>
      <c r="M42" s="93">
        <f>[37]Junho!$C$16</f>
        <v>32.299999999999997</v>
      </c>
      <c r="N42" s="93">
        <f>[37]Junho!$C$17</f>
        <v>33</v>
      </c>
      <c r="O42" s="93">
        <f>[37]Junho!$C$18</f>
        <v>33.1</v>
      </c>
      <c r="P42" s="93">
        <f>[37]Junho!$C$19</f>
        <v>32.200000000000003</v>
      </c>
      <c r="Q42" s="93">
        <f>[37]Junho!$C$20</f>
        <v>33.9</v>
      </c>
      <c r="R42" s="93">
        <f>[37]Junho!$C$21</f>
        <v>33</v>
      </c>
      <c r="S42" s="93">
        <f>[37]Junho!$C$22</f>
        <v>33.4</v>
      </c>
      <c r="T42" s="93">
        <f>[37]Junho!$C$23</f>
        <v>32.799999999999997</v>
      </c>
      <c r="U42" s="93">
        <f>[37]Junho!$C$24</f>
        <v>33.700000000000003</v>
      </c>
      <c r="V42" s="93">
        <f>[37]Junho!$C$25</f>
        <v>32.9</v>
      </c>
      <c r="W42" s="93">
        <f>[37]Junho!$C$26</f>
        <v>33.5</v>
      </c>
      <c r="X42" s="93">
        <f>[37]Junho!$C$27</f>
        <v>33.4</v>
      </c>
      <c r="Y42" s="93">
        <f>[37]Junho!$C$28</f>
        <v>33.6</v>
      </c>
      <c r="Z42" s="93">
        <f>[37]Junho!$C$29</f>
        <v>30.9</v>
      </c>
      <c r="AA42" s="93">
        <f>[37]Junho!$C$30</f>
        <v>23.5</v>
      </c>
      <c r="AB42" s="93">
        <f>[37]Junho!$C$31</f>
        <v>23.5</v>
      </c>
      <c r="AC42" s="93">
        <f>[37]Junho!$C$32</f>
        <v>32.700000000000003</v>
      </c>
      <c r="AD42" s="93">
        <f>[37]Junho!$C$33</f>
        <v>22</v>
      </c>
      <c r="AE42" s="93">
        <f>[37]Junho!$C$34</f>
        <v>20.100000000000001</v>
      </c>
      <c r="AF42" s="91">
        <f t="shared" si="1"/>
        <v>33.9</v>
      </c>
      <c r="AG42" s="92">
        <f t="shared" si="2"/>
        <v>31.009999999999998</v>
      </c>
      <c r="AK42" t="s">
        <v>33</v>
      </c>
    </row>
    <row r="43" spans="1:37" x14ac:dyDescent="0.2">
      <c r="A43" s="50" t="s">
        <v>139</v>
      </c>
      <c r="B43" s="93">
        <f>[38]Junho!$C$5</f>
        <v>28.5</v>
      </c>
      <c r="C43" s="93">
        <f>[38]Junho!$C$6</f>
        <v>30.8</v>
      </c>
      <c r="D43" s="93">
        <f>[38]Junho!$C$7</f>
        <v>31.6</v>
      </c>
      <c r="E43" s="93">
        <f>[38]Junho!$C$8</f>
        <v>30.6</v>
      </c>
      <c r="F43" s="93">
        <f>[38]Junho!$C$9</f>
        <v>29.2</v>
      </c>
      <c r="G43" s="93">
        <f>[38]Junho!$C$10</f>
        <v>31.8</v>
      </c>
      <c r="H43" s="93">
        <f>[38]Junho!$C$11</f>
        <v>31.5</v>
      </c>
      <c r="I43" s="93">
        <f>[38]Junho!$C$12</f>
        <v>31.8</v>
      </c>
      <c r="J43" s="93">
        <f>[38]Junho!$C$13</f>
        <v>32.799999999999997</v>
      </c>
      <c r="K43" s="93">
        <f>[38]Junho!$C$14</f>
        <v>32.4</v>
      </c>
      <c r="L43" s="93">
        <f>[38]Junho!$C$15</f>
        <v>32.299999999999997</v>
      </c>
      <c r="M43" s="93">
        <f>[38]Junho!$C$16</f>
        <v>32.5</v>
      </c>
      <c r="N43" s="93">
        <f>[38]Junho!$C$17</f>
        <v>32.5</v>
      </c>
      <c r="O43" s="93">
        <f>[38]Junho!$C$18</f>
        <v>32.6</v>
      </c>
      <c r="P43" s="93">
        <f>[38]Junho!$C$19</f>
        <v>33.299999999999997</v>
      </c>
      <c r="Q43" s="93">
        <f>[38]Junho!$C$20</f>
        <v>33</v>
      </c>
      <c r="R43" s="93">
        <f>[38]Junho!$C$21</f>
        <v>33</v>
      </c>
      <c r="S43" s="93">
        <f>[38]Junho!$C$22</f>
        <v>32.6</v>
      </c>
      <c r="T43" s="93">
        <f>[38]Junho!$C$23</f>
        <v>32.799999999999997</v>
      </c>
      <c r="U43" s="93">
        <f>[38]Junho!$C$24</f>
        <v>33.1</v>
      </c>
      <c r="V43" s="93">
        <f>[38]Junho!$C$25</f>
        <v>32.5</v>
      </c>
      <c r="W43" s="93">
        <f>[38]Junho!$C$26</f>
        <v>33.299999999999997</v>
      </c>
      <c r="X43" s="93">
        <f>[38]Junho!$C$27</f>
        <v>33.700000000000003</v>
      </c>
      <c r="Y43" s="93">
        <f>[38]Junho!$C$28</f>
        <v>33.9</v>
      </c>
      <c r="Z43" s="93">
        <f>[38]Junho!$C$29</f>
        <v>33.4</v>
      </c>
      <c r="AA43" s="93">
        <f>[38]Junho!$C$30</f>
        <v>29.2</v>
      </c>
      <c r="AB43" s="93">
        <f>[38]Junho!$C$31</f>
        <v>26.6</v>
      </c>
      <c r="AC43" s="93">
        <f>[38]Junho!$C$32</f>
        <v>31.7</v>
      </c>
      <c r="AD43" s="93">
        <f>[38]Junho!$C$33</f>
        <v>27.8</v>
      </c>
      <c r="AE43" s="93">
        <f>[38]Junho!$C$34</f>
        <v>23.1</v>
      </c>
      <c r="AF43" s="91">
        <f t="shared" si="1"/>
        <v>33.9</v>
      </c>
      <c r="AG43" s="92">
        <f t="shared" si="2"/>
        <v>31.463333333333335</v>
      </c>
      <c r="AJ43" t="s">
        <v>33</v>
      </c>
    </row>
    <row r="44" spans="1:37" x14ac:dyDescent="0.2">
      <c r="A44" s="50" t="s">
        <v>17</v>
      </c>
      <c r="B44" s="93">
        <f>[39]Junho!$C$5</f>
        <v>28.7</v>
      </c>
      <c r="C44" s="93">
        <f>[39]Junho!$C$6</f>
        <v>30.5</v>
      </c>
      <c r="D44" s="93">
        <f>[39]Junho!$C$7</f>
        <v>30.7</v>
      </c>
      <c r="E44" s="93">
        <f>[39]Junho!$C$8</f>
        <v>29.3</v>
      </c>
      <c r="F44" s="93">
        <f>[39]Junho!$C$9</f>
        <v>29.6</v>
      </c>
      <c r="G44" s="93">
        <f>[39]Junho!$C$10</f>
        <v>30.4</v>
      </c>
      <c r="H44" s="93">
        <f>[39]Junho!$C$11</f>
        <v>30.2</v>
      </c>
      <c r="I44" s="93">
        <f>[39]Junho!$C$12</f>
        <v>29.9</v>
      </c>
      <c r="J44" s="93">
        <f>[39]Junho!$C$13</f>
        <v>30.7</v>
      </c>
      <c r="K44" s="93">
        <f>[39]Junho!$C$14</f>
        <v>30.4</v>
      </c>
      <c r="L44" s="93">
        <f>[39]Junho!$C$15</f>
        <v>30.9</v>
      </c>
      <c r="M44" s="93">
        <f>[39]Junho!$C$16</f>
        <v>30.4</v>
      </c>
      <c r="N44" s="93">
        <f>[39]Junho!$C$17</f>
        <v>30.4</v>
      </c>
      <c r="O44" s="93">
        <f>[39]Junho!$C$18</f>
        <v>30.6</v>
      </c>
      <c r="P44" s="93">
        <f>[39]Junho!$C$19</f>
        <v>31.2</v>
      </c>
      <c r="Q44" s="93">
        <f>[39]Junho!$C$20</f>
        <v>31.4</v>
      </c>
      <c r="R44" s="93">
        <f>[39]Junho!$C$21</f>
        <v>30.5</v>
      </c>
      <c r="S44" s="93">
        <f>[39]Junho!$C$22</f>
        <v>30.4</v>
      </c>
      <c r="T44" s="93">
        <f>[39]Junho!$C$23</f>
        <v>30.5</v>
      </c>
      <c r="U44" s="93">
        <f>[39]Junho!$C$24</f>
        <v>30.9</v>
      </c>
      <c r="V44" s="93">
        <f>[39]Junho!$C$25</f>
        <v>30.4</v>
      </c>
      <c r="W44" s="93">
        <f>[39]Junho!$C$26</f>
        <v>31.1</v>
      </c>
      <c r="X44" s="93">
        <f>[39]Junho!$C$27</f>
        <v>31.3</v>
      </c>
      <c r="Y44" s="93">
        <f>[39]Junho!$C$28</f>
        <v>31.4</v>
      </c>
      <c r="Z44" s="93">
        <f>[39]Junho!$C$29</f>
        <v>31.2</v>
      </c>
      <c r="AA44" s="93">
        <f>[39]Junho!$C$30</f>
        <v>29.3</v>
      </c>
      <c r="AB44" s="93">
        <f>[39]Junho!$C$31</f>
        <v>28.4</v>
      </c>
      <c r="AC44" s="93">
        <f>[39]Junho!$C$32</f>
        <v>30.4</v>
      </c>
      <c r="AD44" s="93">
        <f>[39]Junho!$C$33</f>
        <v>29.3</v>
      </c>
      <c r="AE44" s="93">
        <f>[39]Junho!$C$34</f>
        <v>26.6</v>
      </c>
      <c r="AF44" s="91">
        <f t="shared" si="1"/>
        <v>31.4</v>
      </c>
      <c r="AG44" s="92">
        <f t="shared" si="2"/>
        <v>30.233333333333327</v>
      </c>
      <c r="AJ44" t="s">
        <v>33</v>
      </c>
    </row>
    <row r="45" spans="1:37" hidden="1" x14ac:dyDescent="0.2">
      <c r="A45" s="50" t="s">
        <v>144</v>
      </c>
      <c r="B45" s="93" t="str">
        <f>[40]Junho!$C$5</f>
        <v>*</v>
      </c>
      <c r="C45" s="93" t="str">
        <f>[40]Junho!$C$6</f>
        <v>*</v>
      </c>
      <c r="D45" s="93" t="str">
        <f>[40]Junho!$C$7</f>
        <v>*</v>
      </c>
      <c r="E45" s="93" t="str">
        <f>[40]Junho!$C$8</f>
        <v>*</v>
      </c>
      <c r="F45" s="93" t="str">
        <f>[40]Junho!$C$9</f>
        <v>*</v>
      </c>
      <c r="G45" s="93" t="str">
        <f>[40]Junho!$C$10</f>
        <v>*</v>
      </c>
      <c r="H45" s="93" t="str">
        <f>[40]Junho!$C$11</f>
        <v>*</v>
      </c>
      <c r="I45" s="93" t="str">
        <f>[40]Junho!$C$12</f>
        <v>*</v>
      </c>
      <c r="J45" s="93" t="str">
        <f>[40]Junho!$C$13</f>
        <v>*</v>
      </c>
      <c r="K45" s="93" t="str">
        <f>[40]Junho!$C$14</f>
        <v>*</v>
      </c>
      <c r="L45" s="93" t="str">
        <f>[40]Junho!$C$15</f>
        <v>*</v>
      </c>
      <c r="M45" s="93" t="str">
        <f>[40]Junho!$C$16</f>
        <v>*</v>
      </c>
      <c r="N45" s="93" t="str">
        <f>[40]Junho!$C$17</f>
        <v>*</v>
      </c>
      <c r="O45" s="93" t="str">
        <f>[40]Junho!$C$18</f>
        <v>*</v>
      </c>
      <c r="P45" s="93" t="str">
        <f>[40]Junho!$C$19</f>
        <v>*</v>
      </c>
      <c r="Q45" s="93" t="str">
        <f>[40]Junho!$C$20</f>
        <v>*</v>
      </c>
      <c r="R45" s="93" t="str">
        <f>[40]Junho!$C$21</f>
        <v>*</v>
      </c>
      <c r="S45" s="93" t="str">
        <f>[40]Junho!$C$22</f>
        <v>*</v>
      </c>
      <c r="T45" s="93" t="str">
        <f>[40]Junho!$C$23</f>
        <v>*</v>
      </c>
      <c r="U45" s="93" t="str">
        <f>[40]Junho!$C$24</f>
        <v>*</v>
      </c>
      <c r="V45" s="93" t="str">
        <f>[40]Junho!$C$25</f>
        <v>*</v>
      </c>
      <c r="W45" s="93" t="str">
        <f>[40]Junho!$C$26</f>
        <v>*</v>
      </c>
      <c r="X45" s="93" t="str">
        <f>[40]Junho!$C$27</f>
        <v>*</v>
      </c>
      <c r="Y45" s="93" t="str">
        <f>[40]Junho!$C$28</f>
        <v>*</v>
      </c>
      <c r="Z45" s="93" t="str">
        <f>[40]Junho!$C$29</f>
        <v>*</v>
      </c>
      <c r="AA45" s="93" t="str">
        <f>[40]Junho!$C$30</f>
        <v>*</v>
      </c>
      <c r="AB45" s="93" t="str">
        <f>[40]Junho!$C$31</f>
        <v>*</v>
      </c>
      <c r="AC45" s="93" t="str">
        <f>[40]Junho!$C$32</f>
        <v>*</v>
      </c>
      <c r="AD45" s="93" t="str">
        <f>[40]Junho!$C$33</f>
        <v>*</v>
      </c>
      <c r="AE45" s="93" t="str">
        <f>[40]Junho!$C$34</f>
        <v>*</v>
      </c>
      <c r="AF45" s="91" t="s">
        <v>203</v>
      </c>
      <c r="AG45" s="92" t="e">
        <f t="shared" si="2"/>
        <v>#DIV/0!</v>
      </c>
      <c r="AJ45" t="s">
        <v>33</v>
      </c>
    </row>
    <row r="46" spans="1:37" x14ac:dyDescent="0.2">
      <c r="A46" s="50" t="s">
        <v>18</v>
      </c>
      <c r="B46" s="93">
        <f>[41]Junho!$C$5</f>
        <v>26.8</v>
      </c>
      <c r="C46" s="93">
        <f>[41]Junho!$C$6</f>
        <v>29.2</v>
      </c>
      <c r="D46" s="93">
        <f>[41]Junho!$C$7</f>
        <v>30.6</v>
      </c>
      <c r="E46" s="93">
        <f>[41]Junho!$C$8</f>
        <v>31.1</v>
      </c>
      <c r="F46" s="93">
        <f>[41]Junho!$C$9</f>
        <v>28.5</v>
      </c>
      <c r="G46" s="93">
        <f>[41]Junho!$C$10</f>
        <v>29.4</v>
      </c>
      <c r="H46" s="93">
        <f>[41]Junho!$C$11</f>
        <v>30.5</v>
      </c>
      <c r="I46" s="93">
        <f>[41]Junho!$C$12</f>
        <v>30.3</v>
      </c>
      <c r="J46" s="93">
        <f>[41]Junho!$C$13</f>
        <v>31.8</v>
      </c>
      <c r="K46" s="93">
        <f>[41]Junho!$C$14</f>
        <v>31</v>
      </c>
      <c r="L46" s="93">
        <f>[41]Junho!$C$15</f>
        <v>31.6</v>
      </c>
      <c r="M46" s="93">
        <f>[41]Junho!$C$16</f>
        <v>30.8</v>
      </c>
      <c r="N46" s="93">
        <f>[41]Junho!$C$17</f>
        <v>31.6</v>
      </c>
      <c r="O46" s="93">
        <f>[41]Junho!$C$18</f>
        <v>31.9</v>
      </c>
      <c r="P46" s="93">
        <f>[41]Junho!$C$19</f>
        <v>31.3</v>
      </c>
      <c r="Q46" s="93">
        <f>[41]Junho!$C$20</f>
        <v>25</v>
      </c>
      <c r="R46" s="93">
        <f>[41]Junho!$C$21</f>
        <v>28.9</v>
      </c>
      <c r="S46" s="93">
        <f>[41]Junho!$C$22</f>
        <v>31.6</v>
      </c>
      <c r="T46" s="93">
        <f>[41]Junho!$C$23</f>
        <v>30.6</v>
      </c>
      <c r="U46" s="93">
        <f>[41]Junho!$C$24</f>
        <v>30.5</v>
      </c>
      <c r="V46" s="93">
        <f>[41]Junho!$C$25</f>
        <v>31</v>
      </c>
      <c r="W46" s="93">
        <f>[41]Junho!$C$26</f>
        <v>31.6</v>
      </c>
      <c r="X46" s="93">
        <f>[41]Junho!$C$27</f>
        <v>32.200000000000003</v>
      </c>
      <c r="Y46" s="93">
        <f>[41]Junho!$C$28</f>
        <v>29.9</v>
      </c>
      <c r="Z46" s="93">
        <f>[41]Junho!$C$29</f>
        <v>24.5</v>
      </c>
      <c r="AA46" s="93">
        <f>[41]Junho!$C$30</f>
        <v>17.7</v>
      </c>
      <c r="AB46" s="93">
        <f>[41]Junho!$C$31</f>
        <v>22.8</v>
      </c>
      <c r="AC46" s="93">
        <f>[41]Junho!$C$32</f>
        <v>28.7</v>
      </c>
      <c r="AD46" s="93">
        <f>[41]Junho!$C$33</f>
        <v>20.2</v>
      </c>
      <c r="AE46" s="93">
        <f>[41]Junho!$C$34</f>
        <v>19.899999999999999</v>
      </c>
      <c r="AF46" s="91">
        <f>MAX(B46:AE46)</f>
        <v>32.200000000000003</v>
      </c>
      <c r="AG46" s="92">
        <f t="shared" si="2"/>
        <v>28.716666666666672</v>
      </c>
      <c r="AH46" s="11" t="s">
        <v>33</v>
      </c>
      <c r="AJ46" t="s">
        <v>33</v>
      </c>
      <c r="AK46" t="s">
        <v>33</v>
      </c>
    </row>
    <row r="47" spans="1:37" x14ac:dyDescent="0.2">
      <c r="A47" s="50" t="s">
        <v>21</v>
      </c>
      <c r="B47" s="93">
        <f>[42]Junho!$C$5</f>
        <v>30.5</v>
      </c>
      <c r="C47" s="93">
        <f>[42]Junho!$C$6</f>
        <v>31.8</v>
      </c>
      <c r="D47" s="93">
        <f>[42]Junho!$C$7</f>
        <v>31.9</v>
      </c>
      <c r="E47" s="93">
        <f>[42]Junho!$C$8</f>
        <v>30.6</v>
      </c>
      <c r="F47" s="93">
        <f>[42]Junho!$C$9</f>
        <v>30.1</v>
      </c>
      <c r="G47" s="93">
        <f>[42]Junho!$C$10</f>
        <v>31.3</v>
      </c>
      <c r="H47" s="93">
        <f>[42]Junho!$C$11</f>
        <v>31.9</v>
      </c>
      <c r="I47" s="93">
        <f>[42]Junho!$C$12</f>
        <v>31.8</v>
      </c>
      <c r="J47" s="93">
        <f>[42]Junho!$C$13</f>
        <v>32.1</v>
      </c>
      <c r="K47" s="93">
        <f>[42]Junho!$C$14</f>
        <v>31.9</v>
      </c>
      <c r="L47" s="93">
        <f>[42]Junho!$C$15</f>
        <v>32</v>
      </c>
      <c r="M47" s="93">
        <f>[42]Junho!$C$16</f>
        <v>32.1</v>
      </c>
      <c r="N47" s="93">
        <f>[42]Junho!$C$17</f>
        <v>32.200000000000003</v>
      </c>
      <c r="O47" s="93">
        <f>[42]Junho!$C$18</f>
        <v>32</v>
      </c>
      <c r="P47" s="93">
        <f>[42]Junho!$C$19</f>
        <v>31.6</v>
      </c>
      <c r="Q47" s="93">
        <f>[42]Junho!$C$20</f>
        <v>33.1</v>
      </c>
      <c r="R47" s="93">
        <f>[42]Junho!$C$21</f>
        <v>32.1</v>
      </c>
      <c r="S47" s="93">
        <f>[42]Junho!$C$22</f>
        <v>31.9</v>
      </c>
      <c r="T47" s="93">
        <f>[42]Junho!$C$23</f>
        <v>31.9</v>
      </c>
      <c r="U47" s="93">
        <f>[42]Junho!$C$24</f>
        <v>32.6</v>
      </c>
      <c r="V47" s="93">
        <f>[42]Junho!$C$25</f>
        <v>32</v>
      </c>
      <c r="W47" s="93">
        <f>[42]Junho!$C$26</f>
        <v>32.700000000000003</v>
      </c>
      <c r="X47" s="93">
        <f>[42]Junho!$C$27</f>
        <v>32.200000000000003</v>
      </c>
      <c r="Y47" s="93">
        <f>[42]Junho!$C$28</f>
        <v>32.700000000000003</v>
      </c>
      <c r="Z47" s="93">
        <f>[42]Junho!$C$29</f>
        <v>31.3</v>
      </c>
      <c r="AA47" s="93">
        <f>[42]Junho!$C$30</f>
        <v>24.1</v>
      </c>
      <c r="AB47" s="93">
        <f>[42]Junho!$C$31</f>
        <v>26.7</v>
      </c>
      <c r="AC47" s="93">
        <f>[42]Junho!$C$32</f>
        <v>32.1</v>
      </c>
      <c r="AD47" s="93">
        <f>[42]Junho!$C$33</f>
        <v>23</v>
      </c>
      <c r="AE47" s="93">
        <f>[42]Junho!$C$34</f>
        <v>19.8</v>
      </c>
      <c r="AF47" s="91">
        <f>MAX(B47:AE47)</f>
        <v>33.1</v>
      </c>
      <c r="AG47" s="92">
        <f t="shared" si="2"/>
        <v>30.733333333333338</v>
      </c>
      <c r="AI47" t="s">
        <v>33</v>
      </c>
      <c r="AJ47" t="s">
        <v>33</v>
      </c>
    </row>
    <row r="48" spans="1:37" x14ac:dyDescent="0.2">
      <c r="A48" s="50" t="s">
        <v>32</v>
      </c>
      <c r="B48" s="93">
        <f>[43]Junho!$C$5</f>
        <v>32.1</v>
      </c>
      <c r="C48" s="93">
        <f>[43]Junho!$C$6</f>
        <v>32.200000000000003</v>
      </c>
      <c r="D48" s="93">
        <f>[43]Junho!$C$7</f>
        <v>32.1</v>
      </c>
      <c r="E48" s="93">
        <f>[43]Junho!$C$8</f>
        <v>31</v>
      </c>
      <c r="F48" s="93">
        <f>[43]Junho!$C$9</f>
        <v>31.4</v>
      </c>
      <c r="G48" s="93">
        <f>[43]Junho!$C$10</f>
        <v>31.9</v>
      </c>
      <c r="H48" s="93">
        <f>[43]Junho!$C$11</f>
        <v>32.299999999999997</v>
      </c>
      <c r="I48" s="93">
        <f>[43]Junho!$C$12</f>
        <v>32.9</v>
      </c>
      <c r="J48" s="93">
        <f>[43]Junho!$C$13</f>
        <v>32.1</v>
      </c>
      <c r="K48" s="93">
        <f>[43]Junho!$C$14</f>
        <v>32.1</v>
      </c>
      <c r="L48" s="93">
        <f>[43]Junho!$C$15</f>
        <v>32.799999999999997</v>
      </c>
      <c r="M48" s="93">
        <f>[43]Junho!$C$16</f>
        <v>33.700000000000003</v>
      </c>
      <c r="N48" s="93">
        <f>[43]Junho!$C$17</f>
        <v>31.9</v>
      </c>
      <c r="O48" s="93">
        <f>[43]Junho!$C$18</f>
        <v>32.4</v>
      </c>
      <c r="P48" s="93">
        <f>[43]Junho!$C$19</f>
        <v>33.299999999999997</v>
      </c>
      <c r="Q48" s="93">
        <f>[43]Junho!$C$20</f>
        <v>32.9</v>
      </c>
      <c r="R48" s="93">
        <f>[43]Junho!$C$21</f>
        <v>32.6</v>
      </c>
      <c r="S48" s="93">
        <f>[43]Junho!$C$22</f>
        <v>31.9</v>
      </c>
      <c r="T48" s="93">
        <f>[43]Junho!$C$23</f>
        <v>32.299999999999997</v>
      </c>
      <c r="U48" s="93">
        <f>[43]Junho!$C$24</f>
        <v>33</v>
      </c>
      <c r="V48" s="93">
        <f>[43]Junho!$C$25</f>
        <v>32.9</v>
      </c>
      <c r="W48" s="93">
        <f>[43]Junho!$C$26</f>
        <v>33</v>
      </c>
      <c r="X48" s="93">
        <f>[43]Junho!$C$27</f>
        <v>32.9</v>
      </c>
      <c r="Y48" s="93">
        <f>[43]Junho!$C$28</f>
        <v>32.799999999999997</v>
      </c>
      <c r="Z48" s="93">
        <f>[43]Junho!$C$29</f>
        <v>33</v>
      </c>
      <c r="AA48" s="93">
        <f>[43]Junho!$C$30</f>
        <v>29.1</v>
      </c>
      <c r="AB48" s="93">
        <f>[43]Junho!$C$31</f>
        <v>29.6</v>
      </c>
      <c r="AC48" s="93">
        <f>[43]Junho!$C$32</f>
        <v>32.1</v>
      </c>
      <c r="AD48" s="93">
        <f>[43]Junho!$C$33</f>
        <v>30.4</v>
      </c>
      <c r="AE48" s="93">
        <f>[43]Junho!$C$34</f>
        <v>25.6</v>
      </c>
      <c r="AF48" s="91">
        <f>MAX(B48:AE48)</f>
        <v>33.700000000000003</v>
      </c>
      <c r="AG48" s="92">
        <f t="shared" si="2"/>
        <v>31.943333333333332</v>
      </c>
      <c r="AH48" s="11" t="s">
        <v>33</v>
      </c>
      <c r="AI48" t="s">
        <v>33</v>
      </c>
      <c r="AJ48" t="s">
        <v>33</v>
      </c>
      <c r="AK48" t="s">
        <v>33</v>
      </c>
    </row>
    <row r="49" spans="1:37" x14ac:dyDescent="0.2">
      <c r="A49" s="50" t="s">
        <v>19</v>
      </c>
      <c r="B49" s="93">
        <f>[44]Junho!$C$5</f>
        <v>30.8</v>
      </c>
      <c r="C49" s="93">
        <f>[44]Junho!$C$6</f>
        <v>31.3</v>
      </c>
      <c r="D49" s="93">
        <f>[44]Junho!$C$7</f>
        <v>31.8</v>
      </c>
      <c r="E49" s="93">
        <f>[44]Junho!$C$8</f>
        <v>32.799999999999997</v>
      </c>
      <c r="F49" s="93">
        <f>[44]Junho!$C$9</f>
        <v>31.3</v>
      </c>
      <c r="G49" s="93">
        <f>[44]Junho!$C$10</f>
        <v>33.1</v>
      </c>
      <c r="H49" s="93">
        <f>[44]Junho!$C$11</f>
        <v>33.4</v>
      </c>
      <c r="I49" s="93">
        <f>[44]Junho!$C$12</f>
        <v>32.700000000000003</v>
      </c>
      <c r="J49" s="93">
        <f>[44]Junho!$C$13</f>
        <v>33.5</v>
      </c>
      <c r="K49" s="93">
        <f>[44]Junho!$C$14</f>
        <v>33.299999999999997</v>
      </c>
      <c r="L49" s="93">
        <f>[44]Junho!$C$15</f>
        <v>34.700000000000003</v>
      </c>
      <c r="M49" s="93">
        <f>[44]Junho!$C$16</f>
        <v>34</v>
      </c>
      <c r="N49" s="93">
        <f>[44]Junho!$C$17</f>
        <v>32.299999999999997</v>
      </c>
      <c r="O49" s="93">
        <f>[44]Junho!$C$18</f>
        <v>33.1</v>
      </c>
      <c r="P49" s="93">
        <f>[44]Junho!$C$19</f>
        <v>34.5</v>
      </c>
      <c r="Q49" s="93">
        <f>[44]Junho!$C$20</f>
        <v>33.6</v>
      </c>
      <c r="R49" s="93">
        <f>[44]Junho!$C$21</f>
        <v>33.4</v>
      </c>
      <c r="S49" s="93">
        <f>[44]Junho!$C$22</f>
        <v>32.299999999999997</v>
      </c>
      <c r="T49" s="93">
        <f>[44]Junho!$C$23</f>
        <v>33.1</v>
      </c>
      <c r="U49" s="93">
        <f>[44]Junho!$C$24</f>
        <v>33.799999999999997</v>
      </c>
      <c r="V49" s="93">
        <f>[44]Junho!$C$25</f>
        <v>32.6</v>
      </c>
      <c r="W49" s="93">
        <f>[44]Junho!$C$26</f>
        <v>34.200000000000003</v>
      </c>
      <c r="X49" s="93">
        <f>[44]Junho!$C$27</f>
        <v>34</v>
      </c>
      <c r="Y49" s="93">
        <f>[44]Junho!$C$28</f>
        <v>34.5</v>
      </c>
      <c r="Z49" s="93">
        <f>[44]Junho!$C$29</f>
        <v>34.200000000000003</v>
      </c>
      <c r="AA49" s="93">
        <f>[44]Junho!$C$30</f>
        <v>34.200000000000003</v>
      </c>
      <c r="AB49" s="93">
        <f>[44]Junho!$C$31</f>
        <v>27.6</v>
      </c>
      <c r="AC49" s="93">
        <f>[44]Junho!$C$32</f>
        <v>31.4</v>
      </c>
      <c r="AD49" s="93">
        <f>[44]Junho!$C$33</f>
        <v>33.1</v>
      </c>
      <c r="AE49" s="93">
        <f>[44]Junho!$C$34</f>
        <v>23.7</v>
      </c>
      <c r="AF49" s="91">
        <f>MAX(B49:AE49)</f>
        <v>34.700000000000003</v>
      </c>
      <c r="AG49" s="92">
        <f t="shared" si="2"/>
        <v>32.610000000000007</v>
      </c>
      <c r="AJ49" t="s">
        <v>33</v>
      </c>
    </row>
    <row r="50" spans="1:37" s="5" customFormat="1" ht="17.100000000000001" customHeight="1" x14ac:dyDescent="0.2">
      <c r="A50" s="51" t="s">
        <v>22</v>
      </c>
      <c r="B50" s="94">
        <f t="shared" ref="B50:AF50" si="3">MAX(B5:B49)</f>
        <v>34.1</v>
      </c>
      <c r="C50" s="94">
        <f t="shared" si="3"/>
        <v>35.700000000000003</v>
      </c>
      <c r="D50" s="94">
        <f t="shared" si="3"/>
        <v>34.700000000000003</v>
      </c>
      <c r="E50" s="94">
        <f t="shared" si="3"/>
        <v>33.700000000000003</v>
      </c>
      <c r="F50" s="94">
        <f t="shared" si="3"/>
        <v>34.200000000000003</v>
      </c>
      <c r="G50" s="94">
        <f t="shared" si="3"/>
        <v>34.799999999999997</v>
      </c>
      <c r="H50" s="94">
        <f t="shared" si="3"/>
        <v>34.9</v>
      </c>
      <c r="I50" s="94">
        <f t="shared" si="3"/>
        <v>35.6</v>
      </c>
      <c r="J50" s="94">
        <f t="shared" si="3"/>
        <v>35.200000000000003</v>
      </c>
      <c r="K50" s="94">
        <f t="shared" si="3"/>
        <v>35</v>
      </c>
      <c r="L50" s="94">
        <f t="shared" si="3"/>
        <v>35.4</v>
      </c>
      <c r="M50" s="94">
        <f t="shared" si="3"/>
        <v>35.799999999999997</v>
      </c>
      <c r="N50" s="94">
        <f t="shared" si="3"/>
        <v>35</v>
      </c>
      <c r="O50" s="94">
        <f t="shared" si="3"/>
        <v>35.200000000000003</v>
      </c>
      <c r="P50" s="94">
        <f t="shared" si="3"/>
        <v>35.799999999999997</v>
      </c>
      <c r="Q50" s="94">
        <f t="shared" si="3"/>
        <v>36.200000000000003</v>
      </c>
      <c r="R50" s="94">
        <f t="shared" si="3"/>
        <v>35.299999999999997</v>
      </c>
      <c r="S50" s="94">
        <f t="shared" si="3"/>
        <v>35.4</v>
      </c>
      <c r="T50" s="94">
        <f t="shared" si="3"/>
        <v>36.1</v>
      </c>
      <c r="U50" s="94">
        <f t="shared" si="3"/>
        <v>36</v>
      </c>
      <c r="V50" s="94">
        <f t="shared" si="3"/>
        <v>35.700000000000003</v>
      </c>
      <c r="W50" s="94">
        <f t="shared" si="3"/>
        <v>36.1</v>
      </c>
      <c r="X50" s="94">
        <f t="shared" si="3"/>
        <v>35.6</v>
      </c>
      <c r="Y50" s="94">
        <f t="shared" si="3"/>
        <v>35.6</v>
      </c>
      <c r="Z50" s="94">
        <f t="shared" si="3"/>
        <v>35.4</v>
      </c>
      <c r="AA50" s="94">
        <f t="shared" si="3"/>
        <v>34.200000000000003</v>
      </c>
      <c r="AB50" s="94">
        <f t="shared" si="3"/>
        <v>32.1</v>
      </c>
      <c r="AC50" s="94">
        <f t="shared" si="3"/>
        <v>34.9</v>
      </c>
      <c r="AD50" s="94">
        <f t="shared" si="3"/>
        <v>33.5</v>
      </c>
      <c r="AE50" s="94">
        <f t="shared" si="3"/>
        <v>30.4</v>
      </c>
      <c r="AF50" s="81">
        <f t="shared" si="3"/>
        <v>36.200000000000003</v>
      </c>
      <c r="AG50" s="92">
        <f t="shared" si="2"/>
        <v>34.92</v>
      </c>
      <c r="AJ50" s="5" t="s">
        <v>33</v>
      </c>
    </row>
    <row r="51" spans="1:37" x14ac:dyDescent="0.2">
      <c r="A51" s="77" t="s">
        <v>207</v>
      </c>
      <c r="B51" s="42"/>
      <c r="C51" s="42"/>
      <c r="D51" s="42"/>
      <c r="E51" s="42"/>
      <c r="F51" s="42"/>
      <c r="G51" s="42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8"/>
      <c r="AE51" s="48"/>
      <c r="AF51" s="46"/>
      <c r="AG51" s="47"/>
      <c r="AI51" t="s">
        <v>33</v>
      </c>
      <c r="AJ51" t="s">
        <v>33</v>
      </c>
    </row>
    <row r="52" spans="1:37" x14ac:dyDescent="0.2">
      <c r="A52" s="77" t="s">
        <v>208</v>
      </c>
      <c r="B52" s="43"/>
      <c r="C52" s="43"/>
      <c r="D52" s="43"/>
      <c r="E52" s="43"/>
      <c r="F52" s="43"/>
      <c r="G52" s="43"/>
      <c r="H52" s="43"/>
      <c r="I52" s="43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116"/>
      <c r="U52" s="116"/>
      <c r="V52" s="116"/>
      <c r="W52" s="116"/>
      <c r="X52" s="116"/>
      <c r="Y52" s="96"/>
      <c r="Z52" s="96"/>
      <c r="AA52" s="96"/>
      <c r="AB52" s="96"/>
      <c r="AC52" s="96"/>
      <c r="AD52" s="96"/>
      <c r="AE52" s="96"/>
      <c r="AF52" s="46"/>
      <c r="AG52" s="45"/>
      <c r="AK52" t="s">
        <v>33</v>
      </c>
    </row>
    <row r="53" spans="1:37" x14ac:dyDescent="0.2">
      <c r="A53" s="44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117"/>
      <c r="U53" s="117"/>
      <c r="V53" s="117"/>
      <c r="W53" s="117"/>
      <c r="X53" s="117"/>
      <c r="Y53" s="96"/>
      <c r="Z53" s="96"/>
      <c r="AA53" s="96"/>
      <c r="AB53" s="96"/>
      <c r="AC53" s="96"/>
      <c r="AD53" s="48"/>
      <c r="AE53" s="48"/>
      <c r="AF53" s="46"/>
      <c r="AG53" s="45"/>
    </row>
    <row r="54" spans="1:37" x14ac:dyDescent="0.2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8"/>
      <c r="AE54" s="48"/>
      <c r="AF54" s="46"/>
      <c r="AG54" s="72"/>
    </row>
    <row r="55" spans="1:37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46"/>
      <c r="AG55" s="47"/>
    </row>
    <row r="56" spans="1:37" x14ac:dyDescent="0.2">
      <c r="A56" s="44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46"/>
      <c r="AG56" s="47"/>
    </row>
    <row r="57" spans="1:37" ht="13.5" thickBot="1" x14ac:dyDescent="0.25">
      <c r="A57" s="53"/>
      <c r="B57" s="54"/>
      <c r="C57" s="54"/>
      <c r="D57" s="54"/>
      <c r="E57" s="54"/>
      <c r="F57" s="54"/>
      <c r="G57" s="54" t="s">
        <v>33</v>
      </c>
      <c r="H57" s="54"/>
      <c r="I57" s="54"/>
      <c r="J57" s="54"/>
      <c r="K57" s="54"/>
      <c r="L57" s="54" t="s">
        <v>33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5"/>
      <c r="AG57" s="73"/>
    </row>
    <row r="58" spans="1:37" x14ac:dyDescent="0.2">
      <c r="AG58" s="1"/>
    </row>
    <row r="59" spans="1:37" x14ac:dyDescent="0.2">
      <c r="Z59" s="2" t="s">
        <v>33</v>
      </c>
      <c r="AG59" s="1"/>
    </row>
    <row r="62" spans="1:37" x14ac:dyDescent="0.2">
      <c r="X62" s="2" t="s">
        <v>33</v>
      </c>
      <c r="Z62" s="2" t="s">
        <v>33</v>
      </c>
    </row>
    <row r="63" spans="1:37" x14ac:dyDescent="0.2">
      <c r="L63" s="2" t="s">
        <v>33</v>
      </c>
      <c r="S63" s="2" t="s">
        <v>33</v>
      </c>
    </row>
    <row r="64" spans="1:37" x14ac:dyDescent="0.2">
      <c r="V64" s="2" t="s">
        <v>33</v>
      </c>
      <c r="AH64" t="s">
        <v>33</v>
      </c>
    </row>
    <row r="66" spans="19:32" x14ac:dyDescent="0.2">
      <c r="S66" s="2" t="s">
        <v>33</v>
      </c>
    </row>
    <row r="67" spans="19:32" x14ac:dyDescent="0.2">
      <c r="U67" s="2" t="s">
        <v>33</v>
      </c>
      <c r="AF67" s="7" t="s">
        <v>33</v>
      </c>
    </row>
  </sheetData>
  <mergeCells count="35">
    <mergeCell ref="A1:AG1"/>
    <mergeCell ref="B2:AG2"/>
    <mergeCell ref="E3:E4"/>
    <mergeCell ref="K3:K4"/>
    <mergeCell ref="B3:B4"/>
    <mergeCell ref="A2:A4"/>
    <mergeCell ref="AB3:AB4"/>
    <mergeCell ref="AC3:AC4"/>
    <mergeCell ref="AD3:AD4"/>
    <mergeCell ref="W3:W4"/>
    <mergeCell ref="X3:X4"/>
    <mergeCell ref="Y3:Y4"/>
    <mergeCell ref="Z3:Z4"/>
    <mergeCell ref="C3:C4"/>
    <mergeCell ref="D3:D4"/>
    <mergeCell ref="F3:F4"/>
    <mergeCell ref="G3:G4"/>
    <mergeCell ref="U3:U4"/>
    <mergeCell ref="H3:H4"/>
    <mergeCell ref="J3:J4"/>
    <mergeCell ref="P3:P4"/>
    <mergeCell ref="Q3:Q4"/>
    <mergeCell ref="R3:R4"/>
    <mergeCell ref="T3:T4"/>
    <mergeCell ref="M3:M4"/>
    <mergeCell ref="N3:N4"/>
    <mergeCell ref="S3:S4"/>
    <mergeCell ref="L3:L4"/>
    <mergeCell ref="I3:I4"/>
    <mergeCell ref="O3:O4"/>
    <mergeCell ref="V3:V4"/>
    <mergeCell ref="AE3:AE4"/>
    <mergeCell ref="AA3:AA4"/>
    <mergeCell ref="T53:X53"/>
    <mergeCell ref="T52:X52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showGridLines="0" zoomScale="90" zoomScaleNormal="90" workbookViewId="0">
      <selection activeCell="AF9" sqref="AF9"/>
    </sheetView>
  </sheetViews>
  <sheetFormatPr defaultRowHeight="12.75" x14ac:dyDescent="0.2"/>
  <cols>
    <col min="1" max="1" width="23.140625" style="2" customWidth="1"/>
    <col min="2" max="2" width="6.42578125" style="2" customWidth="1"/>
    <col min="3" max="4" width="5.85546875" style="2" customWidth="1"/>
    <col min="5" max="5" width="5.7109375" style="2" customWidth="1"/>
    <col min="6" max="7" width="5.85546875" style="2" customWidth="1"/>
    <col min="8" max="8" width="6" style="2" customWidth="1"/>
    <col min="9" max="9" width="5.7109375" style="2" customWidth="1"/>
    <col min="10" max="10" width="6.140625" style="2" customWidth="1"/>
    <col min="11" max="12" width="5.85546875" style="2" customWidth="1"/>
    <col min="13" max="13" width="5.5703125" style="2" customWidth="1"/>
    <col min="14" max="14" width="5.7109375" style="2" customWidth="1"/>
    <col min="15" max="15" width="6.42578125" style="2" customWidth="1"/>
    <col min="16" max="16" width="5.42578125" style="2" customWidth="1"/>
    <col min="17" max="17" width="5.28515625" style="2" customWidth="1"/>
    <col min="18" max="19" width="5.85546875" style="2" customWidth="1"/>
    <col min="20" max="20" width="5.42578125" style="2" customWidth="1"/>
    <col min="21" max="21" width="6.140625" style="2" customWidth="1"/>
    <col min="22" max="22" width="5.28515625" style="2" customWidth="1"/>
    <col min="23" max="23" width="6.42578125" style="2" customWidth="1"/>
    <col min="24" max="24" width="5.28515625" style="2" customWidth="1"/>
    <col min="25" max="25" width="6.140625" style="2" customWidth="1"/>
    <col min="26" max="27" width="5.7109375" style="2" customWidth="1"/>
    <col min="28" max="28" width="6" style="2" customWidth="1"/>
    <col min="29" max="29" width="5.85546875" style="2" customWidth="1"/>
    <col min="30" max="31" width="5" style="2" customWidth="1"/>
    <col min="32" max="32" width="7" style="7" bestFit="1" customWidth="1"/>
    <col min="33" max="33" width="7.28515625" style="1" bestFit="1" customWidth="1"/>
  </cols>
  <sheetData>
    <row r="1" spans="1:35" ht="20.100000000000001" customHeight="1" x14ac:dyDescent="0.2">
      <c r="A1" s="110" t="s">
        <v>213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2"/>
    </row>
    <row r="2" spans="1:35" s="4" customFormat="1" ht="20.100000000000001" customHeight="1" x14ac:dyDescent="0.2">
      <c r="A2" s="113" t="s">
        <v>20</v>
      </c>
      <c r="B2" s="108" t="s">
        <v>238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</row>
    <row r="3" spans="1:35" s="5" customFormat="1" ht="20.100000000000001" customHeight="1" x14ac:dyDescent="0.2">
      <c r="A3" s="113"/>
      <c r="B3" s="114">
        <v>1</v>
      </c>
      <c r="C3" s="114">
        <f>SUM(B3+1)</f>
        <v>2</v>
      </c>
      <c r="D3" s="114">
        <f t="shared" ref="D3:AD3" si="0">SUM(C3+1)</f>
        <v>3</v>
      </c>
      <c r="E3" s="114">
        <f t="shared" si="0"/>
        <v>4</v>
      </c>
      <c r="F3" s="114">
        <f t="shared" si="0"/>
        <v>5</v>
      </c>
      <c r="G3" s="114">
        <f t="shared" si="0"/>
        <v>6</v>
      </c>
      <c r="H3" s="114">
        <f t="shared" si="0"/>
        <v>7</v>
      </c>
      <c r="I3" s="114">
        <f t="shared" si="0"/>
        <v>8</v>
      </c>
      <c r="J3" s="114">
        <f t="shared" si="0"/>
        <v>9</v>
      </c>
      <c r="K3" s="114">
        <f t="shared" si="0"/>
        <v>10</v>
      </c>
      <c r="L3" s="114">
        <f t="shared" si="0"/>
        <v>11</v>
      </c>
      <c r="M3" s="114">
        <f t="shared" si="0"/>
        <v>12</v>
      </c>
      <c r="N3" s="114">
        <f t="shared" si="0"/>
        <v>13</v>
      </c>
      <c r="O3" s="114">
        <f t="shared" si="0"/>
        <v>14</v>
      </c>
      <c r="P3" s="114">
        <f t="shared" si="0"/>
        <v>15</v>
      </c>
      <c r="Q3" s="114">
        <f t="shared" si="0"/>
        <v>16</v>
      </c>
      <c r="R3" s="114">
        <f t="shared" si="0"/>
        <v>17</v>
      </c>
      <c r="S3" s="114">
        <f t="shared" si="0"/>
        <v>18</v>
      </c>
      <c r="T3" s="114">
        <f t="shared" si="0"/>
        <v>19</v>
      </c>
      <c r="U3" s="114">
        <f t="shared" si="0"/>
        <v>20</v>
      </c>
      <c r="V3" s="114">
        <f t="shared" si="0"/>
        <v>21</v>
      </c>
      <c r="W3" s="114">
        <f t="shared" si="0"/>
        <v>22</v>
      </c>
      <c r="X3" s="114">
        <f t="shared" si="0"/>
        <v>23</v>
      </c>
      <c r="Y3" s="114">
        <f t="shared" si="0"/>
        <v>24</v>
      </c>
      <c r="Z3" s="114">
        <f t="shared" si="0"/>
        <v>25</v>
      </c>
      <c r="AA3" s="114">
        <f t="shared" si="0"/>
        <v>26</v>
      </c>
      <c r="AB3" s="114">
        <f t="shared" si="0"/>
        <v>27</v>
      </c>
      <c r="AC3" s="114">
        <f t="shared" si="0"/>
        <v>28</v>
      </c>
      <c r="AD3" s="114">
        <f t="shared" si="0"/>
        <v>29</v>
      </c>
      <c r="AE3" s="114">
        <v>30</v>
      </c>
      <c r="AF3" s="78" t="s">
        <v>26</v>
      </c>
      <c r="AG3" s="79" t="s">
        <v>24</v>
      </c>
    </row>
    <row r="4" spans="1:35" s="5" customFormat="1" ht="20.100000000000001" customHeigh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78" t="s">
        <v>23</v>
      </c>
      <c r="AG4" s="79" t="s">
        <v>23</v>
      </c>
    </row>
    <row r="5" spans="1:35" s="5" customFormat="1" x14ac:dyDescent="0.2">
      <c r="A5" s="50" t="s">
        <v>28</v>
      </c>
      <c r="B5" s="90">
        <f>[1]Junho!$D$5</f>
        <v>8.6</v>
      </c>
      <c r="C5" s="90">
        <f>[1]Junho!$D$6</f>
        <v>14.1</v>
      </c>
      <c r="D5" s="90">
        <f>[1]Junho!$D$7</f>
        <v>17.100000000000001</v>
      </c>
      <c r="E5" s="90">
        <f>[1]Junho!$D$8</f>
        <v>12.4</v>
      </c>
      <c r="F5" s="90">
        <f>[1]Junho!$D$9</f>
        <v>14.9</v>
      </c>
      <c r="G5" s="90">
        <f>[1]Junho!$D$10</f>
        <v>14</v>
      </c>
      <c r="H5" s="90">
        <f>[1]Junho!$D$11</f>
        <v>14</v>
      </c>
      <c r="I5" s="90">
        <f>[1]Junho!$D$12</f>
        <v>13.5</v>
      </c>
      <c r="J5" s="90">
        <f>[1]Junho!$D$13</f>
        <v>13.6</v>
      </c>
      <c r="K5" s="90">
        <f>[1]Junho!$D$14</f>
        <v>14.4</v>
      </c>
      <c r="L5" s="90">
        <f>[1]Junho!$D$15</f>
        <v>14.3</v>
      </c>
      <c r="M5" s="90">
        <f>[1]Junho!$D$16</f>
        <v>12.6</v>
      </c>
      <c r="N5" s="90">
        <f>[1]Junho!$D$17</f>
        <v>14</v>
      </c>
      <c r="O5" s="90">
        <f>[1]Junho!$D$18</f>
        <v>13.7</v>
      </c>
      <c r="P5" s="90">
        <f>[1]Junho!$D$19</f>
        <v>13.2</v>
      </c>
      <c r="Q5" s="90">
        <f>[1]Junho!$D$20</f>
        <v>14.4</v>
      </c>
      <c r="R5" s="90">
        <f>[1]Junho!$D$21</f>
        <v>13.5</v>
      </c>
      <c r="S5" s="90">
        <f>[1]Junho!$D$22</f>
        <v>13.4</v>
      </c>
      <c r="T5" s="90">
        <f>[1]Junho!$D$23</f>
        <v>13.2</v>
      </c>
      <c r="U5" s="90">
        <f>[1]Junho!$D$24</f>
        <v>12.7</v>
      </c>
      <c r="V5" s="90">
        <f>[1]Junho!$D$25</f>
        <v>11.3</v>
      </c>
      <c r="W5" s="90">
        <f>[1]Junho!$D$26</f>
        <v>14</v>
      </c>
      <c r="X5" s="90">
        <f>[1]Junho!$D$27</f>
        <v>14.6</v>
      </c>
      <c r="Y5" s="90">
        <f>[1]Junho!$D$28</f>
        <v>16.600000000000001</v>
      </c>
      <c r="Z5" s="90">
        <f>[1]Junho!$D$29</f>
        <v>16.5</v>
      </c>
      <c r="AA5" s="90">
        <f>[1]Junho!$D$30</f>
        <v>16.899999999999999</v>
      </c>
      <c r="AB5" s="90">
        <f>[1]Junho!$D$31</f>
        <v>14.8</v>
      </c>
      <c r="AC5" s="90">
        <f>[1]Junho!$D$32</f>
        <v>16</v>
      </c>
      <c r="AD5" s="90">
        <f>[1]Junho!$D$33</f>
        <v>15.3</v>
      </c>
      <c r="AE5" s="90">
        <f>[1]Junho!$D$34</f>
        <v>14.7</v>
      </c>
      <c r="AF5" s="81">
        <f t="shared" ref="AF5:AF11" si="1">MIN(B5:AE5)</f>
        <v>8.6</v>
      </c>
      <c r="AG5" s="92">
        <f t="shared" ref="AG5:AG25" si="2">AVERAGE(B5:AE5)</f>
        <v>14.076666666666666</v>
      </c>
    </row>
    <row r="6" spans="1:35" x14ac:dyDescent="0.2">
      <c r="A6" s="50" t="s">
        <v>0</v>
      </c>
      <c r="B6" s="93">
        <f>[2]Junho!$D$5</f>
        <v>7.4</v>
      </c>
      <c r="C6" s="93">
        <f>[2]Junho!$D$6</f>
        <v>9.6</v>
      </c>
      <c r="D6" s="93">
        <f>[2]Junho!$D$7</f>
        <v>13.8</v>
      </c>
      <c r="E6" s="93">
        <f>[2]Junho!$D$8</f>
        <v>14</v>
      </c>
      <c r="F6" s="93">
        <f>[2]Junho!$D$9</f>
        <v>12.8</v>
      </c>
      <c r="G6" s="93">
        <f>[2]Junho!$D$10</f>
        <v>11.8</v>
      </c>
      <c r="H6" s="93">
        <f>[2]Junho!$D$11</f>
        <v>12.5</v>
      </c>
      <c r="I6" s="93">
        <f>[2]Junho!$D$12</f>
        <v>12.6</v>
      </c>
      <c r="J6" s="93">
        <f>[2]Junho!$D$13</f>
        <v>13.8</v>
      </c>
      <c r="K6" s="93">
        <f>[2]Junho!$D$14</f>
        <v>14.1</v>
      </c>
      <c r="L6" s="93">
        <f>[2]Junho!$D$15</f>
        <v>12</v>
      </c>
      <c r="M6" s="93">
        <f>[2]Junho!$D$16</f>
        <v>11.8</v>
      </c>
      <c r="N6" s="93">
        <f>[2]Junho!$D$17</f>
        <v>11.8</v>
      </c>
      <c r="O6" s="93">
        <f>[2]Junho!$D$18</f>
        <v>15.9</v>
      </c>
      <c r="P6" s="93">
        <f>[2]Junho!$D$19</f>
        <v>20.399999999999999</v>
      </c>
      <c r="Q6" s="93">
        <f>[2]Junho!$D$20</f>
        <v>19.7</v>
      </c>
      <c r="R6" s="93">
        <f>[2]Junho!$D$21</f>
        <v>19</v>
      </c>
      <c r="S6" s="93">
        <f>[2]Junho!$D$22</f>
        <v>18.2</v>
      </c>
      <c r="T6" s="93">
        <f>[2]Junho!$D$23</f>
        <v>21.1</v>
      </c>
      <c r="U6" s="93">
        <f>[2]Junho!$D$24</f>
        <v>17.100000000000001</v>
      </c>
      <c r="V6" s="93">
        <f>[2]Junho!$D$25</f>
        <v>12.7</v>
      </c>
      <c r="W6" s="93">
        <f>[2]Junho!$D$26</f>
        <v>14</v>
      </c>
      <c r="X6" s="93">
        <f>[2]Junho!$D$27</f>
        <v>20.100000000000001</v>
      </c>
      <c r="Y6" s="93">
        <f>[2]Junho!$D$28</f>
        <v>20.8</v>
      </c>
      <c r="Z6" s="93">
        <f>[2]Junho!$D$29</f>
        <v>17.2</v>
      </c>
      <c r="AA6" s="93">
        <f>[2]Junho!$D$30</f>
        <v>13.3</v>
      </c>
      <c r="AB6" s="93">
        <f>[2]Junho!$D$31</f>
        <v>11</v>
      </c>
      <c r="AC6" s="93">
        <f>[2]Junho!$D$32</f>
        <v>12.7</v>
      </c>
      <c r="AD6" s="93">
        <f>[2]Junho!$D$33</f>
        <v>12.4</v>
      </c>
      <c r="AE6" s="93">
        <f>[2]Junho!$D$34</f>
        <v>4.8</v>
      </c>
      <c r="AF6" s="81">
        <f t="shared" si="1"/>
        <v>4.8</v>
      </c>
      <c r="AG6" s="92">
        <f t="shared" si="2"/>
        <v>14.280000000000001</v>
      </c>
    </row>
    <row r="7" spans="1:35" x14ac:dyDescent="0.2">
      <c r="A7" s="50" t="s">
        <v>86</v>
      </c>
      <c r="B7" s="93">
        <f>[3]Junho!$D$5</f>
        <v>13.1</v>
      </c>
      <c r="C7" s="93">
        <f>[3]Junho!$D$6</f>
        <v>15.6</v>
      </c>
      <c r="D7" s="93">
        <f>[3]Junho!$D$7</f>
        <v>19.7</v>
      </c>
      <c r="E7" s="93">
        <f>[3]Junho!$D$8</f>
        <v>16.7</v>
      </c>
      <c r="F7" s="93">
        <f>[3]Junho!$D$9</f>
        <v>16.8</v>
      </c>
      <c r="G7" s="93">
        <f>[3]Junho!$D$10</f>
        <v>17.2</v>
      </c>
      <c r="H7" s="93">
        <f>[3]Junho!$D$11</f>
        <v>16.7</v>
      </c>
      <c r="I7" s="93">
        <f>[3]Junho!$D$12</f>
        <v>18.3</v>
      </c>
      <c r="J7" s="93">
        <f>[3]Junho!$D$13</f>
        <v>17.3</v>
      </c>
      <c r="K7" s="93">
        <f>[3]Junho!$D$14</f>
        <v>18</v>
      </c>
      <c r="L7" s="93">
        <f>[3]Junho!$D$15</f>
        <v>18.399999999999999</v>
      </c>
      <c r="M7" s="93">
        <f>[3]Junho!$D$16</f>
        <v>18.399999999999999</v>
      </c>
      <c r="N7" s="93">
        <f>[3]Junho!$D$17</f>
        <v>18.2</v>
      </c>
      <c r="O7" s="93">
        <f>[3]Junho!$D$18</f>
        <v>17.399999999999999</v>
      </c>
      <c r="P7" s="93">
        <f>[3]Junho!$D$19</f>
        <v>17.899999999999999</v>
      </c>
      <c r="Q7" s="93">
        <f>[3]Junho!$D$20</f>
        <v>19.899999999999999</v>
      </c>
      <c r="R7" s="93">
        <f>[3]Junho!$D$21</f>
        <v>19.3</v>
      </c>
      <c r="S7" s="93">
        <f>[3]Junho!$D$22</f>
        <v>19</v>
      </c>
      <c r="T7" s="93">
        <f>[3]Junho!$D$23</f>
        <v>18.399999999999999</v>
      </c>
      <c r="U7" s="93">
        <f>[3]Junho!$D$24</f>
        <v>19.2</v>
      </c>
      <c r="V7" s="93">
        <f>[3]Junho!$D$25</f>
        <v>16.7</v>
      </c>
      <c r="W7" s="93">
        <f>[3]Junho!$D$26</f>
        <v>18</v>
      </c>
      <c r="X7" s="93">
        <f>[3]Junho!$D$27</f>
        <v>19</v>
      </c>
      <c r="Y7" s="93">
        <f>[3]Junho!$D$28</f>
        <v>19.399999999999999</v>
      </c>
      <c r="Z7" s="93">
        <f>[3]Junho!$D$29</f>
        <v>20.7</v>
      </c>
      <c r="AA7" s="93">
        <f>[3]Junho!$D$30</f>
        <v>17.600000000000001</v>
      </c>
      <c r="AB7" s="93">
        <f>[3]Junho!$D$31</f>
        <v>14.2</v>
      </c>
      <c r="AC7" s="93">
        <f>[3]Junho!$D$32</f>
        <v>15.1</v>
      </c>
      <c r="AD7" s="93">
        <f>[3]Junho!$D$33</f>
        <v>16.7</v>
      </c>
      <c r="AE7" s="93">
        <f>[3]Junho!$D$34</f>
        <v>10.6</v>
      </c>
      <c r="AF7" s="81">
        <f t="shared" si="1"/>
        <v>10.6</v>
      </c>
      <c r="AG7" s="92">
        <f t="shared" si="2"/>
        <v>17.45</v>
      </c>
    </row>
    <row r="8" spans="1:35" x14ac:dyDescent="0.2">
      <c r="A8" s="50" t="s">
        <v>1</v>
      </c>
      <c r="B8" s="93">
        <f>[4]Junho!$D$5</f>
        <v>14.9</v>
      </c>
      <c r="C8" s="93">
        <f>[4]Junho!$D$6</f>
        <v>16.2</v>
      </c>
      <c r="D8" s="93">
        <f>[4]Junho!$D$7</f>
        <v>17.7</v>
      </c>
      <c r="E8" s="93">
        <f>[4]Junho!$D$8</f>
        <v>16.5</v>
      </c>
      <c r="F8" s="93">
        <f>[4]Junho!$D$9</f>
        <v>17.7</v>
      </c>
      <c r="G8" s="93">
        <f>[4]Junho!$D$10</f>
        <v>15.6</v>
      </c>
      <c r="H8" s="93">
        <f>[4]Junho!$D$11</f>
        <v>15</v>
      </c>
      <c r="I8" s="93">
        <f>[4]Junho!$D$12</f>
        <v>17</v>
      </c>
      <c r="J8" s="93">
        <f>[4]Junho!$D$13</f>
        <v>16.600000000000001</v>
      </c>
      <c r="K8" s="93">
        <f>[4]Junho!$D$14</f>
        <v>17.100000000000001</v>
      </c>
      <c r="L8" s="93">
        <f>[4]Junho!$D$15</f>
        <v>16.399999999999999</v>
      </c>
      <c r="M8" s="93">
        <f>[4]Junho!$D$16</f>
        <v>15.3</v>
      </c>
      <c r="N8" s="93">
        <f>[4]Junho!$D$17</f>
        <v>16.2</v>
      </c>
      <c r="O8" s="93">
        <f>[4]Junho!$D$18</f>
        <v>17.899999999999999</v>
      </c>
      <c r="P8" s="93">
        <f>[4]Junho!$D$19</f>
        <v>20.100000000000001</v>
      </c>
      <c r="Q8" s="93">
        <f>[4]Junho!$D$20</f>
        <v>19.2</v>
      </c>
      <c r="R8" s="93">
        <f>[4]Junho!$D$21</f>
        <v>18.899999999999999</v>
      </c>
      <c r="S8" s="93">
        <f>[4]Junho!$D$22</f>
        <v>17.5</v>
      </c>
      <c r="T8" s="93">
        <f>[4]Junho!$D$23</f>
        <v>17.600000000000001</v>
      </c>
      <c r="U8" s="93">
        <f>[4]Junho!$D$24</f>
        <v>16.8</v>
      </c>
      <c r="V8" s="93">
        <f>[4]Junho!$D$25</f>
        <v>15</v>
      </c>
      <c r="W8" s="93">
        <f>[4]Junho!$D$26</f>
        <v>16.899999999999999</v>
      </c>
      <c r="X8" s="93">
        <f>[4]Junho!$D$27</f>
        <v>20.8</v>
      </c>
      <c r="Y8" s="93">
        <f>[4]Junho!$D$28</f>
        <v>18.899999999999999</v>
      </c>
      <c r="Z8" s="93">
        <f>[4]Junho!$D$29</f>
        <v>19.8</v>
      </c>
      <c r="AA8" s="93">
        <f>[4]Junho!$D$30</f>
        <v>17.3</v>
      </c>
      <c r="AB8" s="93">
        <f>[4]Junho!$D$31</f>
        <v>14.9</v>
      </c>
      <c r="AC8" s="93">
        <f>[4]Junho!$D$32</f>
        <v>13.9</v>
      </c>
      <c r="AD8" s="93">
        <f>[4]Junho!$D$33</f>
        <v>19.399999999999999</v>
      </c>
      <c r="AE8" s="93">
        <f>[4]Junho!$D$34</f>
        <v>13.4</v>
      </c>
      <c r="AF8" s="81">
        <f t="shared" si="1"/>
        <v>13.4</v>
      </c>
      <c r="AG8" s="92">
        <f t="shared" si="2"/>
        <v>17.016666666666662</v>
      </c>
    </row>
    <row r="9" spans="1:35" x14ac:dyDescent="0.2">
      <c r="A9" s="50" t="s">
        <v>149</v>
      </c>
      <c r="B9" s="93">
        <f>[5]Junho!$D$5</f>
        <v>11.7</v>
      </c>
      <c r="C9" s="93">
        <f>[5]Junho!$D$6</f>
        <v>14</v>
      </c>
      <c r="D9" s="93">
        <f>[5]Junho!$D$7</f>
        <v>18.5</v>
      </c>
      <c r="E9" s="93">
        <f>[5]Junho!$D$8</f>
        <v>16.8</v>
      </c>
      <c r="F9" s="93">
        <f>[5]Junho!$D$9</f>
        <v>15.9</v>
      </c>
      <c r="G9" s="93">
        <f>[5]Junho!$D$10</f>
        <v>15.5</v>
      </c>
      <c r="H9" s="93">
        <f>[5]Junho!$D$11</f>
        <v>17</v>
      </c>
      <c r="I9" s="93">
        <f>[5]Junho!$D$12</f>
        <v>16.8</v>
      </c>
      <c r="J9" s="93">
        <f>[5]Junho!$D$13</f>
        <v>15.8</v>
      </c>
      <c r="K9" s="93">
        <f>[5]Junho!$D$14</f>
        <v>20.2</v>
      </c>
      <c r="L9" s="93">
        <f>[5]Junho!$D$15</f>
        <v>17.399999999999999</v>
      </c>
      <c r="M9" s="93">
        <f>[5]Junho!$D$16</f>
        <v>17.2</v>
      </c>
      <c r="N9" s="93">
        <f>[5]Junho!$D$17</f>
        <v>18.7</v>
      </c>
      <c r="O9" s="93">
        <f>[5]Junho!$D$18</f>
        <v>20.2</v>
      </c>
      <c r="P9" s="93">
        <f>[5]Junho!$D$19</f>
        <v>23.4</v>
      </c>
      <c r="Q9" s="93">
        <f>[5]Junho!$D$20</f>
        <v>23.1</v>
      </c>
      <c r="R9" s="93">
        <f>[5]Junho!$D$21</f>
        <v>19.899999999999999</v>
      </c>
      <c r="S9" s="93">
        <f>[5]Junho!$D$22</f>
        <v>21</v>
      </c>
      <c r="T9" s="93">
        <f>[5]Junho!$D$23</f>
        <v>23.3</v>
      </c>
      <c r="U9" s="93">
        <f>[5]Junho!$D$24</f>
        <v>21.7</v>
      </c>
      <c r="V9" s="93">
        <f>[5]Junho!$D$25</f>
        <v>18</v>
      </c>
      <c r="W9" s="93">
        <f>[5]Junho!$D$26</f>
        <v>17</v>
      </c>
      <c r="X9" s="93">
        <f>[5]Junho!$D$27</f>
        <v>24</v>
      </c>
      <c r="Y9" s="93">
        <f>[5]Junho!$D$28</f>
        <v>18.600000000000001</v>
      </c>
      <c r="Z9" s="93">
        <f>[5]Junho!$D$29</f>
        <v>15.8</v>
      </c>
      <c r="AA9" s="93">
        <f>[5]Junho!$D$30</f>
        <v>11.6</v>
      </c>
      <c r="AB9" s="93">
        <f>[5]Junho!$D$31</f>
        <v>10.199999999999999</v>
      </c>
      <c r="AC9" s="93">
        <f>[5]Junho!$D$32</f>
        <v>16</v>
      </c>
      <c r="AD9" s="93">
        <f>[5]Junho!$D$33</f>
        <v>11.1</v>
      </c>
      <c r="AE9" s="93">
        <f>[5]Junho!$D$34</f>
        <v>4.7</v>
      </c>
      <c r="AF9" s="81">
        <f t="shared" si="1"/>
        <v>4.7</v>
      </c>
      <c r="AG9" s="92">
        <f t="shared" si="2"/>
        <v>17.170000000000002</v>
      </c>
    </row>
    <row r="10" spans="1:35" x14ac:dyDescent="0.2">
      <c r="A10" s="50" t="s">
        <v>93</v>
      </c>
      <c r="B10" s="93">
        <f>[6]Junho!$D$5</f>
        <v>10.6</v>
      </c>
      <c r="C10" s="93">
        <f>[6]Junho!$D$6</f>
        <v>13</v>
      </c>
      <c r="D10" s="93">
        <f>[6]Junho!$D$7</f>
        <v>15.6</v>
      </c>
      <c r="E10" s="93">
        <f>[6]Junho!$D$8</f>
        <v>12.7</v>
      </c>
      <c r="F10" s="93">
        <f>[6]Junho!$D$9</f>
        <v>14.1</v>
      </c>
      <c r="G10" s="93">
        <f>[6]Junho!$D$10</f>
        <v>12.6</v>
      </c>
      <c r="H10" s="93">
        <f>[6]Junho!$D$11</f>
        <v>13.3</v>
      </c>
      <c r="I10" s="93">
        <f>[6]Junho!$D$12</f>
        <v>13.1</v>
      </c>
      <c r="J10" s="93">
        <f>[6]Junho!$D$13</f>
        <v>16.7</v>
      </c>
      <c r="K10" s="93">
        <f>[6]Junho!$D$14</f>
        <v>17.8</v>
      </c>
      <c r="L10" s="93">
        <f>[6]Junho!$D$15</f>
        <v>14.2</v>
      </c>
      <c r="M10" s="93">
        <f>[6]Junho!$D$16</f>
        <v>12</v>
      </c>
      <c r="N10" s="93">
        <f>[6]Junho!$D$17</f>
        <v>15.7</v>
      </c>
      <c r="O10" s="93">
        <f>[6]Junho!$D$18</f>
        <v>19.8</v>
      </c>
      <c r="P10" s="93">
        <f>[6]Junho!$D$19</f>
        <v>19.399999999999999</v>
      </c>
      <c r="Q10" s="93">
        <f>[6]Junho!$D$20</f>
        <v>16.899999999999999</v>
      </c>
      <c r="R10" s="93">
        <f>[6]Junho!$D$21</f>
        <v>16.899999999999999</v>
      </c>
      <c r="S10" s="93">
        <f>[6]Junho!$D$22</f>
        <v>18.8</v>
      </c>
      <c r="T10" s="93">
        <f>[6]Junho!$D$23</f>
        <v>19.100000000000001</v>
      </c>
      <c r="U10" s="93">
        <f>[6]Junho!$D$24</f>
        <v>15</v>
      </c>
      <c r="V10" s="93">
        <f>[6]Junho!$D$25</f>
        <v>14.1</v>
      </c>
      <c r="W10" s="93">
        <f>[6]Junho!$D$26</f>
        <v>18.7</v>
      </c>
      <c r="X10" s="93">
        <f>[6]Junho!$D$27</f>
        <v>20.2</v>
      </c>
      <c r="Y10" s="93">
        <f>[6]Junho!$D$28</f>
        <v>19.2</v>
      </c>
      <c r="Z10" s="93">
        <f>[6]Junho!$D$29</f>
        <v>18.5</v>
      </c>
      <c r="AA10" s="93">
        <f>[6]Junho!$D$30</f>
        <v>17.3</v>
      </c>
      <c r="AB10" s="93">
        <f>[6]Junho!$D$31</f>
        <v>12.8</v>
      </c>
      <c r="AC10" s="93">
        <f>[6]Junho!$D$32</f>
        <v>14.4</v>
      </c>
      <c r="AD10" s="93">
        <f>[6]Junho!$D$33</f>
        <v>17.8</v>
      </c>
      <c r="AE10" s="93">
        <f>[6]Junho!$D$34</f>
        <v>12.1</v>
      </c>
      <c r="AF10" s="81">
        <f t="shared" si="1"/>
        <v>10.6</v>
      </c>
      <c r="AG10" s="92">
        <f t="shared" si="2"/>
        <v>15.746666666666668</v>
      </c>
    </row>
    <row r="11" spans="1:35" x14ac:dyDescent="0.2">
      <c r="A11" s="50" t="s">
        <v>50</v>
      </c>
      <c r="B11" s="93">
        <f>[7]Junho!$D$5</f>
        <v>12.7</v>
      </c>
      <c r="C11" s="93">
        <f>[7]Junho!$D$6</f>
        <v>16.3</v>
      </c>
      <c r="D11" s="93">
        <f>[7]Junho!$D$7</f>
        <v>20.100000000000001</v>
      </c>
      <c r="E11" s="93">
        <f>[7]Junho!$D$8</f>
        <v>18.3</v>
      </c>
      <c r="F11" s="93">
        <f>[7]Junho!$D$9</f>
        <v>15.4</v>
      </c>
      <c r="G11" s="93">
        <f>[7]Junho!$D$10</f>
        <v>17.7</v>
      </c>
      <c r="H11" s="93">
        <f>[7]Junho!$D$11</f>
        <v>18.5</v>
      </c>
      <c r="I11" s="93">
        <f>[7]Junho!$D$12</f>
        <v>18.3</v>
      </c>
      <c r="J11" s="93">
        <f>[7]Junho!$D$13</f>
        <v>18.600000000000001</v>
      </c>
      <c r="K11" s="93">
        <f>[7]Junho!$D$14</f>
        <v>19.399999999999999</v>
      </c>
      <c r="L11" s="93">
        <f>[7]Junho!$D$15</f>
        <v>18</v>
      </c>
      <c r="M11" s="93">
        <f>[7]Junho!$D$16</f>
        <v>18.7</v>
      </c>
      <c r="N11" s="93">
        <f>[7]Junho!$D$17</f>
        <v>18.3</v>
      </c>
      <c r="O11" s="93">
        <f>[7]Junho!$D$18</f>
        <v>18</v>
      </c>
      <c r="P11" s="93">
        <f>[7]Junho!$D$19</f>
        <v>19.2</v>
      </c>
      <c r="Q11" s="93">
        <f>[7]Junho!$D$20</f>
        <v>18.899999999999999</v>
      </c>
      <c r="R11" s="93">
        <f>[7]Junho!$D$21</f>
        <v>20.5</v>
      </c>
      <c r="S11" s="93">
        <f>[7]Junho!$D$22</f>
        <v>20</v>
      </c>
      <c r="T11" s="93">
        <f>[7]Junho!$D$23</f>
        <v>19.5</v>
      </c>
      <c r="U11" s="93">
        <f>[7]Junho!$D$24</f>
        <v>18.899999999999999</v>
      </c>
      <c r="V11" s="93">
        <f>[7]Junho!$D$25</f>
        <v>17.399999999999999</v>
      </c>
      <c r="W11" s="93">
        <f>[7]Junho!$D$26</f>
        <v>19.600000000000001</v>
      </c>
      <c r="X11" s="93">
        <f>[7]Junho!$D$27</f>
        <v>18.8</v>
      </c>
      <c r="Y11" s="93">
        <f>[7]Junho!$D$28</f>
        <v>21.6</v>
      </c>
      <c r="Z11" s="93">
        <f>[7]Junho!$D$29</f>
        <v>20</v>
      </c>
      <c r="AA11" s="93">
        <f>[7]Junho!$D$30</f>
        <v>18.5</v>
      </c>
      <c r="AB11" s="93">
        <f>[7]Junho!$D$31</f>
        <v>15.3</v>
      </c>
      <c r="AC11" s="93">
        <f>[7]Junho!$D$32</f>
        <v>16.600000000000001</v>
      </c>
      <c r="AD11" s="93">
        <f>[7]Junho!$D$33</f>
        <v>17.7</v>
      </c>
      <c r="AE11" s="93">
        <f>[7]Junho!$D$34</f>
        <v>10.8</v>
      </c>
      <c r="AF11" s="81">
        <f t="shared" si="1"/>
        <v>10.8</v>
      </c>
      <c r="AG11" s="92">
        <f t="shared" si="2"/>
        <v>18.053333333333335</v>
      </c>
    </row>
    <row r="12" spans="1:35" hidden="1" x14ac:dyDescent="0.2">
      <c r="A12" s="50" t="s">
        <v>29</v>
      </c>
      <c r="B12" s="93" t="s">
        <v>203</v>
      </c>
      <c r="C12" s="93" t="s">
        <v>203</v>
      </c>
      <c r="D12" s="93" t="s">
        <v>203</v>
      </c>
      <c r="E12" s="93" t="s">
        <v>203</v>
      </c>
      <c r="F12" s="93" t="s">
        <v>203</v>
      </c>
      <c r="G12" s="93" t="s">
        <v>203</v>
      </c>
      <c r="H12" s="93" t="s">
        <v>203</v>
      </c>
      <c r="I12" s="93" t="s">
        <v>203</v>
      </c>
      <c r="J12" s="93" t="s">
        <v>203</v>
      </c>
      <c r="K12" s="93" t="s">
        <v>203</v>
      </c>
      <c r="L12" s="93" t="s">
        <v>203</v>
      </c>
      <c r="M12" s="93" t="s">
        <v>203</v>
      </c>
      <c r="N12" s="93" t="s">
        <v>203</v>
      </c>
      <c r="O12" s="93" t="s">
        <v>203</v>
      </c>
      <c r="P12" s="93" t="s">
        <v>203</v>
      </c>
      <c r="Q12" s="93" t="s">
        <v>203</v>
      </c>
      <c r="R12" s="93" t="s">
        <v>203</v>
      </c>
      <c r="S12" s="93" t="s">
        <v>203</v>
      </c>
      <c r="T12" s="93" t="s">
        <v>203</v>
      </c>
      <c r="U12" s="93" t="s">
        <v>203</v>
      </c>
      <c r="V12" s="93" t="s">
        <v>203</v>
      </c>
      <c r="W12" s="93" t="s">
        <v>203</v>
      </c>
      <c r="X12" s="93" t="s">
        <v>203</v>
      </c>
      <c r="Y12" s="93" t="s">
        <v>203</v>
      </c>
      <c r="Z12" s="93" t="s">
        <v>203</v>
      </c>
      <c r="AA12" s="93" t="s">
        <v>203</v>
      </c>
      <c r="AB12" s="93" t="s">
        <v>203</v>
      </c>
      <c r="AC12" s="93" t="s">
        <v>203</v>
      </c>
      <c r="AD12" s="93" t="s">
        <v>203</v>
      </c>
      <c r="AE12" s="93" t="s">
        <v>203</v>
      </c>
      <c r="AF12" s="81" t="s">
        <v>203</v>
      </c>
      <c r="AG12" s="92" t="e">
        <f t="shared" si="2"/>
        <v>#DIV/0!</v>
      </c>
    </row>
    <row r="13" spans="1:35" x14ac:dyDescent="0.2">
      <c r="A13" s="50" t="s">
        <v>96</v>
      </c>
      <c r="B13" s="93">
        <f>[8]Junho!$D$5</f>
        <v>12.1</v>
      </c>
      <c r="C13" s="93">
        <f>[8]Junho!$D$6</f>
        <v>13.5</v>
      </c>
      <c r="D13" s="93">
        <f>[8]Junho!$D$7</f>
        <v>17.100000000000001</v>
      </c>
      <c r="E13" s="93">
        <f>[8]Junho!$D$8</f>
        <v>16.2</v>
      </c>
      <c r="F13" s="93">
        <f>[8]Junho!$D$9</f>
        <v>14.4</v>
      </c>
      <c r="G13" s="93">
        <f>[8]Junho!$D$10</f>
        <v>14</v>
      </c>
      <c r="H13" s="93">
        <f>[8]Junho!$D$11</f>
        <v>13.7</v>
      </c>
      <c r="I13" s="93">
        <f>[8]Junho!$D$12</f>
        <v>15.3</v>
      </c>
      <c r="J13" s="93">
        <f>[8]Junho!$D$13</f>
        <v>18.600000000000001</v>
      </c>
      <c r="K13" s="93">
        <f>[8]Junho!$D$14</f>
        <v>15.9</v>
      </c>
      <c r="L13" s="93">
        <f>[8]Junho!$D$15</f>
        <v>15.4</v>
      </c>
      <c r="M13" s="93">
        <f>[8]Junho!$D$16</f>
        <v>14.7</v>
      </c>
      <c r="N13" s="93">
        <f>[8]Junho!$D$17</f>
        <v>18.399999999999999</v>
      </c>
      <c r="O13" s="93">
        <f>[8]Junho!$D$18</f>
        <v>20.100000000000001</v>
      </c>
      <c r="P13" s="93">
        <f>[8]Junho!$D$19</f>
        <v>21.1</v>
      </c>
      <c r="Q13" s="93">
        <f>[8]Junho!$D$20</f>
        <v>21.6</v>
      </c>
      <c r="R13" s="93">
        <f>[8]Junho!$D$21</f>
        <v>21.4</v>
      </c>
      <c r="S13" s="93">
        <f>[8]Junho!$D$22</f>
        <v>20.2</v>
      </c>
      <c r="T13" s="93">
        <f>[8]Junho!$D$23</f>
        <v>19.5</v>
      </c>
      <c r="U13" s="93">
        <f>[8]Junho!$D$24</f>
        <v>20.6</v>
      </c>
      <c r="V13" s="93">
        <f>[8]Junho!$D$25</f>
        <v>16.7</v>
      </c>
      <c r="W13" s="93">
        <f>[8]Junho!$D$26</f>
        <v>20.3</v>
      </c>
      <c r="X13" s="93">
        <f>[8]Junho!$D$27</f>
        <v>20.100000000000001</v>
      </c>
      <c r="Y13" s="93">
        <f>[8]Junho!$D$28</f>
        <v>22.4</v>
      </c>
      <c r="Z13" s="93">
        <f>[8]Junho!$D$29</f>
        <v>17.600000000000001</v>
      </c>
      <c r="AA13" s="93">
        <f>[8]Junho!$D$30</f>
        <v>15</v>
      </c>
      <c r="AB13" s="93">
        <f>[8]Junho!$D$31</f>
        <v>12.9</v>
      </c>
      <c r="AC13" s="93">
        <f>[8]Junho!$D$32</f>
        <v>15.7</v>
      </c>
      <c r="AD13" s="93">
        <f>[8]Junho!$D$33</f>
        <v>14.5</v>
      </c>
      <c r="AE13" s="93">
        <f>[8]Junho!$D$34</f>
        <v>10.8</v>
      </c>
      <c r="AF13" s="81">
        <f>MIN(B13:AE13)</f>
        <v>10.8</v>
      </c>
      <c r="AG13" s="92">
        <f t="shared" si="2"/>
        <v>16.993333333333332</v>
      </c>
    </row>
    <row r="14" spans="1:35" hidden="1" x14ac:dyDescent="0.2">
      <c r="A14" s="50" t="s">
        <v>100</v>
      </c>
      <c r="B14" s="93" t="str">
        <f>[9]Junho!$D$5</f>
        <v>*</v>
      </c>
      <c r="C14" s="93" t="str">
        <f>[9]Junho!$D$6</f>
        <v>*</v>
      </c>
      <c r="D14" s="93" t="str">
        <f>[9]Junho!$D$7</f>
        <v>*</v>
      </c>
      <c r="E14" s="93" t="str">
        <f>[9]Junho!$D$8</f>
        <v>*</v>
      </c>
      <c r="F14" s="93" t="str">
        <f>[9]Junho!$D$9</f>
        <v>*</v>
      </c>
      <c r="G14" s="93" t="str">
        <f>[9]Junho!$D$10</f>
        <v>*</v>
      </c>
      <c r="H14" s="93" t="str">
        <f>[9]Junho!$D$11</f>
        <v>*</v>
      </c>
      <c r="I14" s="93" t="str">
        <f>[9]Junho!$D$12</f>
        <v>*</v>
      </c>
      <c r="J14" s="93" t="str">
        <f>[9]Junho!$D$13</f>
        <v>*</v>
      </c>
      <c r="K14" s="93" t="str">
        <f>[9]Junho!$D$14</f>
        <v>*</v>
      </c>
      <c r="L14" s="93" t="str">
        <f>[9]Junho!$D$15</f>
        <v>*</v>
      </c>
      <c r="M14" s="93" t="str">
        <f>[9]Junho!$D$16</f>
        <v>*</v>
      </c>
      <c r="N14" s="93" t="str">
        <f>[9]Junho!$D$17</f>
        <v>*</v>
      </c>
      <c r="O14" s="93" t="str">
        <f>[9]Junho!$D$18</f>
        <v>*</v>
      </c>
      <c r="P14" s="93" t="str">
        <f>[9]Junho!$D$19</f>
        <v>*</v>
      </c>
      <c r="Q14" s="93" t="str">
        <f>[9]Junho!$D$20</f>
        <v>*</v>
      </c>
      <c r="R14" s="93" t="str">
        <f>[9]Junho!$D$21</f>
        <v>*</v>
      </c>
      <c r="S14" s="93" t="str">
        <f>[9]Junho!$D$22</f>
        <v>*</v>
      </c>
      <c r="T14" s="93" t="str">
        <f>[9]Junho!$D$23</f>
        <v>*</v>
      </c>
      <c r="U14" s="93" t="str">
        <f>[9]Junho!$D$24</f>
        <v>*</v>
      </c>
      <c r="V14" s="93" t="str">
        <f>[9]Junho!$D$25</f>
        <v>*</v>
      </c>
      <c r="W14" s="93" t="str">
        <f>[9]Junho!$D$26</f>
        <v>*</v>
      </c>
      <c r="X14" s="93" t="str">
        <f>[9]Junho!$D$27</f>
        <v>*</v>
      </c>
      <c r="Y14" s="93" t="str">
        <f>[9]Junho!$D$28</f>
        <v>*</v>
      </c>
      <c r="Z14" s="93" t="str">
        <f>[9]Junho!$D$29</f>
        <v>*</v>
      </c>
      <c r="AA14" s="93" t="str">
        <f>[9]Junho!$D$30</f>
        <v>*</v>
      </c>
      <c r="AB14" s="93" t="str">
        <f>[9]Junho!$D$31</f>
        <v>*</v>
      </c>
      <c r="AC14" s="93" t="str">
        <f>[9]Junho!$D$32</f>
        <v>*</v>
      </c>
      <c r="AD14" s="93" t="str">
        <f>[9]Junho!$D$33</f>
        <v>*</v>
      </c>
      <c r="AE14" s="93" t="str">
        <f>[9]Junho!$D$34</f>
        <v>*</v>
      </c>
      <c r="AF14" s="81" t="s">
        <v>203</v>
      </c>
      <c r="AG14" s="92" t="e">
        <f t="shared" si="2"/>
        <v>#DIV/0!</v>
      </c>
      <c r="AI14" t="s">
        <v>33</v>
      </c>
    </row>
    <row r="15" spans="1:35" x14ac:dyDescent="0.2">
      <c r="A15" s="50" t="s">
        <v>103</v>
      </c>
      <c r="B15" s="93">
        <f>[10]Junho!$D$5</f>
        <v>12.2</v>
      </c>
      <c r="C15" s="93">
        <f>[10]Junho!$D$6</f>
        <v>15.7</v>
      </c>
      <c r="D15" s="93">
        <f>[10]Junho!$D$7</f>
        <v>16.399999999999999</v>
      </c>
      <c r="E15" s="93">
        <f>[10]Junho!$D$8</f>
        <v>15.6</v>
      </c>
      <c r="F15" s="93">
        <f>[10]Junho!$D$9</f>
        <v>16.2</v>
      </c>
      <c r="G15" s="93">
        <f>[10]Junho!$D$10</f>
        <v>14.7</v>
      </c>
      <c r="H15" s="93">
        <f>[10]Junho!$D$11</f>
        <v>14.4</v>
      </c>
      <c r="I15" s="93">
        <f>[10]Junho!$D$12</f>
        <v>18.100000000000001</v>
      </c>
      <c r="J15" s="93">
        <f>[10]Junho!$D$13</f>
        <v>16.2</v>
      </c>
      <c r="K15" s="93">
        <f>[10]Junho!$D$14</f>
        <v>17.5</v>
      </c>
      <c r="L15" s="93">
        <f>[10]Junho!$D$15</f>
        <v>17.8</v>
      </c>
      <c r="M15" s="93">
        <f>[10]Junho!$D$16</f>
        <v>17.8</v>
      </c>
      <c r="N15" s="93">
        <f>[10]Junho!$D$17</f>
        <v>17</v>
      </c>
      <c r="O15" s="93">
        <f>[10]Junho!$D$18</f>
        <v>17.600000000000001</v>
      </c>
      <c r="P15" s="93">
        <f>[10]Junho!$D$19</f>
        <v>20.5</v>
      </c>
      <c r="Q15" s="93">
        <f>[10]Junho!$D$20</f>
        <v>21.1</v>
      </c>
      <c r="R15" s="93">
        <f>[10]Junho!$D$21</f>
        <v>19.2</v>
      </c>
      <c r="S15" s="93">
        <f>[10]Junho!$D$22</f>
        <v>18.7</v>
      </c>
      <c r="T15" s="93">
        <f>[10]Junho!$D$23</f>
        <v>19</v>
      </c>
      <c r="U15" s="93">
        <f>[10]Junho!$D$24</f>
        <v>18.899999999999999</v>
      </c>
      <c r="V15" s="93">
        <f>[10]Junho!$D$25</f>
        <v>17.600000000000001</v>
      </c>
      <c r="W15" s="93">
        <f>[10]Junho!$D$26</f>
        <v>16.7</v>
      </c>
      <c r="X15" s="93">
        <f>[10]Junho!$D$27</f>
        <v>21</v>
      </c>
      <c r="Y15" s="93">
        <f>[10]Junho!$D$28</f>
        <v>21.9</v>
      </c>
      <c r="Z15" s="93">
        <f>[10]Junho!$D$29</f>
        <v>18.100000000000001</v>
      </c>
      <c r="AA15" s="93">
        <f>[10]Junho!$D$30</f>
        <v>14.6</v>
      </c>
      <c r="AB15" s="93">
        <f>[10]Junho!$D$31</f>
        <v>11.8</v>
      </c>
      <c r="AC15" s="93">
        <f>[10]Junho!$D$32</f>
        <v>15.3</v>
      </c>
      <c r="AD15" s="93">
        <f>[10]Junho!$D$33</f>
        <v>13.5</v>
      </c>
      <c r="AE15" s="93">
        <f>[10]Junho!$D$34</f>
        <v>7.3</v>
      </c>
      <c r="AF15" s="81">
        <f t="shared" ref="AF15:AF44" si="3">MIN(B15:AE15)</f>
        <v>7.3</v>
      </c>
      <c r="AG15" s="92">
        <f t="shared" si="2"/>
        <v>16.746666666666666</v>
      </c>
    </row>
    <row r="16" spans="1:35" x14ac:dyDescent="0.2">
      <c r="A16" s="50" t="s">
        <v>150</v>
      </c>
      <c r="B16" s="93">
        <f>[11]Junho!$D$5</f>
        <v>15.6</v>
      </c>
      <c r="C16" s="93">
        <f>[11]Junho!$D$6</f>
        <v>15.5</v>
      </c>
      <c r="D16" s="93">
        <f>[11]Junho!$D$7</f>
        <v>15.5</v>
      </c>
      <c r="E16" s="93">
        <f>[11]Junho!$D$8</f>
        <v>12.6</v>
      </c>
      <c r="F16" s="93">
        <f>[11]Junho!$D$9</f>
        <v>18.8</v>
      </c>
      <c r="G16" s="93">
        <f>[11]Junho!$D$10</f>
        <v>14.1</v>
      </c>
      <c r="H16" s="93">
        <f>[11]Junho!$D$11</f>
        <v>14</v>
      </c>
      <c r="I16" s="93">
        <f>[11]Junho!$D$12</f>
        <v>17.100000000000001</v>
      </c>
      <c r="J16" s="93">
        <f>[11]Junho!$D$13</f>
        <v>13.7</v>
      </c>
      <c r="K16" s="93">
        <f>[11]Junho!$D$14</f>
        <v>12.9</v>
      </c>
      <c r="L16" s="93">
        <f>[11]Junho!$D$15</f>
        <v>13.4</v>
      </c>
      <c r="M16" s="93">
        <f>[11]Junho!$D$16</f>
        <v>12.1</v>
      </c>
      <c r="N16" s="93">
        <f>[11]Junho!$D$17</f>
        <v>18.3</v>
      </c>
      <c r="O16" s="93">
        <f>[11]Junho!$D$18</f>
        <v>13.9</v>
      </c>
      <c r="P16" s="93">
        <f>[11]Junho!$D$19</f>
        <v>14</v>
      </c>
      <c r="Q16" s="93">
        <f>[11]Junho!$D$20</f>
        <v>14.6</v>
      </c>
      <c r="R16" s="93">
        <f>[11]Junho!$D$21</f>
        <v>13.2</v>
      </c>
      <c r="S16" s="93">
        <f>[11]Junho!$D$22</f>
        <v>13.5</v>
      </c>
      <c r="T16" s="93">
        <f>[11]Junho!$D$23</f>
        <v>12.8</v>
      </c>
      <c r="U16" s="93">
        <f>[11]Junho!$D$24</f>
        <v>12.5</v>
      </c>
      <c r="V16" s="93">
        <f>[11]Junho!$D$25</f>
        <v>14.5</v>
      </c>
      <c r="W16" s="93">
        <f>[11]Junho!$D$26</f>
        <v>13.3</v>
      </c>
      <c r="X16" s="93">
        <f>[11]Junho!$D$27</f>
        <v>14.6</v>
      </c>
      <c r="Y16" s="93">
        <f>[11]Junho!$D$28</f>
        <v>14.8</v>
      </c>
      <c r="Z16" s="93">
        <f>[11]Junho!$D$29</f>
        <v>14.7</v>
      </c>
      <c r="AA16" s="93">
        <f>[11]Junho!$D$30</f>
        <v>16.899999999999999</v>
      </c>
      <c r="AB16" s="93">
        <f>[11]Junho!$D$31</f>
        <v>16.7</v>
      </c>
      <c r="AC16" s="93">
        <f>[11]Junho!$D$32</f>
        <v>14.9</v>
      </c>
      <c r="AD16" s="93">
        <f>[11]Junho!$D$33</f>
        <v>13.3</v>
      </c>
      <c r="AE16" s="93">
        <f>[11]Junho!$D$34</f>
        <v>13.2</v>
      </c>
      <c r="AF16" s="81">
        <f t="shared" si="3"/>
        <v>12.1</v>
      </c>
      <c r="AG16" s="92">
        <f t="shared" si="2"/>
        <v>14.499999999999998</v>
      </c>
      <c r="AI16" s="11" t="s">
        <v>33</v>
      </c>
    </row>
    <row r="17" spans="1:38" x14ac:dyDescent="0.2">
      <c r="A17" s="50" t="s">
        <v>2</v>
      </c>
      <c r="B17" s="93">
        <f>[12]Junho!$D$5</f>
        <v>17.7</v>
      </c>
      <c r="C17" s="93">
        <f>[12]Junho!$D$6</f>
        <v>19.100000000000001</v>
      </c>
      <c r="D17" s="93">
        <f>[12]Junho!$D$7</f>
        <v>19.899999999999999</v>
      </c>
      <c r="E17" s="93">
        <f>[12]Junho!$D$8</f>
        <v>17.100000000000001</v>
      </c>
      <c r="F17" s="93">
        <f>[12]Junho!$D$9</f>
        <v>19.2</v>
      </c>
      <c r="G17" s="93">
        <f>[12]Junho!$D$10</f>
        <v>19.399999999999999</v>
      </c>
      <c r="H17" s="93">
        <f>[12]Junho!$D$11</f>
        <v>19.8</v>
      </c>
      <c r="I17" s="93">
        <f>[12]Junho!$D$12</f>
        <v>20.3</v>
      </c>
      <c r="J17" s="93">
        <f>[12]Junho!$D$13</f>
        <v>19.7</v>
      </c>
      <c r="K17" s="93">
        <f>[12]Junho!$D$14</f>
        <v>19.100000000000001</v>
      </c>
      <c r="L17" s="93">
        <f>[12]Junho!$D$15</f>
        <v>17.7</v>
      </c>
      <c r="M17" s="93">
        <f>[12]Junho!$D$16</f>
        <v>18.600000000000001</v>
      </c>
      <c r="N17" s="93">
        <f>[12]Junho!$D$17</f>
        <v>21.5</v>
      </c>
      <c r="O17" s="93">
        <f>[12]Junho!$D$18</f>
        <v>21.7</v>
      </c>
      <c r="P17" s="93">
        <f>[12]Junho!$D$19</f>
        <v>20.3</v>
      </c>
      <c r="Q17" s="93">
        <f>[12]Junho!$D$20</f>
        <v>21.3</v>
      </c>
      <c r="R17" s="93">
        <f>[12]Junho!$D$21</f>
        <v>20</v>
      </c>
      <c r="S17" s="93">
        <f>[12]Junho!$D$22</f>
        <v>20.2</v>
      </c>
      <c r="T17" s="93">
        <f>[12]Junho!$D$23</f>
        <v>19.100000000000001</v>
      </c>
      <c r="U17" s="93">
        <f>[12]Junho!$D$24</f>
        <v>19</v>
      </c>
      <c r="V17" s="93">
        <f>[12]Junho!$D$25</f>
        <v>20.9</v>
      </c>
      <c r="W17" s="93">
        <f>[12]Junho!$D$26</f>
        <v>20.8</v>
      </c>
      <c r="X17" s="93">
        <f>[12]Junho!$D$27</f>
        <v>20.2</v>
      </c>
      <c r="Y17" s="93">
        <f>[12]Junho!$D$28</f>
        <v>21</v>
      </c>
      <c r="Z17" s="93">
        <f>[12]Junho!$D$29</f>
        <v>19.399999999999999</v>
      </c>
      <c r="AA17" s="93">
        <f>[12]Junho!$D$30</f>
        <v>17.5</v>
      </c>
      <c r="AB17" s="93">
        <f>[12]Junho!$D$31</f>
        <v>15.2</v>
      </c>
      <c r="AC17" s="93">
        <f>[12]Junho!$D$32</f>
        <v>18.399999999999999</v>
      </c>
      <c r="AD17" s="93">
        <f>[12]Junho!$D$33</f>
        <v>17.600000000000001</v>
      </c>
      <c r="AE17" s="93">
        <f>[12]Junho!$D$34</f>
        <v>12.5</v>
      </c>
      <c r="AF17" s="81">
        <f t="shared" si="3"/>
        <v>12.5</v>
      </c>
      <c r="AG17" s="92">
        <f t="shared" si="2"/>
        <v>19.14</v>
      </c>
      <c r="AI17" s="11" t="s">
        <v>33</v>
      </c>
    </row>
    <row r="18" spans="1:38" x14ac:dyDescent="0.2">
      <c r="A18" s="50" t="s">
        <v>3</v>
      </c>
      <c r="B18" s="105">
        <f>[13]Junho!$D5</f>
        <v>10.199999999999999</v>
      </c>
      <c r="C18" s="105">
        <f>[13]Junho!$D6</f>
        <v>14.2</v>
      </c>
      <c r="D18" s="105">
        <f>[13]Junho!$D7</f>
        <v>14.8</v>
      </c>
      <c r="E18" s="105">
        <f>[13]Junho!$D8</f>
        <v>12.9</v>
      </c>
      <c r="F18" s="105">
        <f>[13]Junho!$D9</f>
        <v>15.2</v>
      </c>
      <c r="G18" s="105">
        <f>[13]Junho!$D10</f>
        <v>13.3</v>
      </c>
      <c r="H18" s="105">
        <f>[13]Junho!$D11</f>
        <v>13.7</v>
      </c>
      <c r="I18" s="105">
        <f>[13]Junho!$D12</f>
        <v>13.7</v>
      </c>
      <c r="J18" s="105">
        <f>[13]Junho!$D13</f>
        <v>14</v>
      </c>
      <c r="K18" s="105">
        <f>[13]Junho!$D14</f>
        <v>14.1</v>
      </c>
      <c r="L18" s="105">
        <f>[13]Junho!$D15</f>
        <v>14.1</v>
      </c>
      <c r="M18" s="105">
        <f>[13]Junho!$D16</f>
        <v>12.9</v>
      </c>
      <c r="N18" s="105">
        <f>[13]Junho!$D17</f>
        <v>14.4</v>
      </c>
      <c r="O18" s="105">
        <f>[13]Junho!$D18</f>
        <v>13.8</v>
      </c>
      <c r="P18" s="105">
        <f>[13]Junho!$D19</f>
        <v>13.4</v>
      </c>
      <c r="Q18" s="105">
        <f>[13]Junho!$D20</f>
        <v>13.6</v>
      </c>
      <c r="R18" s="105">
        <f>[13]Junho!$D21</f>
        <v>12.9</v>
      </c>
      <c r="S18" s="105">
        <f>[13]Junho!$D22</f>
        <v>12.8</v>
      </c>
      <c r="T18" s="105">
        <f>[13]Junho!$D23</f>
        <v>11.9</v>
      </c>
      <c r="U18" s="105">
        <f>[13]Junho!$D24</f>
        <v>11.7</v>
      </c>
      <c r="V18" s="105">
        <f>[13]Junho!$D25</f>
        <v>12.5</v>
      </c>
      <c r="W18" s="105">
        <f>[13]Junho!$D26</f>
        <v>14.4</v>
      </c>
      <c r="X18" s="105">
        <f>[13]Junho!$D27</f>
        <v>14.4</v>
      </c>
      <c r="Y18" s="105">
        <f>[13]Junho!$D28</f>
        <v>15.3</v>
      </c>
      <c r="Z18" s="105">
        <f>[13]Junho!$D29</f>
        <v>16.2</v>
      </c>
      <c r="AA18" s="105">
        <f>[13]Junho!$D30</f>
        <v>14.5</v>
      </c>
      <c r="AB18" s="105">
        <f>[13]Junho!$D31</f>
        <v>18.3</v>
      </c>
      <c r="AC18" s="105">
        <f>[13]Junho!$D32</f>
        <v>16.3</v>
      </c>
      <c r="AD18" s="105">
        <f>[13]Junho!$D33</f>
        <v>13.2</v>
      </c>
      <c r="AE18" s="105">
        <f>[13]Junho!$D34</f>
        <v>14.6</v>
      </c>
      <c r="AF18" s="81">
        <f t="shared" si="3"/>
        <v>10.199999999999999</v>
      </c>
      <c r="AG18" s="92">
        <f t="shared" si="2"/>
        <v>13.91</v>
      </c>
      <c r="AH18" s="11" t="s">
        <v>33</v>
      </c>
      <c r="AI18" s="11" t="s">
        <v>33</v>
      </c>
    </row>
    <row r="19" spans="1:38" x14ac:dyDescent="0.2">
      <c r="A19" s="50" t="s">
        <v>4</v>
      </c>
      <c r="B19" s="93">
        <f>[14]Junho!$D$5</f>
        <v>13.6</v>
      </c>
      <c r="C19" s="93">
        <f>[14]Junho!$D$6</f>
        <v>16</v>
      </c>
      <c r="D19" s="93">
        <f>[14]Junho!$D$7</f>
        <v>18.100000000000001</v>
      </c>
      <c r="E19" s="93">
        <f>[14]Junho!$D$8</f>
        <v>16.8</v>
      </c>
      <c r="F19" s="93">
        <f>[14]Junho!$D$9</f>
        <v>15.9</v>
      </c>
      <c r="G19" s="93">
        <f>[14]Junho!$D$10</f>
        <v>16.8</v>
      </c>
      <c r="H19" s="93">
        <f>[14]Junho!$D$11</f>
        <v>17.3</v>
      </c>
      <c r="I19" s="93">
        <f>[14]Junho!$D$12</f>
        <v>16.899999999999999</v>
      </c>
      <c r="J19" s="93">
        <f>[14]Junho!$D$13</f>
        <v>16.8</v>
      </c>
      <c r="K19" s="93">
        <f>[14]Junho!$D$14</f>
        <v>17.3</v>
      </c>
      <c r="L19" s="93">
        <f>[14]Junho!$D$15</f>
        <v>16.8</v>
      </c>
      <c r="M19" s="93">
        <f>[14]Junho!$D$16</f>
        <v>17</v>
      </c>
      <c r="N19" s="93">
        <f>[14]Junho!$D$17</f>
        <v>16.3</v>
      </c>
      <c r="O19" s="93">
        <f>[14]Junho!$D$18</f>
        <v>16.100000000000001</v>
      </c>
      <c r="P19" s="93">
        <f>[14]Junho!$D$19</f>
        <v>18</v>
      </c>
      <c r="Q19" s="93">
        <f>[14]Junho!$D$20</f>
        <v>17.2</v>
      </c>
      <c r="R19" s="93">
        <f>[14]Junho!$D$21</f>
        <v>17.3</v>
      </c>
      <c r="S19" s="93">
        <f>[14]Junho!$D$22</f>
        <v>16.8</v>
      </c>
      <c r="T19" s="93">
        <f>[14]Junho!$D$23</f>
        <v>16.2</v>
      </c>
      <c r="U19" s="93">
        <f>[14]Junho!$D$24</f>
        <v>16.600000000000001</v>
      </c>
      <c r="V19" s="93">
        <f>[14]Junho!$D$25</f>
        <v>17.3</v>
      </c>
      <c r="W19" s="93">
        <f>[14]Junho!$D$26</f>
        <v>18.3</v>
      </c>
      <c r="X19" s="93">
        <f>[14]Junho!$D$27</f>
        <v>18.5</v>
      </c>
      <c r="Y19" s="93">
        <f>[14]Junho!$D$28</f>
        <v>19.5</v>
      </c>
      <c r="Z19" s="93">
        <f>[14]Junho!$D$29</f>
        <v>16.899999999999999</v>
      </c>
      <c r="AA19" s="93">
        <f>[14]Junho!$D$30</f>
        <v>19.7</v>
      </c>
      <c r="AB19" s="93">
        <f>[14]Junho!$D$31</f>
        <v>16.5</v>
      </c>
      <c r="AC19" s="93">
        <f>[14]Junho!$D$32</f>
        <v>16.8</v>
      </c>
      <c r="AD19" s="93">
        <f>[14]Junho!$D$33</f>
        <v>17.3</v>
      </c>
      <c r="AE19" s="93">
        <f>[14]Junho!$D$34</f>
        <v>12.7</v>
      </c>
      <c r="AF19" s="81">
        <f t="shared" si="3"/>
        <v>12.7</v>
      </c>
      <c r="AG19" s="92">
        <f t="shared" si="2"/>
        <v>16.910000000000004</v>
      </c>
    </row>
    <row r="20" spans="1:38" x14ac:dyDescent="0.2">
      <c r="A20" s="50" t="s">
        <v>5</v>
      </c>
      <c r="B20" s="93" t="str">
        <f>[15]Junho!$D$5</f>
        <v>*</v>
      </c>
      <c r="C20" s="93" t="str">
        <f>[15]Junho!$D$6</f>
        <v>*</v>
      </c>
      <c r="D20" s="93" t="str">
        <f>[15]Junho!$D$7</f>
        <v>*</v>
      </c>
      <c r="E20" s="93" t="str">
        <f>[15]Junho!$D$8</f>
        <v>*</v>
      </c>
      <c r="F20" s="93" t="str">
        <f>[15]Junho!$D$9</f>
        <v>*</v>
      </c>
      <c r="G20" s="93" t="str">
        <f>[15]Junho!$D$10</f>
        <v>*</v>
      </c>
      <c r="H20" s="93" t="str">
        <f>[15]Junho!$D$11</f>
        <v>*</v>
      </c>
      <c r="I20" s="93" t="str">
        <f>[15]Junho!$D$12</f>
        <v>*</v>
      </c>
      <c r="J20" s="93" t="str">
        <f>[15]Junho!$D$13</f>
        <v>*</v>
      </c>
      <c r="K20" s="93" t="str">
        <f>[15]Junho!$D$14</f>
        <v>*</v>
      </c>
      <c r="L20" s="93" t="str">
        <f>[15]Junho!$D$15</f>
        <v>*</v>
      </c>
      <c r="M20" s="93" t="str">
        <f>[15]Junho!$D$16</f>
        <v>*</v>
      </c>
      <c r="N20" s="93" t="str">
        <f>[15]Junho!$D$17</f>
        <v>*</v>
      </c>
      <c r="O20" s="93" t="str">
        <f>[15]Junho!$D$18</f>
        <v>*</v>
      </c>
      <c r="P20" s="93" t="str">
        <f>[15]Junho!$D$19</f>
        <v>*</v>
      </c>
      <c r="Q20" s="93" t="str">
        <f>[15]Junho!$D$20</f>
        <v>*</v>
      </c>
      <c r="R20" s="93" t="str">
        <f>[15]Junho!$D$21</f>
        <v>*</v>
      </c>
      <c r="S20" s="93" t="str">
        <f>[15]Junho!$D$22</f>
        <v>*</v>
      </c>
      <c r="T20" s="93" t="str">
        <f>[15]Junho!$D$23</f>
        <v>*</v>
      </c>
      <c r="U20" s="93" t="str">
        <f>[15]Junho!$D$24</f>
        <v>*</v>
      </c>
      <c r="V20" s="93" t="str">
        <f>[15]Junho!$D$25</f>
        <v>*</v>
      </c>
      <c r="W20" s="93" t="str">
        <f>[15]Junho!$D$26</f>
        <v>*</v>
      </c>
      <c r="X20" s="93" t="str">
        <f>[15]Junho!$D$27</f>
        <v>*</v>
      </c>
      <c r="Y20" s="93" t="str">
        <f>[15]Junho!$D$28</f>
        <v>*</v>
      </c>
      <c r="Z20" s="93" t="str">
        <f>[15]Junho!$D$29</f>
        <v>*</v>
      </c>
      <c r="AA20" s="93" t="str">
        <f>[15]Junho!$D$30</f>
        <v>*</v>
      </c>
      <c r="AB20" s="93" t="str">
        <f>[15]Junho!$D$31</f>
        <v>*</v>
      </c>
      <c r="AC20" s="93">
        <f>[15]Junho!$D$32</f>
        <v>20.6</v>
      </c>
      <c r="AD20" s="93">
        <f>[15]Junho!$D$33</f>
        <v>17.899999999999999</v>
      </c>
      <c r="AE20" s="93">
        <f>[15]Junho!$D$34</f>
        <v>14.5</v>
      </c>
      <c r="AF20" s="81">
        <f t="shared" si="3"/>
        <v>14.5</v>
      </c>
      <c r="AG20" s="92">
        <f t="shared" si="2"/>
        <v>17.666666666666668</v>
      </c>
      <c r="AH20" s="11" t="s">
        <v>33</v>
      </c>
      <c r="AK20" t="s">
        <v>33</v>
      </c>
    </row>
    <row r="21" spans="1:38" x14ac:dyDescent="0.2">
      <c r="A21" s="50" t="s">
        <v>31</v>
      </c>
      <c r="B21" s="93">
        <f>[16]Junho!$D$5</f>
        <v>12.1</v>
      </c>
      <c r="C21" s="93">
        <f>[16]Junho!$D$6</f>
        <v>15.2</v>
      </c>
      <c r="D21" s="93">
        <f>[16]Junho!$D$7</f>
        <v>16.8</v>
      </c>
      <c r="E21" s="93">
        <f>[16]Junho!$D$8</f>
        <v>15</v>
      </c>
      <c r="F21" s="93">
        <f>[16]Junho!$D$9</f>
        <v>14.4</v>
      </c>
      <c r="G21" s="93">
        <f>[16]Junho!$D$10</f>
        <v>14.8</v>
      </c>
      <c r="H21" s="93">
        <f>[16]Junho!$D$11</f>
        <v>15.5</v>
      </c>
      <c r="I21" s="93">
        <f>[16]Junho!$D$12</f>
        <v>15.4</v>
      </c>
      <c r="J21" s="93">
        <f>[16]Junho!$D$13</f>
        <v>15.8</v>
      </c>
      <c r="K21" s="93">
        <f>[16]Junho!$D$14</f>
        <v>15.9</v>
      </c>
      <c r="L21" s="93">
        <f>[16]Junho!$D$15</f>
        <v>15.8</v>
      </c>
      <c r="M21" s="93">
        <f>[16]Junho!$D$16</f>
        <v>15.5</v>
      </c>
      <c r="N21" s="93">
        <f>[16]Junho!$D$17</f>
        <v>15.5</v>
      </c>
      <c r="O21" s="93">
        <f>[16]Junho!$D$18</f>
        <v>14.3</v>
      </c>
      <c r="P21" s="93">
        <f>[16]Junho!$D$19</f>
        <v>17.7</v>
      </c>
      <c r="Q21" s="93">
        <f>[16]Junho!$D$20</f>
        <v>15.6</v>
      </c>
      <c r="R21" s="93">
        <f>[16]Junho!$D$21</f>
        <v>14.7</v>
      </c>
      <c r="S21" s="93">
        <f>[16]Junho!$D$22</f>
        <v>16.100000000000001</v>
      </c>
      <c r="T21" s="93">
        <f>[16]Junho!$D$23</f>
        <v>16.7</v>
      </c>
      <c r="U21" s="93">
        <f>[16]Junho!$D$24</f>
        <v>14.6</v>
      </c>
      <c r="V21" s="93">
        <f>[16]Junho!$D$25</f>
        <v>15.3</v>
      </c>
      <c r="W21" s="93">
        <f>[16]Junho!$D$26</f>
        <v>17.7</v>
      </c>
      <c r="X21" s="93">
        <f>[16]Junho!$D$27</f>
        <v>18</v>
      </c>
      <c r="Y21" s="93">
        <f>[16]Junho!$D$28</f>
        <v>18.600000000000001</v>
      </c>
      <c r="Z21" s="93">
        <f>[16]Junho!$D$29</f>
        <v>16.899999999999999</v>
      </c>
      <c r="AA21" s="93">
        <f>[16]Junho!$D$30</f>
        <v>16.600000000000001</v>
      </c>
      <c r="AB21" s="93">
        <f>[16]Junho!$D$31</f>
        <v>16.399999999999999</v>
      </c>
      <c r="AC21" s="93">
        <f>[16]Junho!$D$32</f>
        <v>16.2</v>
      </c>
      <c r="AD21" s="93">
        <f>[16]Junho!$D$33</f>
        <v>14.7</v>
      </c>
      <c r="AE21" s="93">
        <f>[16]Junho!$D$34</f>
        <v>13.9</v>
      </c>
      <c r="AF21" s="81">
        <f t="shared" si="3"/>
        <v>12.1</v>
      </c>
      <c r="AG21" s="92">
        <f t="shared" si="2"/>
        <v>15.723333333333333</v>
      </c>
      <c r="AI21" t="s">
        <v>33</v>
      </c>
    </row>
    <row r="22" spans="1:38" x14ac:dyDescent="0.2">
      <c r="A22" s="50" t="s">
        <v>6</v>
      </c>
      <c r="B22" s="93">
        <f>[17]Junho!$D$5</f>
        <v>13.6</v>
      </c>
      <c r="C22" s="93">
        <f>[17]Junho!$D$6</f>
        <v>13.9</v>
      </c>
      <c r="D22" s="93">
        <f>[17]Junho!$D$7</f>
        <v>15.1</v>
      </c>
      <c r="E22" s="93">
        <f>[17]Junho!$D$8</f>
        <v>13.7</v>
      </c>
      <c r="F22" s="93">
        <f>[17]Junho!$D$9</f>
        <v>13.7</v>
      </c>
      <c r="G22" s="93">
        <f>[17]Junho!$D$10</f>
        <v>13.6</v>
      </c>
      <c r="H22" s="93">
        <f>[17]Junho!$D$11</f>
        <v>13.3</v>
      </c>
      <c r="I22" s="93">
        <f>[17]Junho!$D$12</f>
        <v>14.6</v>
      </c>
      <c r="J22" s="93">
        <f>[17]Junho!$D$13</f>
        <v>14.9</v>
      </c>
      <c r="K22" s="93">
        <f>[17]Junho!$D$14</f>
        <v>15.1</v>
      </c>
      <c r="L22" s="93">
        <f>[17]Junho!$D$15</f>
        <v>14.3</v>
      </c>
      <c r="M22" s="93">
        <f>[17]Junho!$D$16</f>
        <v>13.4</v>
      </c>
      <c r="N22" s="93">
        <f>[17]Junho!$D$17</f>
        <v>14.8</v>
      </c>
      <c r="O22" s="93">
        <f>[17]Junho!$D$18</f>
        <v>14.2</v>
      </c>
      <c r="P22" s="93">
        <f>[17]Junho!$D$19</f>
        <v>15.5</v>
      </c>
      <c r="Q22" s="93">
        <f>[17]Junho!$D$20</f>
        <v>15.9</v>
      </c>
      <c r="R22" s="93">
        <f>[17]Junho!$D$21</f>
        <v>13.9</v>
      </c>
      <c r="S22" s="93">
        <f>[17]Junho!$D$22</f>
        <v>14.8</v>
      </c>
      <c r="T22" s="93">
        <f>[17]Junho!$D$23</f>
        <v>13.8</v>
      </c>
      <c r="U22" s="93">
        <f>[17]Junho!$D$24</f>
        <v>13.4</v>
      </c>
      <c r="V22" s="93">
        <f>[17]Junho!$D$25</f>
        <v>12</v>
      </c>
      <c r="W22" s="93">
        <f>[17]Junho!$D$26</f>
        <v>14.2</v>
      </c>
      <c r="X22" s="93">
        <f>[17]Junho!$D$27</f>
        <v>15</v>
      </c>
      <c r="Y22" s="93">
        <f>[17]Junho!$D$28</f>
        <v>16.100000000000001</v>
      </c>
      <c r="Z22" s="93">
        <f>[17]Junho!$D$29</f>
        <v>16.2</v>
      </c>
      <c r="AA22" s="93">
        <f>[17]Junho!$D$30</f>
        <v>18.100000000000001</v>
      </c>
      <c r="AB22" s="93">
        <f>[17]Junho!$D$31</f>
        <v>15.5</v>
      </c>
      <c r="AC22" s="93">
        <f>[17]Junho!$D$32</f>
        <v>15</v>
      </c>
      <c r="AD22" s="93">
        <f>[17]Junho!$D$33</f>
        <v>14.2</v>
      </c>
      <c r="AE22" s="93">
        <f>[17]Junho!$D$34</f>
        <v>16.600000000000001</v>
      </c>
      <c r="AF22" s="81">
        <f t="shared" si="3"/>
        <v>12</v>
      </c>
      <c r="AG22" s="92">
        <f t="shared" si="2"/>
        <v>14.613333333333335</v>
      </c>
      <c r="AI22" t="s">
        <v>33</v>
      </c>
      <c r="AK22" t="s">
        <v>33</v>
      </c>
    </row>
    <row r="23" spans="1:38" x14ac:dyDescent="0.2">
      <c r="A23" s="50" t="s">
        <v>7</v>
      </c>
      <c r="B23" s="93">
        <f>[18]Junho!$D$5</f>
        <v>13.2</v>
      </c>
      <c r="C23" s="93">
        <f>[18]Junho!$D$6</f>
        <v>15.6</v>
      </c>
      <c r="D23" s="93">
        <f>[18]Junho!$D$7</f>
        <v>16.899999999999999</v>
      </c>
      <c r="E23" s="93">
        <f>[18]Junho!$D$8</f>
        <v>16.600000000000001</v>
      </c>
      <c r="F23" s="93">
        <f>[18]Junho!$D$9</f>
        <v>17.2</v>
      </c>
      <c r="G23" s="93">
        <f>[18]Junho!$D$10</f>
        <v>17.399999999999999</v>
      </c>
      <c r="H23" s="93">
        <f>[18]Junho!$D$11</f>
        <v>16.2</v>
      </c>
      <c r="I23" s="93">
        <f>[18]Junho!$D$12</f>
        <v>17.7</v>
      </c>
      <c r="J23" s="93">
        <f>[18]Junho!$D$13</f>
        <v>17.2</v>
      </c>
      <c r="K23" s="93">
        <f>[18]Junho!$D$14</f>
        <v>17.8</v>
      </c>
      <c r="L23" s="93">
        <f>[18]Junho!$D$15</f>
        <v>16.600000000000001</v>
      </c>
      <c r="M23" s="93">
        <f>[18]Junho!$D$16</f>
        <v>17.3</v>
      </c>
      <c r="N23" s="93">
        <f>[18]Junho!$D$17</f>
        <v>17.2</v>
      </c>
      <c r="O23" s="93">
        <f>[18]Junho!$D$18</f>
        <v>16.7</v>
      </c>
      <c r="P23" s="93">
        <f>[18]Junho!$D$19</f>
        <v>19.100000000000001</v>
      </c>
      <c r="Q23" s="93">
        <f>[18]Junho!$D$20</f>
        <v>20.100000000000001</v>
      </c>
      <c r="R23" s="93">
        <f>[18]Junho!$D$21</f>
        <v>20.5</v>
      </c>
      <c r="S23" s="93">
        <f>[18]Junho!$D$22</f>
        <v>18.5</v>
      </c>
      <c r="T23" s="93">
        <f>[18]Junho!$D$23</f>
        <v>18.100000000000001</v>
      </c>
      <c r="U23" s="93">
        <f>[18]Junho!$D$24</f>
        <v>18.7</v>
      </c>
      <c r="V23" s="93">
        <f>[18]Junho!$D$25</f>
        <v>17.399999999999999</v>
      </c>
      <c r="W23" s="93">
        <f>[18]Junho!$D$26</f>
        <v>16.899999999999999</v>
      </c>
      <c r="X23" s="93">
        <f>[18]Junho!$D$27</f>
        <v>20.100000000000001</v>
      </c>
      <c r="Y23" s="93">
        <f>[18]Junho!$D$28</f>
        <v>19.2</v>
      </c>
      <c r="Z23" s="93">
        <f>[18]Junho!$D$29</f>
        <v>18.2</v>
      </c>
      <c r="AA23" s="93">
        <f>[18]Junho!$D$30</f>
        <v>15.7</v>
      </c>
      <c r="AB23" s="93">
        <f>[18]Junho!$D$31</f>
        <v>12</v>
      </c>
      <c r="AC23" s="93">
        <f>[18]Junho!$D$32</f>
        <v>14.5</v>
      </c>
      <c r="AD23" s="93">
        <f>[18]Junho!$D$33</f>
        <v>14.4</v>
      </c>
      <c r="AE23" s="93">
        <f>[18]Junho!$D$34</f>
        <v>8.8000000000000007</v>
      </c>
      <c r="AF23" s="81">
        <f t="shared" si="3"/>
        <v>8.8000000000000007</v>
      </c>
      <c r="AG23" s="92">
        <f t="shared" si="2"/>
        <v>16.86</v>
      </c>
      <c r="AI23" t="s">
        <v>33</v>
      </c>
      <c r="AJ23" t="s">
        <v>33</v>
      </c>
      <c r="AK23" t="s">
        <v>33</v>
      </c>
    </row>
    <row r="24" spans="1:38" x14ac:dyDescent="0.2">
      <c r="A24" s="50" t="s">
        <v>151</v>
      </c>
      <c r="B24" s="93">
        <f>[19]Junho!$D$5</f>
        <v>10.6</v>
      </c>
      <c r="C24" s="93">
        <f>[19]Junho!$D$6</f>
        <v>14.1</v>
      </c>
      <c r="D24" s="93">
        <f>[19]Junho!$D$7</f>
        <v>15.8</v>
      </c>
      <c r="E24" s="93">
        <f>[19]Junho!$D$8</f>
        <v>14.4</v>
      </c>
      <c r="F24" s="93">
        <f>[19]Junho!$D$9</f>
        <v>16.3</v>
      </c>
      <c r="G24" s="93">
        <f>[19]Junho!$D$10</f>
        <v>14.8</v>
      </c>
      <c r="H24" s="93">
        <f>[19]Junho!$D$11</f>
        <v>15.1</v>
      </c>
      <c r="I24" s="93">
        <f>[19]Junho!$D$12</f>
        <v>15.6</v>
      </c>
      <c r="J24" s="93">
        <f>[19]Junho!$D$13</f>
        <v>15.9</v>
      </c>
      <c r="K24" s="93">
        <f>[19]Junho!$D$14</f>
        <v>15.6</v>
      </c>
      <c r="L24" s="93">
        <f>[19]Junho!$D$15</f>
        <v>14.8</v>
      </c>
      <c r="M24" s="93">
        <f>[19]Junho!$D$16</f>
        <v>15.1</v>
      </c>
      <c r="N24" s="93">
        <f>[19]Junho!$D$17</f>
        <v>17.100000000000001</v>
      </c>
      <c r="O24" s="93">
        <f>[19]Junho!$D$18</f>
        <v>15.2</v>
      </c>
      <c r="P24" s="93">
        <f>[19]Junho!$D$19</f>
        <v>17</v>
      </c>
      <c r="Q24" s="93">
        <f>[19]Junho!$D$20</f>
        <v>18.5</v>
      </c>
      <c r="R24" s="93">
        <f>[19]Junho!$D$21</f>
        <v>18.8</v>
      </c>
      <c r="S24" s="93">
        <f>[19]Junho!$D$22</f>
        <v>16.399999999999999</v>
      </c>
      <c r="T24" s="93">
        <f>[19]Junho!$D$23</f>
        <v>16.600000000000001</v>
      </c>
      <c r="U24" s="93">
        <f>[19]Junho!$D$24</f>
        <v>16.5</v>
      </c>
      <c r="V24" s="93">
        <f>[19]Junho!$D$25</f>
        <v>13.5</v>
      </c>
      <c r="W24" s="93">
        <f>[19]Junho!$D$26</f>
        <v>17.100000000000001</v>
      </c>
      <c r="X24" s="93">
        <f>[19]Junho!$D$27</f>
        <v>17.899999999999999</v>
      </c>
      <c r="Y24" s="93">
        <f>[19]Junho!$D$28</f>
        <v>18.600000000000001</v>
      </c>
      <c r="Z24" s="93">
        <f>[19]Junho!$D$29</f>
        <v>19.7</v>
      </c>
      <c r="AA24" s="93">
        <f>[19]Junho!$D$30</f>
        <v>16.899999999999999</v>
      </c>
      <c r="AB24" s="93">
        <f>[19]Junho!$D$31</f>
        <v>13.8</v>
      </c>
      <c r="AC24" s="93">
        <f>[19]Junho!$D$32</f>
        <v>14.1</v>
      </c>
      <c r="AD24" s="93">
        <f>[19]Junho!$D$33</f>
        <v>15.5</v>
      </c>
      <c r="AE24" s="93">
        <f>[19]Junho!$D$34</f>
        <v>10.5</v>
      </c>
      <c r="AF24" s="81">
        <f t="shared" si="3"/>
        <v>10.5</v>
      </c>
      <c r="AG24" s="92">
        <f t="shared" si="2"/>
        <v>15.726666666666667</v>
      </c>
      <c r="AI24" t="s">
        <v>33</v>
      </c>
      <c r="AL24" t="s">
        <v>33</v>
      </c>
    </row>
    <row r="25" spans="1:38" x14ac:dyDescent="0.2">
      <c r="A25" s="50" t="s">
        <v>152</v>
      </c>
      <c r="B25" s="93">
        <f>[20]Junho!$D5</f>
        <v>7.8</v>
      </c>
      <c r="C25" s="93">
        <f>[20]Junho!$D6</f>
        <v>12.9</v>
      </c>
      <c r="D25" s="93">
        <f>[20]Junho!$D7</f>
        <v>15.9</v>
      </c>
      <c r="E25" s="93">
        <f>[20]Junho!$D8</f>
        <v>14.9</v>
      </c>
      <c r="F25" s="93">
        <f>[20]Junho!$D9</f>
        <v>15.9</v>
      </c>
      <c r="G25" s="93">
        <f>[20]Junho!$D10</f>
        <v>13.5</v>
      </c>
      <c r="H25" s="93">
        <f>[20]Junho!$D11</f>
        <v>13</v>
      </c>
      <c r="I25" s="93">
        <f>[20]Junho!$D12</f>
        <v>15.8</v>
      </c>
      <c r="J25" s="93">
        <f>[20]Junho!$D13</f>
        <v>16</v>
      </c>
      <c r="K25" s="93" t="str">
        <f>[20]Junho!$D14</f>
        <v>*</v>
      </c>
      <c r="L25" s="93">
        <f>[20]Junho!$D15</f>
        <v>13.9</v>
      </c>
      <c r="M25" s="93">
        <f>[20]Junho!$D16</f>
        <v>15.1</v>
      </c>
      <c r="N25" s="93">
        <f>[20]Junho!$D17</f>
        <v>14.6</v>
      </c>
      <c r="O25" s="93">
        <f>[20]Junho!$D18</f>
        <v>16.5</v>
      </c>
      <c r="P25" s="93">
        <f>[20]Junho!$D19</f>
        <v>21.6</v>
      </c>
      <c r="Q25" s="93">
        <f>[20]Junho!$D20</f>
        <v>20.5</v>
      </c>
      <c r="R25" s="93">
        <f>[20]Junho!$D21</f>
        <v>18.899999999999999</v>
      </c>
      <c r="S25" s="93">
        <f>[20]Junho!$D22</f>
        <v>18.7</v>
      </c>
      <c r="T25" s="93">
        <f>[20]Junho!$D23</f>
        <v>19</v>
      </c>
      <c r="U25" s="93">
        <f>[20]Junho!$D24</f>
        <v>16.7</v>
      </c>
      <c r="V25" s="93">
        <f>[20]Junho!$D25</f>
        <v>14.1</v>
      </c>
      <c r="W25" s="93">
        <f>[20]Junho!$D26</f>
        <v>17.100000000000001</v>
      </c>
      <c r="X25" s="93">
        <f>[20]Junho!$D27</f>
        <v>19.7</v>
      </c>
      <c r="Y25" s="93">
        <f>[20]Junho!$D28</f>
        <v>22.1</v>
      </c>
      <c r="Z25" s="93">
        <f>[20]Junho!$D29</f>
        <v>16.899999999999999</v>
      </c>
      <c r="AA25" s="93">
        <f>[20]Junho!$D30</f>
        <v>14.1</v>
      </c>
      <c r="AB25" s="93">
        <f>[20]Junho!$D31</f>
        <v>12.5</v>
      </c>
      <c r="AC25" s="93">
        <f>[20]Junho!$D32</f>
        <v>13</v>
      </c>
      <c r="AD25" s="93">
        <f>[20]Junho!$D33</f>
        <v>11.6</v>
      </c>
      <c r="AE25" s="93">
        <f>[20]Junho!$D34</f>
        <v>6.8</v>
      </c>
      <c r="AF25" s="81">
        <f t="shared" si="3"/>
        <v>6.8</v>
      </c>
      <c r="AG25" s="92">
        <f t="shared" si="2"/>
        <v>15.486206896551726</v>
      </c>
      <c r="AH25" s="11" t="s">
        <v>33</v>
      </c>
      <c r="AI25" t="s">
        <v>33</v>
      </c>
      <c r="AK25" t="s">
        <v>33</v>
      </c>
      <c r="AL25" t="s">
        <v>33</v>
      </c>
    </row>
    <row r="26" spans="1:38" x14ac:dyDescent="0.2">
      <c r="A26" s="50" t="s">
        <v>153</v>
      </c>
      <c r="B26" s="93">
        <f>[21]Junho!$D$5</f>
        <v>12.6</v>
      </c>
      <c r="C26" s="93">
        <f>[21]Junho!$D$6</f>
        <v>13.4</v>
      </c>
      <c r="D26" s="93">
        <f>[21]Junho!$D$7</f>
        <v>16.5</v>
      </c>
      <c r="E26" s="93">
        <f>[21]Junho!$D$8</f>
        <v>15.1</v>
      </c>
      <c r="F26" s="93">
        <f>[21]Junho!$D$9</f>
        <v>16</v>
      </c>
      <c r="G26" s="93">
        <f>[21]Junho!$D$10</f>
        <v>16.100000000000001</v>
      </c>
      <c r="H26" s="93">
        <f>[21]Junho!$D$11</f>
        <v>15.5</v>
      </c>
      <c r="I26" s="93">
        <f>[21]Junho!$D$12</f>
        <v>16.3</v>
      </c>
      <c r="J26" s="93">
        <f>[21]Junho!$D$13</f>
        <v>17.2</v>
      </c>
      <c r="K26" s="93">
        <f>[21]Junho!$D$14</f>
        <v>17</v>
      </c>
      <c r="L26" s="93">
        <f>[21]Junho!$D$15</f>
        <v>15.8</v>
      </c>
      <c r="M26" s="93">
        <f>[21]Junho!$D$16</f>
        <v>16.3</v>
      </c>
      <c r="N26" s="93">
        <f>[21]Junho!$D$17</f>
        <v>14.9</v>
      </c>
      <c r="O26" s="93">
        <f>[21]Junho!$D$18</f>
        <v>16.5</v>
      </c>
      <c r="P26" s="93">
        <f>[21]Junho!$D$19</f>
        <v>18.5</v>
      </c>
      <c r="Q26" s="93">
        <f>[21]Junho!$D$20</f>
        <v>19.3</v>
      </c>
      <c r="R26" s="93">
        <f>[21]Junho!$D$21</f>
        <v>19.600000000000001</v>
      </c>
      <c r="S26" s="93">
        <f>[21]Junho!$D$22</f>
        <v>17.5</v>
      </c>
      <c r="T26" s="93">
        <f>[21]Junho!$D$23</f>
        <v>16.899999999999999</v>
      </c>
      <c r="U26" s="93">
        <f>[21]Junho!$D$24</f>
        <v>15.8</v>
      </c>
      <c r="V26" s="93">
        <f>[21]Junho!$D$25</f>
        <v>16.2</v>
      </c>
      <c r="W26" s="93">
        <f>[21]Junho!$D$26</f>
        <v>16.399999999999999</v>
      </c>
      <c r="X26" s="93">
        <f>[21]Junho!$D$27</f>
        <v>19.2</v>
      </c>
      <c r="Y26" s="93">
        <f>[21]Junho!$D$28</f>
        <v>19.899999999999999</v>
      </c>
      <c r="Z26" s="93">
        <f>[21]Junho!$D$29</f>
        <v>20</v>
      </c>
      <c r="AA26" s="93">
        <f>[21]Junho!$D$30</f>
        <v>16.600000000000001</v>
      </c>
      <c r="AB26" s="93">
        <f>[21]Junho!$D$31</f>
        <v>13.2</v>
      </c>
      <c r="AC26" s="93">
        <f>[21]Junho!$D$32</f>
        <v>14.7</v>
      </c>
      <c r="AD26" s="93">
        <f>[21]Junho!$D$33</f>
        <v>16.5</v>
      </c>
      <c r="AE26" s="93">
        <f>[21]Junho!$D$34</f>
        <v>10.5</v>
      </c>
      <c r="AF26" s="81">
        <f t="shared" si="3"/>
        <v>10.5</v>
      </c>
      <c r="AG26" s="92">
        <f t="shared" ref="AG26:AG50" si="4">AVERAGE(B26:AE26)</f>
        <v>16.333333333333332</v>
      </c>
      <c r="AI26" t="s">
        <v>33</v>
      </c>
      <c r="AL26" t="s">
        <v>33</v>
      </c>
    </row>
    <row r="27" spans="1:38" x14ac:dyDescent="0.2">
      <c r="A27" s="50" t="s">
        <v>8</v>
      </c>
      <c r="B27" s="93">
        <f>[22]Junho!$D$5</f>
        <v>10.8</v>
      </c>
      <c r="C27" s="93">
        <f>[22]Junho!$D$6</f>
        <v>13.9</v>
      </c>
      <c r="D27" s="93">
        <f>[22]Junho!$D$7</f>
        <v>17.600000000000001</v>
      </c>
      <c r="E27" s="93">
        <f>[22]Junho!$D$8</f>
        <v>16.3</v>
      </c>
      <c r="F27" s="93">
        <f>[22]Junho!$D$9</f>
        <v>15.5</v>
      </c>
      <c r="G27" s="93">
        <f>[22]Junho!$D$10</f>
        <v>15.7</v>
      </c>
      <c r="H27" s="93">
        <f>[22]Junho!$D$11</f>
        <v>16.600000000000001</v>
      </c>
      <c r="I27" s="93">
        <f>[22]Junho!$D$12</f>
        <v>16.399999999999999</v>
      </c>
      <c r="J27" s="93">
        <f>[22]Junho!$D$13</f>
        <v>17</v>
      </c>
      <c r="K27" s="93">
        <f>[22]Junho!$D$14</f>
        <v>17</v>
      </c>
      <c r="L27" s="93">
        <f>[22]Junho!$D$15</f>
        <v>16.3</v>
      </c>
      <c r="M27" s="93">
        <f>[22]Junho!$D$16</f>
        <v>17.399999999999999</v>
      </c>
      <c r="N27" s="93">
        <f>[22]Junho!$D$17</f>
        <v>16.5</v>
      </c>
      <c r="O27" s="93">
        <f>[22]Junho!$D$18</f>
        <v>16.5</v>
      </c>
      <c r="P27" s="93">
        <f>[22]Junho!$D$19</f>
        <v>20.2</v>
      </c>
      <c r="Q27" s="93">
        <f>[22]Junho!$D$20</f>
        <v>19.899999999999999</v>
      </c>
      <c r="R27" s="93">
        <f>[22]Junho!$D$21</f>
        <v>19.100000000000001</v>
      </c>
      <c r="S27" s="93">
        <f>[22]Junho!$D$22</f>
        <v>19.2</v>
      </c>
      <c r="T27" s="93">
        <f>[22]Junho!$D$23</f>
        <v>18.7</v>
      </c>
      <c r="U27" s="93">
        <f>[22]Junho!$D$24</f>
        <v>18.399999999999999</v>
      </c>
      <c r="V27" s="93">
        <f>[22]Junho!$D$25</f>
        <v>16.5</v>
      </c>
      <c r="W27" s="93">
        <f>[22]Junho!$D$26</f>
        <v>17.100000000000001</v>
      </c>
      <c r="X27" s="93">
        <f>[22]Junho!$D$27</f>
        <v>21.4</v>
      </c>
      <c r="Y27" s="93">
        <f>[22]Junho!$D$28</f>
        <v>22.2</v>
      </c>
      <c r="Z27" s="93">
        <f>[22]Junho!$D$29</f>
        <v>17.600000000000001</v>
      </c>
      <c r="AA27" s="93">
        <f>[22]Junho!$D$30</f>
        <v>15.1</v>
      </c>
      <c r="AB27" s="93">
        <f>[22]Junho!$D$31</f>
        <v>12.7</v>
      </c>
      <c r="AC27" s="93">
        <f>[22]Junho!$D$32</f>
        <v>14.9</v>
      </c>
      <c r="AD27" s="93">
        <f>[22]Junho!$D$33</f>
        <v>13.3</v>
      </c>
      <c r="AE27" s="93">
        <f>[22]Junho!$D$34</f>
        <v>7.6</v>
      </c>
      <c r="AF27" s="81">
        <f t="shared" si="3"/>
        <v>7.6</v>
      </c>
      <c r="AG27" s="92">
        <f t="shared" si="4"/>
        <v>16.580000000000002</v>
      </c>
      <c r="AI27" t="s">
        <v>33</v>
      </c>
      <c r="AK27" t="s">
        <v>33</v>
      </c>
    </row>
    <row r="28" spans="1:38" x14ac:dyDescent="0.2">
      <c r="A28" s="50" t="s">
        <v>9</v>
      </c>
      <c r="B28" s="93">
        <f>[23]Junho!$D5</f>
        <v>13.1</v>
      </c>
      <c r="C28" s="93">
        <f>[23]Junho!$D6</f>
        <v>16.2</v>
      </c>
      <c r="D28" s="93">
        <f>[23]Junho!$D7</f>
        <v>20</v>
      </c>
      <c r="E28" s="93">
        <f>[23]Junho!$D8</f>
        <v>18.5</v>
      </c>
      <c r="F28" s="93">
        <f>[23]Junho!$D9</f>
        <v>17</v>
      </c>
      <c r="G28" s="93">
        <f>[23]Junho!$D10</f>
        <v>17.7</v>
      </c>
      <c r="H28" s="93">
        <f>[23]Junho!$D11</f>
        <v>18.399999999999999</v>
      </c>
      <c r="I28" s="93">
        <f>[23]Junho!$D12</f>
        <v>18.399999999999999</v>
      </c>
      <c r="J28" s="93">
        <f>[23]Junho!$D13</f>
        <v>17.8</v>
      </c>
      <c r="K28" s="93">
        <f>[23]Junho!$D14</f>
        <v>18.7</v>
      </c>
      <c r="L28" s="93">
        <f>[23]Junho!$D15</f>
        <v>19.100000000000001</v>
      </c>
      <c r="M28" s="93">
        <f>[23]Junho!$D16</f>
        <v>19.399999999999999</v>
      </c>
      <c r="N28" s="93">
        <f>[23]Junho!$D17</f>
        <v>17.5</v>
      </c>
      <c r="O28" s="93">
        <f>[23]Junho!$D18</f>
        <v>17</v>
      </c>
      <c r="P28" s="93">
        <f>[23]Junho!$D19</f>
        <v>18.3</v>
      </c>
      <c r="Q28" s="93">
        <f>[23]Junho!$D20</f>
        <v>19.8</v>
      </c>
      <c r="R28" s="93">
        <f>[23]Junho!$D21</f>
        <v>19.7</v>
      </c>
      <c r="S28" s="93">
        <f>[23]Junho!$D22</f>
        <v>18.600000000000001</v>
      </c>
      <c r="T28" s="93">
        <f>[23]Junho!$D23</f>
        <v>17.899999999999999</v>
      </c>
      <c r="U28" s="93">
        <f>[23]Junho!$D24</f>
        <v>18.7</v>
      </c>
      <c r="V28" s="93">
        <f>[23]Junho!$D25</f>
        <v>16.7</v>
      </c>
      <c r="W28" s="93">
        <f>[23]Junho!$D26</f>
        <v>17.5</v>
      </c>
      <c r="X28" s="93">
        <f>[23]Junho!$D27</f>
        <v>19.5</v>
      </c>
      <c r="Y28" s="93">
        <f>[23]Junho!$D28</f>
        <v>20</v>
      </c>
      <c r="Z28" s="93">
        <f>[23]Junho!$D29</f>
        <v>20.2</v>
      </c>
      <c r="AA28" s="93">
        <f>[23]Junho!$D30</f>
        <v>17.2</v>
      </c>
      <c r="AB28" s="93">
        <f>[23]Junho!$D31</f>
        <v>13.5</v>
      </c>
      <c r="AC28" s="93">
        <f>[23]Junho!$D32</f>
        <v>14.8</v>
      </c>
      <c r="AD28" s="93">
        <f>[23]Junho!$D33</f>
        <v>15.8</v>
      </c>
      <c r="AE28" s="93">
        <f>[23]Junho!$D34</f>
        <v>9.9</v>
      </c>
      <c r="AF28" s="81">
        <f t="shared" si="3"/>
        <v>9.9</v>
      </c>
      <c r="AG28" s="92">
        <f t="shared" si="4"/>
        <v>17.563333333333333</v>
      </c>
      <c r="AK28" t="s">
        <v>33</v>
      </c>
      <c r="AL28" t="s">
        <v>33</v>
      </c>
    </row>
    <row r="29" spans="1:38" x14ac:dyDescent="0.2">
      <c r="A29" s="50" t="s">
        <v>30</v>
      </c>
      <c r="B29" s="93">
        <f>[24]Junho!$D$5</f>
        <v>11.9</v>
      </c>
      <c r="C29" s="93">
        <f>[24]Junho!$D$6</f>
        <v>13.6</v>
      </c>
      <c r="D29" s="93">
        <f>[24]Junho!$D$7</f>
        <v>16</v>
      </c>
      <c r="E29" s="93">
        <f>[24]Junho!$D$8</f>
        <v>16</v>
      </c>
      <c r="F29" s="93">
        <f>[24]Junho!$D$9</f>
        <v>15.2</v>
      </c>
      <c r="G29" s="93">
        <f>[24]Junho!$D$10</f>
        <v>14.8</v>
      </c>
      <c r="H29" s="93">
        <f>[24]Junho!$D$11</f>
        <v>14.1</v>
      </c>
      <c r="I29" s="93">
        <f>[24]Junho!$D$12</f>
        <v>14.5</v>
      </c>
      <c r="J29" s="93">
        <f>[24]Junho!$D$13</f>
        <v>16.100000000000001</v>
      </c>
      <c r="K29" s="93">
        <f>[24]Junho!$D$14</f>
        <v>16.7</v>
      </c>
      <c r="L29" s="93">
        <f>[24]Junho!$D$15</f>
        <v>15.5</v>
      </c>
      <c r="M29" s="93">
        <f>[24]Junho!$D$16</f>
        <v>14.8</v>
      </c>
      <c r="N29" s="93">
        <f>[24]Junho!$D$17</f>
        <v>15.5</v>
      </c>
      <c r="O29" s="93">
        <f>[24]Junho!$D$18</f>
        <v>20.7</v>
      </c>
      <c r="P29" s="93">
        <f>[24]Junho!$D$19</f>
        <v>20.9</v>
      </c>
      <c r="Q29" s="93">
        <f>[24]Junho!$D$20</f>
        <v>20.5</v>
      </c>
      <c r="R29" s="93">
        <f>[24]Junho!$D$21</f>
        <v>21.8</v>
      </c>
      <c r="S29" s="93">
        <f>[24]Junho!$D$22</f>
        <v>18.7</v>
      </c>
      <c r="T29" s="93">
        <f>[24]Junho!$D$23</f>
        <v>19.100000000000001</v>
      </c>
      <c r="U29" s="93">
        <f>[24]Junho!$D$24</f>
        <v>19</v>
      </c>
      <c r="V29" s="93">
        <f>[24]Junho!$D$25</f>
        <v>16</v>
      </c>
      <c r="W29" s="93">
        <f>[24]Junho!$D$26</f>
        <v>16.2</v>
      </c>
      <c r="X29" s="93">
        <f>[24]Junho!$D$27</f>
        <v>20.2</v>
      </c>
      <c r="Y29" s="93">
        <f>[24]Junho!$D$28</f>
        <v>23.1</v>
      </c>
      <c r="Z29" s="93">
        <f>[24]Junho!$D$29</f>
        <v>18.600000000000001</v>
      </c>
      <c r="AA29" s="93">
        <f>[24]Junho!$D$30</f>
        <v>15.9</v>
      </c>
      <c r="AB29" s="93">
        <f>[24]Junho!$D$31</f>
        <v>14</v>
      </c>
      <c r="AC29" s="93">
        <f>[24]Junho!$D$32</f>
        <v>14.9</v>
      </c>
      <c r="AD29" s="93">
        <f>[24]Junho!$D$33</f>
        <v>16.8</v>
      </c>
      <c r="AE29" s="93">
        <f>[24]Junho!$D$34</f>
        <v>12.6</v>
      </c>
      <c r="AF29" s="81">
        <f t="shared" si="3"/>
        <v>11.9</v>
      </c>
      <c r="AG29" s="92">
        <f t="shared" si="4"/>
        <v>16.79</v>
      </c>
      <c r="AL29" t="s">
        <v>33</v>
      </c>
    </row>
    <row r="30" spans="1:38" x14ac:dyDescent="0.2">
      <c r="A30" s="50" t="s">
        <v>10</v>
      </c>
      <c r="B30" s="93">
        <f>[25]Junho!$D$5</f>
        <v>10.3</v>
      </c>
      <c r="C30" s="93">
        <f>[25]Junho!$D$6</f>
        <v>13.8</v>
      </c>
      <c r="D30" s="93">
        <f>[25]Junho!$D$7</f>
        <v>17.399999999999999</v>
      </c>
      <c r="E30" s="93">
        <f>[25]Junho!$D$8</f>
        <v>15.9</v>
      </c>
      <c r="F30" s="93">
        <f>[25]Junho!$D$9</f>
        <v>16.899999999999999</v>
      </c>
      <c r="G30" s="93">
        <f>[25]Junho!$D$10</f>
        <v>16</v>
      </c>
      <c r="H30" s="93">
        <f>[25]Junho!$D$11</f>
        <v>15.7</v>
      </c>
      <c r="I30" s="93">
        <f>[25]Junho!$D$12</f>
        <v>17.5</v>
      </c>
      <c r="J30" s="93">
        <f>[25]Junho!$D$13</f>
        <v>16.7</v>
      </c>
      <c r="K30" s="93">
        <f>[25]Junho!$D$14</f>
        <v>17.2</v>
      </c>
      <c r="L30" s="93">
        <f>[25]Junho!$D$15</f>
        <v>16.2</v>
      </c>
      <c r="M30" s="93">
        <f>[25]Junho!$D$16</f>
        <v>19.2</v>
      </c>
      <c r="N30" s="93">
        <f>[25]Junho!$D$17</f>
        <v>20.3</v>
      </c>
      <c r="O30" s="93">
        <f>[25]Junho!$D$18</f>
        <v>19.899999999999999</v>
      </c>
      <c r="P30" s="93">
        <f>[25]Junho!$D$19</f>
        <v>21.5</v>
      </c>
      <c r="Q30" s="93">
        <f>[25]Junho!$D$20</f>
        <v>21.3</v>
      </c>
      <c r="R30" s="93">
        <f>[25]Junho!$D$21</f>
        <v>19.5</v>
      </c>
      <c r="S30" s="93">
        <f>[25]Junho!$D$22</f>
        <v>18.399999999999999</v>
      </c>
      <c r="T30" s="93">
        <f>[25]Junho!$D$23</f>
        <v>20.5</v>
      </c>
      <c r="U30" s="93">
        <f>[25]Junho!$D$24</f>
        <v>18.600000000000001</v>
      </c>
      <c r="V30" s="93">
        <f>[25]Junho!$D$25</f>
        <v>16.8</v>
      </c>
      <c r="W30" s="93">
        <f>[25]Junho!$D$26</f>
        <v>19.899999999999999</v>
      </c>
      <c r="X30" s="93">
        <f>[25]Junho!$D$27</f>
        <v>21.7</v>
      </c>
      <c r="Y30" s="93">
        <f>[25]Junho!$D$28</f>
        <v>22.5</v>
      </c>
      <c r="Z30" s="93">
        <f>[25]Junho!$D$29</f>
        <v>18.8</v>
      </c>
      <c r="AA30" s="93">
        <f>[25]Junho!$D$30</f>
        <v>15.4</v>
      </c>
      <c r="AB30" s="93">
        <f>[25]Junho!$D$31</f>
        <v>12.6</v>
      </c>
      <c r="AC30" s="93">
        <f>[25]Junho!$D$32</f>
        <v>14.4</v>
      </c>
      <c r="AD30" s="93">
        <f>[25]Junho!$D$33</f>
        <v>14.1</v>
      </c>
      <c r="AE30" s="93">
        <f>[25]Junho!$D$34</f>
        <v>7.5</v>
      </c>
      <c r="AF30" s="81">
        <f t="shared" si="3"/>
        <v>7.5</v>
      </c>
      <c r="AG30" s="92">
        <f t="shared" si="4"/>
        <v>17.216666666666665</v>
      </c>
      <c r="AK30" t="s">
        <v>33</v>
      </c>
    </row>
    <row r="31" spans="1:38" x14ac:dyDescent="0.2">
      <c r="A31" s="50" t="s">
        <v>154</v>
      </c>
      <c r="B31" s="93">
        <f>[26]Junho!$D5</f>
        <v>9.3000000000000007</v>
      </c>
      <c r="C31" s="93">
        <f>[26]Junho!$D6</f>
        <v>11.5</v>
      </c>
      <c r="D31" s="93">
        <f>[26]Junho!$D7</f>
        <v>14.9</v>
      </c>
      <c r="E31" s="93">
        <f>[26]Junho!$D8</f>
        <v>15.8</v>
      </c>
      <c r="F31" s="93">
        <f>[26]Junho!$D9</f>
        <v>13.6</v>
      </c>
      <c r="G31" s="93">
        <f>[26]Junho!$D10</f>
        <v>13.6</v>
      </c>
      <c r="H31" s="93">
        <f>[26]Junho!$D11</f>
        <v>13.5</v>
      </c>
      <c r="I31" s="93">
        <f>[26]Junho!$D12</f>
        <v>15.3</v>
      </c>
      <c r="J31" s="93">
        <f>[26]Junho!$D13</f>
        <v>15.8</v>
      </c>
      <c r="K31" s="93">
        <f>[26]Junho!$D14</f>
        <v>15.1</v>
      </c>
      <c r="L31" s="93">
        <f>[26]Junho!$D15</f>
        <v>12.9</v>
      </c>
      <c r="M31" s="93">
        <f>[26]Junho!$D16</f>
        <v>14.4</v>
      </c>
      <c r="N31" s="93">
        <f>[26]Junho!$D17</f>
        <v>13.7</v>
      </c>
      <c r="O31" s="93">
        <f>[26]Junho!$D18</f>
        <v>15.8</v>
      </c>
      <c r="P31" s="93">
        <f>[26]Junho!$D19</f>
        <v>19.2</v>
      </c>
      <c r="Q31" s="93">
        <f>[26]Junho!$D20</f>
        <v>18.5</v>
      </c>
      <c r="R31" s="93">
        <f>[26]Junho!$D21</f>
        <v>18.8</v>
      </c>
      <c r="S31" s="93">
        <f>[26]Junho!$D22</f>
        <v>16.2</v>
      </c>
      <c r="T31" s="93">
        <f>[26]Junho!$D23</f>
        <v>18.2</v>
      </c>
      <c r="U31" s="93">
        <f>[26]Junho!$D24</f>
        <v>16.2</v>
      </c>
      <c r="V31" s="93">
        <f>[26]Junho!$D25</f>
        <v>12.9</v>
      </c>
      <c r="W31" s="93" t="str">
        <f>[26]Junho!$D26</f>
        <v>*</v>
      </c>
      <c r="X31" s="93" t="str">
        <f>[26]Junho!$D27</f>
        <v>*</v>
      </c>
      <c r="Y31" s="93" t="str">
        <f>[26]Junho!$D28</f>
        <v>*</v>
      </c>
      <c r="Z31" s="93" t="str">
        <f>[26]Junho!$D29</f>
        <v>*</v>
      </c>
      <c r="AA31" s="93" t="str">
        <f>[26]Junho!$D30</f>
        <v>*</v>
      </c>
      <c r="AB31" s="93" t="str">
        <f>[26]Junho!$D31</f>
        <v>*</v>
      </c>
      <c r="AC31" s="93" t="str">
        <f>[26]Junho!$D32</f>
        <v>*</v>
      </c>
      <c r="AD31" s="93" t="str">
        <f>[26]Junho!$D33</f>
        <v>*</v>
      </c>
      <c r="AE31" s="93" t="str">
        <f>[26]Junho!$D34</f>
        <v>*</v>
      </c>
      <c r="AF31" s="81">
        <f t="shared" si="3"/>
        <v>9.3000000000000007</v>
      </c>
      <c r="AG31" s="92">
        <f t="shared" si="4"/>
        <v>15.009523809523806</v>
      </c>
      <c r="AH31" s="11" t="s">
        <v>33</v>
      </c>
      <c r="AI31" t="s">
        <v>33</v>
      </c>
      <c r="AK31" t="s">
        <v>33</v>
      </c>
      <c r="AL31" t="s">
        <v>33</v>
      </c>
    </row>
    <row r="32" spans="1:38" x14ac:dyDescent="0.2">
      <c r="A32" s="50" t="s">
        <v>11</v>
      </c>
      <c r="B32" s="93">
        <f>[27]Junho!$D$5</f>
        <v>7.8</v>
      </c>
      <c r="C32" s="93">
        <f>[27]Junho!$D$6</f>
        <v>10.6</v>
      </c>
      <c r="D32" s="93">
        <f>[27]Junho!$D$7</f>
        <v>15.1</v>
      </c>
      <c r="E32" s="93">
        <f>[27]Junho!$D$8</f>
        <v>14.2</v>
      </c>
      <c r="F32" s="93">
        <f>[27]Junho!$D$9</f>
        <v>12.3</v>
      </c>
      <c r="G32" s="93">
        <f>[27]Junho!$D$10</f>
        <v>12.4</v>
      </c>
      <c r="H32" s="93">
        <f>[27]Junho!$D$11</f>
        <v>12.8</v>
      </c>
      <c r="I32" s="93">
        <f>[27]Junho!$D$12</f>
        <v>12.8</v>
      </c>
      <c r="J32" s="93">
        <f>[27]Junho!$D$13</f>
        <v>12.8</v>
      </c>
      <c r="K32" s="93">
        <f>[27]Junho!$D$14</f>
        <v>13.7</v>
      </c>
      <c r="L32" s="93">
        <f>[27]Junho!$D$15</f>
        <v>12.8</v>
      </c>
      <c r="M32" s="93">
        <f>[27]Junho!$D$16</f>
        <v>12.4</v>
      </c>
      <c r="N32" s="93">
        <f>[27]Junho!$D$17</f>
        <v>13.4</v>
      </c>
      <c r="O32" s="93">
        <f>[27]Junho!$D$18</f>
        <v>13.5</v>
      </c>
      <c r="P32" s="93">
        <f>[27]Junho!$D$19</f>
        <v>15.2</v>
      </c>
      <c r="Q32" s="93">
        <f>[27]Junho!$D$20</f>
        <v>16.8</v>
      </c>
      <c r="R32" s="93">
        <f>[27]Junho!$D$21</f>
        <v>18.399999999999999</v>
      </c>
      <c r="S32" s="93">
        <f>[27]Junho!$D$22</f>
        <v>15.3</v>
      </c>
      <c r="T32" s="93">
        <f>[27]Junho!$D$23</f>
        <v>14.4</v>
      </c>
      <c r="U32" s="93">
        <f>[27]Junho!$D$24</f>
        <v>14.7</v>
      </c>
      <c r="V32" s="93">
        <f>[27]Junho!$D$25</f>
        <v>11.8</v>
      </c>
      <c r="W32" s="93">
        <f>[27]Junho!$D$26</f>
        <v>12.2</v>
      </c>
      <c r="X32" s="93">
        <f>[27]Junho!$D$27</f>
        <v>14.8</v>
      </c>
      <c r="Y32" s="93">
        <f>[27]Junho!$D$28</f>
        <v>17.5</v>
      </c>
      <c r="Z32" s="93">
        <f>[27]Junho!$D$29</f>
        <v>19.399999999999999</v>
      </c>
      <c r="AA32" s="93">
        <f>[27]Junho!$D$30</f>
        <v>14.9</v>
      </c>
      <c r="AB32" s="93">
        <f>[27]Junho!$D$31</f>
        <v>13.2</v>
      </c>
      <c r="AC32" s="93">
        <f>[27]Junho!$D$32</f>
        <v>12.8</v>
      </c>
      <c r="AD32" s="93">
        <f>[27]Junho!$D$33</f>
        <v>17</v>
      </c>
      <c r="AE32" s="93">
        <f>[27]Junho!$D$34</f>
        <v>10.7</v>
      </c>
      <c r="AF32" s="81">
        <f t="shared" si="3"/>
        <v>7.8</v>
      </c>
      <c r="AG32" s="92">
        <f t="shared" si="4"/>
        <v>13.856666666666666</v>
      </c>
    </row>
    <row r="33" spans="1:38" s="5" customFormat="1" x14ac:dyDescent="0.2">
      <c r="A33" s="50" t="s">
        <v>12</v>
      </c>
      <c r="B33" s="93">
        <f>[28]Junho!$D$5</f>
        <v>15.4</v>
      </c>
      <c r="C33" s="93">
        <f>[28]Junho!$D$6</f>
        <v>14.4</v>
      </c>
      <c r="D33" s="93">
        <f>[28]Junho!$D$7</f>
        <v>17.399999999999999</v>
      </c>
      <c r="E33" s="93">
        <f>[28]Junho!$D$8</f>
        <v>18.399999999999999</v>
      </c>
      <c r="F33" s="93">
        <f>[28]Junho!$D$9</f>
        <v>16.3</v>
      </c>
      <c r="G33" s="93">
        <f>[28]Junho!$D$10</f>
        <v>14.5</v>
      </c>
      <c r="H33" s="93">
        <f>[28]Junho!$D$11</f>
        <v>15.4</v>
      </c>
      <c r="I33" s="93">
        <f>[28]Junho!$D$12</f>
        <v>16.8</v>
      </c>
      <c r="J33" s="93">
        <f>[28]Junho!$D$13</f>
        <v>14.7</v>
      </c>
      <c r="K33" s="93">
        <f>[28]Junho!$D$14</f>
        <v>16.3</v>
      </c>
      <c r="L33" s="93">
        <f>[28]Junho!$D$15</f>
        <v>15.4</v>
      </c>
      <c r="M33" s="93">
        <f>[28]Junho!$D$16</f>
        <v>15.6</v>
      </c>
      <c r="N33" s="93">
        <f>[28]Junho!$D$17</f>
        <v>14.6</v>
      </c>
      <c r="O33" s="93">
        <f>[28]Junho!$D$18</f>
        <v>19.5</v>
      </c>
      <c r="P33" s="93">
        <f>[28]Junho!$D$19</f>
        <v>19.399999999999999</v>
      </c>
      <c r="Q33" s="93">
        <f>[28]Junho!$D$20</f>
        <v>20</v>
      </c>
      <c r="R33" s="93">
        <f>[28]Junho!$D$21</f>
        <v>20.100000000000001</v>
      </c>
      <c r="S33" s="93">
        <f>[28]Junho!$D$22</f>
        <v>17.2</v>
      </c>
      <c r="T33" s="93">
        <f>[28]Junho!$D$23</f>
        <v>16.2</v>
      </c>
      <c r="U33" s="93">
        <f>[28]Junho!$D$24</f>
        <v>16</v>
      </c>
      <c r="V33" s="93">
        <f>[28]Junho!$D$25</f>
        <v>14.5</v>
      </c>
      <c r="W33" s="93">
        <f>[28]Junho!$D$26</f>
        <v>15.6</v>
      </c>
      <c r="X33" s="93">
        <f>[28]Junho!$D$27</f>
        <v>17.100000000000001</v>
      </c>
      <c r="Y33" s="93">
        <f>[28]Junho!$D$28</f>
        <v>18.899999999999999</v>
      </c>
      <c r="Z33" s="93">
        <f>[28]Junho!$D$29</f>
        <v>19.600000000000001</v>
      </c>
      <c r="AA33" s="93">
        <f>[28]Junho!$D$30</f>
        <v>16.3</v>
      </c>
      <c r="AB33" s="93">
        <f>[28]Junho!$D$31</f>
        <v>13.8</v>
      </c>
      <c r="AC33" s="93">
        <f>[28]Junho!$D$32</f>
        <v>13.5</v>
      </c>
      <c r="AD33" s="93">
        <f>[28]Junho!$D$33</f>
        <v>20.3</v>
      </c>
      <c r="AE33" s="93">
        <f>[28]Junho!$D$34</f>
        <v>13.9</v>
      </c>
      <c r="AF33" s="81">
        <f t="shared" si="3"/>
        <v>13.5</v>
      </c>
      <c r="AG33" s="92">
        <f t="shared" si="4"/>
        <v>16.570000000000004</v>
      </c>
      <c r="AK33" s="5" t="s">
        <v>33</v>
      </c>
    </row>
    <row r="34" spans="1:38" x14ac:dyDescent="0.2">
      <c r="A34" s="50" t="s">
        <v>235</v>
      </c>
      <c r="B34" s="93">
        <f>[29]Junho!$D$5</f>
        <v>12.9</v>
      </c>
      <c r="C34" s="93">
        <f>[29]Junho!$D$6</f>
        <v>16.100000000000001</v>
      </c>
      <c r="D34" s="93">
        <f>[29]Junho!$D$7</f>
        <v>16.399999999999999</v>
      </c>
      <c r="E34" s="93">
        <f>[29]Junho!$D$8</f>
        <v>17.600000000000001</v>
      </c>
      <c r="F34" s="93">
        <f>[29]Junho!$D$9</f>
        <v>13.5</v>
      </c>
      <c r="G34" s="93">
        <f>[29]Junho!$D$10</f>
        <v>12.9</v>
      </c>
      <c r="H34" s="93">
        <f>[29]Junho!$D$11</f>
        <v>13.7</v>
      </c>
      <c r="I34" s="93">
        <f>[29]Junho!$D$12</f>
        <v>14.9</v>
      </c>
      <c r="J34" s="93">
        <f>[29]Junho!$D$13</f>
        <v>16</v>
      </c>
      <c r="K34" s="93">
        <f>[29]Junho!$D$14</f>
        <v>17.100000000000001</v>
      </c>
      <c r="L34" s="93">
        <f>[29]Junho!$D$15</f>
        <v>15</v>
      </c>
      <c r="M34" s="93">
        <f>[29]Junho!$D$16</f>
        <v>14.5</v>
      </c>
      <c r="N34" s="93">
        <f>[29]Junho!$D$17</f>
        <v>16.899999999999999</v>
      </c>
      <c r="O34" s="93">
        <f>[29]Junho!$D$18</f>
        <v>20.9</v>
      </c>
      <c r="P34" s="93">
        <f>[29]Junho!$D$19</f>
        <v>19.899999999999999</v>
      </c>
      <c r="Q34" s="93">
        <f>[29]Junho!$D$20</f>
        <v>19.2</v>
      </c>
      <c r="R34" s="93">
        <f>[29]Junho!$D$21</f>
        <v>16.899999999999999</v>
      </c>
      <c r="S34" s="93">
        <f>[29]Junho!$D$22</f>
        <v>16.899999999999999</v>
      </c>
      <c r="T34" s="93">
        <f>[29]Junho!$D$23</f>
        <v>17.8</v>
      </c>
      <c r="U34" s="93">
        <f>[29]Junho!$D$24</f>
        <v>18.399999999999999</v>
      </c>
      <c r="V34" s="93">
        <f>[29]Junho!$D$25</f>
        <v>17.7</v>
      </c>
      <c r="W34" s="93">
        <f>[29]Junho!$D$26</f>
        <v>17.8</v>
      </c>
      <c r="X34" s="93">
        <f>[29]Junho!$D$27</f>
        <v>19.5</v>
      </c>
      <c r="Y34" s="93">
        <f>[29]Junho!$D$28</f>
        <v>20.6</v>
      </c>
      <c r="Z34" s="93">
        <f>[29]Junho!$D$29</f>
        <v>18.100000000000001</v>
      </c>
      <c r="AA34" s="93">
        <f>[29]Junho!$D$30</f>
        <v>14.6</v>
      </c>
      <c r="AB34" s="93">
        <f>[29]Junho!$D$31</f>
        <v>14</v>
      </c>
      <c r="AC34" s="93">
        <f>[29]Junho!$D$32</f>
        <v>13.9</v>
      </c>
      <c r="AD34" s="93">
        <f>[29]Junho!$D$33</f>
        <v>18.2</v>
      </c>
      <c r="AE34" s="93">
        <f>[29]Junho!$D$34</f>
        <v>14</v>
      </c>
      <c r="AF34" s="81">
        <f t="shared" si="3"/>
        <v>12.9</v>
      </c>
      <c r="AG34" s="92">
        <f t="shared" si="4"/>
        <v>16.529999999999998</v>
      </c>
      <c r="AI34" t="s">
        <v>33</v>
      </c>
      <c r="AJ34" t="s">
        <v>33</v>
      </c>
    </row>
    <row r="35" spans="1:38" x14ac:dyDescent="0.2">
      <c r="A35" s="50" t="s">
        <v>234</v>
      </c>
      <c r="B35" s="93">
        <f>[30]Junho!$D$5</f>
        <v>12.6</v>
      </c>
      <c r="C35" s="93">
        <f>[30]Junho!$D$6</f>
        <v>16.3</v>
      </c>
      <c r="D35" s="93">
        <f>[30]Junho!$D$7</f>
        <v>20</v>
      </c>
      <c r="E35" s="93">
        <f>[30]Junho!$D$8</f>
        <v>14.1</v>
      </c>
      <c r="F35" s="93">
        <f>[30]Junho!$D$9</f>
        <v>15.3</v>
      </c>
      <c r="G35" s="93">
        <f>[30]Junho!$D$10</f>
        <v>16.2</v>
      </c>
      <c r="H35" s="93">
        <f>[30]Junho!$D$11</f>
        <v>17.7</v>
      </c>
      <c r="I35" s="93">
        <f>[30]Junho!$D$12</f>
        <v>17.2</v>
      </c>
      <c r="J35" s="93">
        <f>[30]Junho!$D$13</f>
        <v>18.3</v>
      </c>
      <c r="K35" s="93">
        <f>[30]Junho!$D$14</f>
        <v>16.8</v>
      </c>
      <c r="L35" s="93">
        <f>[30]Junho!$D$15</f>
        <v>16.7</v>
      </c>
      <c r="M35" s="93">
        <f>[30]Junho!$D$16</f>
        <v>17.100000000000001</v>
      </c>
      <c r="N35" s="93">
        <f>[30]Junho!$D$17</f>
        <v>17.399999999999999</v>
      </c>
      <c r="O35" s="93">
        <f>[30]Junho!$D$18</f>
        <v>18.600000000000001</v>
      </c>
      <c r="P35" s="93">
        <f>[30]Junho!$D$19</f>
        <v>16.7</v>
      </c>
      <c r="Q35" s="93">
        <f>[30]Junho!$D$20</f>
        <v>17.8</v>
      </c>
      <c r="R35" s="93">
        <f>[30]Junho!$D$21</f>
        <v>19.899999999999999</v>
      </c>
      <c r="S35" s="93">
        <f>[30]Junho!$D$22</f>
        <v>17.399999999999999</v>
      </c>
      <c r="T35" s="93">
        <f>[30]Junho!$D$23</f>
        <v>17</v>
      </c>
      <c r="U35" s="93">
        <f>[30]Junho!$D$24</f>
        <v>16.3</v>
      </c>
      <c r="V35" s="93">
        <f>[30]Junho!$D$25</f>
        <v>15.8</v>
      </c>
      <c r="W35" s="93">
        <f>[30]Junho!$D$26</f>
        <v>15.2</v>
      </c>
      <c r="X35" s="93">
        <f>[30]Junho!$D$27</f>
        <v>18.399999999999999</v>
      </c>
      <c r="Y35" s="93">
        <f>[30]Junho!$D$28</f>
        <v>19.600000000000001</v>
      </c>
      <c r="Z35" s="93">
        <f>[30]Junho!$D$29</f>
        <v>18.3</v>
      </c>
      <c r="AA35" s="93">
        <f>[30]Junho!$D$30</f>
        <v>16.5</v>
      </c>
      <c r="AB35" s="93">
        <f>[30]Junho!$D$31</f>
        <v>13.1</v>
      </c>
      <c r="AC35" s="93">
        <f>[30]Junho!$D$32</f>
        <v>16.399999999999999</v>
      </c>
      <c r="AD35" s="93">
        <f>[30]Junho!$D$33</f>
        <v>16.100000000000001</v>
      </c>
      <c r="AE35" s="93">
        <f>[30]Junho!$D$34</f>
        <v>8.6999999999999993</v>
      </c>
      <c r="AF35" s="81">
        <f t="shared" si="3"/>
        <v>8.6999999999999993</v>
      </c>
      <c r="AG35" s="92">
        <f t="shared" si="4"/>
        <v>16.583333333333332</v>
      </c>
      <c r="AJ35" t="s">
        <v>33</v>
      </c>
    </row>
    <row r="36" spans="1:38" x14ac:dyDescent="0.2">
      <c r="A36" s="50" t="s">
        <v>126</v>
      </c>
      <c r="B36" s="93">
        <f>[31]Junho!$D$5</f>
        <v>13.6</v>
      </c>
      <c r="C36" s="93">
        <f>[31]Junho!$D$6</f>
        <v>17.899999999999999</v>
      </c>
      <c r="D36" s="93">
        <f>[31]Junho!$D$7</f>
        <v>21.3</v>
      </c>
      <c r="E36" s="93">
        <f>[31]Junho!$D$8</f>
        <v>16</v>
      </c>
      <c r="F36" s="93">
        <f>[31]Junho!$D$9</f>
        <v>17.100000000000001</v>
      </c>
      <c r="G36" s="93">
        <f>[31]Junho!$D$10</f>
        <v>18.8</v>
      </c>
      <c r="H36" s="93">
        <f>[31]Junho!$D$11</f>
        <v>15.2</v>
      </c>
      <c r="I36" s="93">
        <f>[31]Junho!$D$12</f>
        <v>18.899999999999999</v>
      </c>
      <c r="J36" s="93">
        <f>[31]Junho!$D$13</f>
        <v>19.2</v>
      </c>
      <c r="K36" s="93">
        <f>[31]Junho!$D$14</f>
        <v>17.399999999999999</v>
      </c>
      <c r="L36" s="93">
        <f>[31]Junho!$D$15</f>
        <v>19.399999999999999</v>
      </c>
      <c r="M36" s="93">
        <f>[31]Junho!$D$16</f>
        <v>19.899999999999999</v>
      </c>
      <c r="N36" s="93">
        <f>[31]Junho!$D$17</f>
        <v>18.600000000000001</v>
      </c>
      <c r="O36" s="93">
        <f>[31]Junho!$D$18</f>
        <v>19.100000000000001</v>
      </c>
      <c r="P36" s="93">
        <f>[31]Junho!$D$19</f>
        <v>16.899999999999999</v>
      </c>
      <c r="Q36" s="93">
        <f>[31]Junho!$D$20</f>
        <v>21.9</v>
      </c>
      <c r="R36" s="93">
        <f>[31]Junho!$D$21</f>
        <v>19.3</v>
      </c>
      <c r="S36" s="93">
        <f>[31]Junho!$D$22</f>
        <v>18.600000000000001</v>
      </c>
      <c r="T36" s="93">
        <f>[31]Junho!$D$23</f>
        <v>17.100000000000001</v>
      </c>
      <c r="U36" s="93">
        <f>[31]Junho!$D$24</f>
        <v>21.3</v>
      </c>
      <c r="V36" s="93">
        <f>[31]Junho!$D$25</f>
        <v>19.100000000000001</v>
      </c>
      <c r="W36" s="93">
        <f>[31]Junho!$D$26</f>
        <v>20.6</v>
      </c>
      <c r="X36" s="93">
        <f>[31]Junho!$D$27</f>
        <v>19.899999999999999</v>
      </c>
      <c r="Y36" s="93">
        <f>[31]Junho!$D$28</f>
        <v>20</v>
      </c>
      <c r="Z36" s="93">
        <f>[31]Junho!$D$29</f>
        <v>20</v>
      </c>
      <c r="AA36" s="93">
        <f>[31]Junho!$D$30</f>
        <v>17.600000000000001</v>
      </c>
      <c r="AB36" s="93">
        <f>[31]Junho!$D$31</f>
        <v>13.8</v>
      </c>
      <c r="AC36" s="93">
        <f>[31]Junho!$D$32</f>
        <v>16.100000000000001</v>
      </c>
      <c r="AD36" s="93">
        <f>[31]Junho!$D$33</f>
        <v>15.7</v>
      </c>
      <c r="AE36" s="93">
        <f>[31]Junho!$D$34</f>
        <v>8.6999999999999993</v>
      </c>
      <c r="AF36" s="81">
        <f t="shared" si="3"/>
        <v>8.6999999999999993</v>
      </c>
      <c r="AG36" s="92">
        <f t="shared" si="4"/>
        <v>17.966666666666676</v>
      </c>
      <c r="AI36" t="s">
        <v>33</v>
      </c>
    </row>
    <row r="37" spans="1:38" x14ac:dyDescent="0.2">
      <c r="A37" s="50" t="s">
        <v>13</v>
      </c>
      <c r="B37" s="93">
        <f>[32]Junho!$D$5</f>
        <v>9.4</v>
      </c>
      <c r="C37" s="93">
        <f>[32]Junho!$D$6</f>
        <v>14.2</v>
      </c>
      <c r="D37" s="93">
        <f>[32]Junho!$D$7</f>
        <v>17.600000000000001</v>
      </c>
      <c r="E37" s="93">
        <f>[32]Junho!$D$8</f>
        <v>13.1</v>
      </c>
      <c r="F37" s="93">
        <f>[32]Junho!$D$9</f>
        <v>16.100000000000001</v>
      </c>
      <c r="G37" s="93">
        <f>[32]Junho!$D$10</f>
        <v>14.1</v>
      </c>
      <c r="H37" s="93">
        <f>[32]Junho!$D$11</f>
        <v>13.8</v>
      </c>
      <c r="I37" s="93">
        <f>[32]Junho!$D$12</f>
        <v>14.1</v>
      </c>
      <c r="J37" s="93">
        <f>[32]Junho!$D$13</f>
        <v>14.4</v>
      </c>
      <c r="K37" s="93">
        <f>[32]Junho!$D$14</f>
        <v>14.7</v>
      </c>
      <c r="L37" s="93">
        <f>[32]Junho!$D$15</f>
        <v>14.2</v>
      </c>
      <c r="M37" s="93">
        <f>[32]Junho!$D$16</f>
        <v>13.7</v>
      </c>
      <c r="N37" s="93">
        <f>[32]Junho!$D$17</f>
        <v>14.6</v>
      </c>
      <c r="O37" s="93">
        <f>[32]Junho!$D$18</f>
        <v>16.3</v>
      </c>
      <c r="P37" s="93">
        <f>[32]Junho!$D$19</f>
        <v>17.5</v>
      </c>
      <c r="Q37" s="93">
        <f>[32]Junho!$D$20</f>
        <v>14.4</v>
      </c>
      <c r="R37" s="93">
        <f>[32]Junho!$D$21</f>
        <v>16.2</v>
      </c>
      <c r="S37" s="93">
        <f>[32]Junho!$D$22</f>
        <v>13.4</v>
      </c>
      <c r="T37" s="93">
        <f>[32]Junho!$D$23</f>
        <v>13.6</v>
      </c>
      <c r="U37" s="93">
        <f>[32]Junho!$D$24</f>
        <v>13.1</v>
      </c>
      <c r="V37" s="93">
        <f>[32]Junho!$D$25</f>
        <v>12.9</v>
      </c>
      <c r="W37" s="93">
        <f>[32]Junho!$D$26</f>
        <v>15.3</v>
      </c>
      <c r="X37" s="93">
        <f>[32]Junho!$D$27</f>
        <v>17.600000000000001</v>
      </c>
      <c r="Y37" s="93">
        <f>[32]Junho!$D$28</f>
        <v>16.899999999999999</v>
      </c>
      <c r="Z37" s="93">
        <f>[32]Junho!$D$29</f>
        <v>16.2</v>
      </c>
      <c r="AA37" s="93">
        <f>[32]Junho!$D$30</f>
        <v>15.8</v>
      </c>
      <c r="AB37" s="93">
        <f>[32]Junho!$D$31</f>
        <v>19.8</v>
      </c>
      <c r="AC37" s="93">
        <f>[32]Junho!$D$32</f>
        <v>16.600000000000001</v>
      </c>
      <c r="AD37" s="93">
        <f>[32]Junho!$D$33</f>
        <v>15.5</v>
      </c>
      <c r="AE37" s="93">
        <f>[32]Junho!$D$34</f>
        <v>16</v>
      </c>
      <c r="AF37" s="81">
        <f t="shared" si="3"/>
        <v>9.4</v>
      </c>
      <c r="AG37" s="92">
        <f t="shared" si="4"/>
        <v>15.036666666666667</v>
      </c>
    </row>
    <row r="38" spans="1:38" x14ac:dyDescent="0.2">
      <c r="A38" s="50" t="s">
        <v>155</v>
      </c>
      <c r="B38" s="93">
        <f>[33]Junho!$D5</f>
        <v>12.9</v>
      </c>
      <c r="C38" s="93">
        <f>[33]Junho!$D6</f>
        <v>12.8</v>
      </c>
      <c r="D38" s="93">
        <f>[33]Junho!$D7</f>
        <v>14.2</v>
      </c>
      <c r="E38" s="93">
        <f>[33]Junho!$D8</f>
        <v>13</v>
      </c>
      <c r="F38" s="93">
        <f>[33]Junho!$D9</f>
        <v>12.7</v>
      </c>
      <c r="G38" s="93">
        <f>[33]Junho!$D10</f>
        <v>12.8</v>
      </c>
      <c r="H38" s="93">
        <f>[33]Junho!$D11</f>
        <v>13</v>
      </c>
      <c r="I38" s="93">
        <f>[33]Junho!$D12</f>
        <v>13.7</v>
      </c>
      <c r="J38" s="93">
        <f>[33]Junho!$D13</f>
        <v>14.3</v>
      </c>
      <c r="K38" s="93">
        <f>[33]Junho!$D14</f>
        <v>13.7</v>
      </c>
      <c r="L38" s="93">
        <f>[33]Junho!$D15</f>
        <v>13.6</v>
      </c>
      <c r="M38" s="93">
        <f>[33]Junho!$D16</f>
        <v>12.8</v>
      </c>
      <c r="N38" s="93">
        <f>[33]Junho!$D17</f>
        <v>14.6</v>
      </c>
      <c r="O38" s="93">
        <f>[33]Junho!$D18</f>
        <v>13.4</v>
      </c>
      <c r="P38" s="93">
        <f>[33]Junho!$D19</f>
        <v>15.2</v>
      </c>
      <c r="Q38" s="93">
        <f>[33]Junho!$D20</f>
        <v>14.6</v>
      </c>
      <c r="R38" s="93">
        <f>[33]Junho!$D21</f>
        <v>13.5</v>
      </c>
      <c r="S38" s="93">
        <f>[33]Junho!$D22</f>
        <v>13.7</v>
      </c>
      <c r="T38" s="93">
        <f>[33]Junho!$D23</f>
        <v>13.6</v>
      </c>
      <c r="U38" s="93">
        <f>[33]Junho!$D24</f>
        <v>11.8</v>
      </c>
      <c r="V38" s="93">
        <f>[33]Junho!$D25</f>
        <v>11.9</v>
      </c>
      <c r="W38" s="93">
        <f>[33]Junho!$D26</f>
        <v>14.5</v>
      </c>
      <c r="X38" s="93">
        <f>[33]Junho!$D27</f>
        <v>14.7</v>
      </c>
      <c r="Y38" s="93">
        <f>[33]Junho!$D28</f>
        <v>15.7</v>
      </c>
      <c r="Z38" s="93">
        <f>[33]Junho!$D29</f>
        <v>15</v>
      </c>
      <c r="AA38" s="93">
        <f>[33]Junho!$D30</f>
        <v>18</v>
      </c>
      <c r="AB38" s="93">
        <f>[33]Junho!$D31</f>
        <v>15.9</v>
      </c>
      <c r="AC38" s="93">
        <f>[33]Junho!$D32</f>
        <v>13.5</v>
      </c>
      <c r="AD38" s="93">
        <f>[33]Junho!$D33</f>
        <v>13.2</v>
      </c>
      <c r="AE38" s="93">
        <f>[33]Junho!$D34</f>
        <v>15.8</v>
      </c>
      <c r="AF38" s="81">
        <f t="shared" si="3"/>
        <v>11.8</v>
      </c>
      <c r="AG38" s="92">
        <f t="shared" si="4"/>
        <v>13.936666666666664</v>
      </c>
      <c r="AI38" t="s">
        <v>33</v>
      </c>
      <c r="AK38" t="s">
        <v>33</v>
      </c>
    </row>
    <row r="39" spans="1:38" x14ac:dyDescent="0.2">
      <c r="A39" s="50" t="s">
        <v>14</v>
      </c>
      <c r="B39" s="93">
        <f>[34]Junho!$D$5</f>
        <v>10.8</v>
      </c>
      <c r="C39" s="93">
        <f>[34]Junho!$D$6</f>
        <v>13.9</v>
      </c>
      <c r="D39" s="93">
        <f>[34]Junho!$D$7</f>
        <v>17.100000000000001</v>
      </c>
      <c r="E39" s="93">
        <f>[34]Junho!$D$8</f>
        <v>16.8</v>
      </c>
      <c r="F39" s="93">
        <f>[34]Junho!$D$9</f>
        <v>14.6</v>
      </c>
      <c r="G39" s="93">
        <f>[34]Junho!$D$10</f>
        <v>14.9</v>
      </c>
      <c r="H39" s="93">
        <f>[34]Junho!$D$11</f>
        <v>17.5</v>
      </c>
      <c r="I39" s="93">
        <f>[34]Junho!$D$12</f>
        <v>15.9</v>
      </c>
      <c r="J39" s="93">
        <f>[34]Junho!$D$13</f>
        <v>17.399999999999999</v>
      </c>
      <c r="K39" s="93">
        <f>[34]Junho!$D$14</f>
        <v>19.600000000000001</v>
      </c>
      <c r="L39" s="93">
        <f>[34]Junho!$D$15</f>
        <v>19.399999999999999</v>
      </c>
      <c r="M39" s="93">
        <f>[34]Junho!$D$16</f>
        <v>15.3</v>
      </c>
      <c r="N39" s="93">
        <f>[34]Junho!$D$17</f>
        <v>16.399999999999999</v>
      </c>
      <c r="O39" s="93">
        <f>[34]Junho!$D$18</f>
        <v>18.7</v>
      </c>
      <c r="P39" s="93">
        <f>[34]Junho!$D$19</f>
        <v>19.8</v>
      </c>
      <c r="Q39" s="93">
        <f>[34]Junho!$D$20</f>
        <v>21.3</v>
      </c>
      <c r="R39" s="93">
        <f>[34]Junho!$D$21</f>
        <v>21.3</v>
      </c>
      <c r="S39" s="93">
        <f>[34]Junho!$D$22</f>
        <v>19.899999999999999</v>
      </c>
      <c r="T39" s="93">
        <f>[34]Junho!$D$23</f>
        <v>20.7</v>
      </c>
      <c r="U39" s="93">
        <f>[34]Junho!$D$24</f>
        <v>21.6</v>
      </c>
      <c r="V39" s="93">
        <f>[34]Junho!$D$25</f>
        <v>15.6</v>
      </c>
      <c r="W39" s="93">
        <f>[34]Junho!$D$26</f>
        <v>16.2</v>
      </c>
      <c r="X39" s="93">
        <f>[34]Junho!$D$27</f>
        <v>20.399999999999999</v>
      </c>
      <c r="Y39" s="93">
        <f>[34]Junho!$D$28</f>
        <v>19.7</v>
      </c>
      <c r="Z39" s="93">
        <f>[34]Junho!$D$29</f>
        <v>15.7</v>
      </c>
      <c r="AA39" s="93">
        <f>[34]Junho!$D$30</f>
        <v>12.1</v>
      </c>
      <c r="AB39" s="93">
        <f>[34]Junho!$D$31</f>
        <v>9.8000000000000007</v>
      </c>
      <c r="AC39" s="93">
        <f>[34]Junho!$D$32</f>
        <v>15.2</v>
      </c>
      <c r="AD39" s="93">
        <f>[34]Junho!$D$33</f>
        <v>10.3</v>
      </c>
      <c r="AE39" s="93">
        <f>[34]Junho!$D$34</f>
        <v>6.9</v>
      </c>
      <c r="AF39" s="81">
        <f t="shared" si="3"/>
        <v>6.9</v>
      </c>
      <c r="AG39" s="92">
        <f t="shared" si="4"/>
        <v>16.493333333333332</v>
      </c>
      <c r="AH39" s="11" t="s">
        <v>33</v>
      </c>
      <c r="AI39" t="s">
        <v>33</v>
      </c>
      <c r="AK39" t="s">
        <v>33</v>
      </c>
    </row>
    <row r="40" spans="1:38" x14ac:dyDescent="0.2">
      <c r="A40" s="50" t="s">
        <v>15</v>
      </c>
      <c r="B40" s="93">
        <f>[35]Junho!$D$5</f>
        <v>13.6</v>
      </c>
      <c r="C40" s="93">
        <f>[35]Junho!$D$6</f>
        <v>16.2</v>
      </c>
      <c r="D40" s="93">
        <f>[35]Junho!$D$7</f>
        <v>20.100000000000001</v>
      </c>
      <c r="E40" s="93">
        <f>[35]Junho!$D$8</f>
        <v>15.8</v>
      </c>
      <c r="F40" s="93">
        <f>[35]Junho!$D$9</f>
        <v>15.7</v>
      </c>
      <c r="G40" s="93">
        <f>[35]Junho!$D$10</f>
        <v>15.7</v>
      </c>
      <c r="H40" s="93">
        <f>[35]Junho!$D$11</f>
        <v>15.6</v>
      </c>
      <c r="I40" s="93">
        <f>[35]Junho!$D$12</f>
        <v>17.7</v>
      </c>
      <c r="J40" s="93">
        <f>[35]Junho!$D$13</f>
        <v>22.1</v>
      </c>
      <c r="K40" s="93">
        <f>[35]Junho!$D$14</f>
        <v>21.6</v>
      </c>
      <c r="L40" s="93">
        <f>[35]Junho!$D$15</f>
        <v>20.399999999999999</v>
      </c>
      <c r="M40" s="93">
        <f>[35]Junho!$D$16</f>
        <v>19.3</v>
      </c>
      <c r="N40" s="93">
        <f>[35]Junho!$D$17</f>
        <v>21.9</v>
      </c>
      <c r="O40" s="93">
        <f>[35]Junho!$D$18</f>
        <v>25.1</v>
      </c>
      <c r="P40" s="93">
        <f>[35]Junho!$D$19</f>
        <v>24.5</v>
      </c>
      <c r="Q40" s="93">
        <f>[35]Junho!$D$20</f>
        <v>23</v>
      </c>
      <c r="R40" s="93">
        <f>[35]Junho!$D$21</f>
        <v>22.5</v>
      </c>
      <c r="S40" s="93">
        <f>[35]Junho!$D$22</f>
        <v>22.7</v>
      </c>
      <c r="T40" s="93">
        <f>[35]Junho!$D$23</f>
        <v>25.7</v>
      </c>
      <c r="U40" s="93">
        <f>[35]Junho!$D$24</f>
        <v>25</v>
      </c>
      <c r="V40" s="93">
        <f>[35]Junho!$D$25</f>
        <v>22.3</v>
      </c>
      <c r="W40" s="93">
        <f>[35]Junho!$D$26</f>
        <v>25.3</v>
      </c>
      <c r="X40" s="93">
        <f>[35]Junho!$D$27</f>
        <v>24.9</v>
      </c>
      <c r="Y40" s="93">
        <f>[35]Junho!$D$28</f>
        <v>21.1</v>
      </c>
      <c r="Z40" s="93">
        <f>[35]Junho!$D$29</f>
        <v>16.5</v>
      </c>
      <c r="AA40" s="93">
        <f>[35]Junho!$D$30</f>
        <v>13</v>
      </c>
      <c r="AB40" s="93">
        <f>[35]Junho!$D$31</f>
        <v>13.8</v>
      </c>
      <c r="AC40" s="93">
        <f>[35]Junho!$D$32</f>
        <v>16.5</v>
      </c>
      <c r="AD40" s="93">
        <f>[35]Junho!$D$33</f>
        <v>14.3</v>
      </c>
      <c r="AE40" s="93">
        <f>[35]Junho!$D$34</f>
        <v>12.3</v>
      </c>
      <c r="AF40" s="81">
        <f t="shared" si="3"/>
        <v>12.3</v>
      </c>
      <c r="AG40" s="92">
        <f t="shared" si="4"/>
        <v>19.473333333333326</v>
      </c>
      <c r="AI40" t="s">
        <v>33</v>
      </c>
      <c r="AJ40" t="s">
        <v>33</v>
      </c>
    </row>
    <row r="41" spans="1:38" x14ac:dyDescent="0.2">
      <c r="A41" s="50" t="s">
        <v>156</v>
      </c>
      <c r="B41" s="93">
        <f>[36]Junho!$D$5</f>
        <v>10.3</v>
      </c>
      <c r="C41" s="93">
        <f>[36]Junho!$D$6</f>
        <v>14.4</v>
      </c>
      <c r="D41" s="93">
        <f>[36]Junho!$D$7</f>
        <v>17.7</v>
      </c>
      <c r="E41" s="93">
        <f>[36]Junho!$D$8</f>
        <v>12.8</v>
      </c>
      <c r="F41" s="93">
        <f>[36]Junho!$D$9</f>
        <v>14.8</v>
      </c>
      <c r="G41" s="93">
        <f>[36]Junho!$D$10</f>
        <v>13.6</v>
      </c>
      <c r="H41" s="93">
        <f>[36]Junho!$D$11</f>
        <v>13.7</v>
      </c>
      <c r="I41" s="93">
        <f>[36]Junho!$D$12</f>
        <v>14.4</v>
      </c>
      <c r="J41" s="93">
        <f>[36]Junho!$D$13</f>
        <v>15.7</v>
      </c>
      <c r="K41" s="93">
        <f>[36]Junho!$D$14</f>
        <v>14.8</v>
      </c>
      <c r="L41" s="93">
        <f>[36]Junho!$D$15</f>
        <v>15.4</v>
      </c>
      <c r="M41" s="93">
        <f>[36]Junho!$D$16</f>
        <v>13.7</v>
      </c>
      <c r="N41" s="93">
        <f>[36]Junho!$D$17</f>
        <v>14.7</v>
      </c>
      <c r="O41" s="93">
        <f>[36]Junho!$D$18</f>
        <v>18.100000000000001</v>
      </c>
      <c r="P41" s="93">
        <f>[36]Junho!$D$19</f>
        <v>15</v>
      </c>
      <c r="Q41" s="93">
        <f>[36]Junho!$D$20</f>
        <v>16.7</v>
      </c>
      <c r="R41" s="93">
        <f>[36]Junho!$D$21</f>
        <v>15.3</v>
      </c>
      <c r="S41" s="93">
        <f>[36]Junho!$D$22</f>
        <v>15.8</v>
      </c>
      <c r="T41" s="93">
        <f>[36]Junho!$D$23</f>
        <v>14.8</v>
      </c>
      <c r="U41" s="93">
        <f>[36]Junho!$D$24</f>
        <v>14.5</v>
      </c>
      <c r="V41" s="93">
        <f>[36]Junho!$D$25</f>
        <v>12.6</v>
      </c>
      <c r="W41" s="93">
        <f>[36]Junho!$D$26</f>
        <v>14.4</v>
      </c>
      <c r="X41" s="93">
        <f>[36]Junho!$D$27</f>
        <v>18.2</v>
      </c>
      <c r="Y41" s="93">
        <f>[36]Junho!$D$28</f>
        <v>17.7</v>
      </c>
      <c r="Z41" s="93">
        <f>[36]Junho!$D$29</f>
        <v>16.899999999999999</v>
      </c>
      <c r="AA41" s="93">
        <f>[36]Junho!$D$30</f>
        <v>17.399999999999999</v>
      </c>
      <c r="AB41" s="93">
        <f>[36]Junho!$D$31</f>
        <v>15.4</v>
      </c>
      <c r="AC41" s="93">
        <f>[36]Junho!$D$32</f>
        <v>15.2</v>
      </c>
      <c r="AD41" s="93">
        <f>[36]Junho!$D$33</f>
        <v>15.6</v>
      </c>
      <c r="AE41" s="93">
        <f>[36]Junho!$D$34</f>
        <v>13.2</v>
      </c>
      <c r="AF41" s="81">
        <f t="shared" si="3"/>
        <v>10.3</v>
      </c>
      <c r="AG41" s="92">
        <f t="shared" si="4"/>
        <v>15.09333333333333</v>
      </c>
      <c r="AK41" t="s">
        <v>33</v>
      </c>
    </row>
    <row r="42" spans="1:38" x14ac:dyDescent="0.2">
      <c r="A42" s="50" t="s">
        <v>16</v>
      </c>
      <c r="B42" s="93">
        <f>[37]Junho!$D$5</f>
        <v>8</v>
      </c>
      <c r="C42" s="93">
        <f>[37]Junho!$D$6</f>
        <v>12.3</v>
      </c>
      <c r="D42" s="93">
        <f>[37]Junho!$D$7</f>
        <v>16.5</v>
      </c>
      <c r="E42" s="93">
        <f>[37]Junho!$D$8</f>
        <v>13.2</v>
      </c>
      <c r="F42" s="93">
        <f>[37]Junho!$D$9</f>
        <v>15</v>
      </c>
      <c r="G42" s="93">
        <f>[37]Junho!$D$10</f>
        <v>13.6</v>
      </c>
      <c r="H42" s="93">
        <f>[37]Junho!$D$11</f>
        <v>12.5</v>
      </c>
      <c r="I42" s="93">
        <f>[37]Junho!$D$12</f>
        <v>13.4</v>
      </c>
      <c r="J42" s="93">
        <f>[37]Junho!$D$13</f>
        <v>15.2</v>
      </c>
      <c r="K42" s="93">
        <f>[37]Junho!$D$14</f>
        <v>14.4</v>
      </c>
      <c r="L42" s="93">
        <f>[37]Junho!$D$15</f>
        <v>13.9</v>
      </c>
      <c r="M42" s="93">
        <f>[37]Junho!$D$16</f>
        <v>13.4</v>
      </c>
      <c r="N42" s="93">
        <f>[37]Junho!$D$17</f>
        <v>14.7</v>
      </c>
      <c r="O42" s="93">
        <f>[37]Junho!$D$18</f>
        <v>15.5</v>
      </c>
      <c r="P42" s="93">
        <f>[37]Junho!$D$19</f>
        <v>18.399999999999999</v>
      </c>
      <c r="Q42" s="93">
        <f>[37]Junho!$D$20</f>
        <v>16.399999999999999</v>
      </c>
      <c r="R42" s="93">
        <f>[37]Junho!$D$21</f>
        <v>16.7</v>
      </c>
      <c r="S42" s="93">
        <f>[37]Junho!$D$22</f>
        <v>15.6</v>
      </c>
      <c r="T42" s="93">
        <f>[37]Junho!$D$23</f>
        <v>15.1</v>
      </c>
      <c r="U42" s="93">
        <f>[37]Junho!$D$24</f>
        <v>13.5</v>
      </c>
      <c r="V42" s="93">
        <f>[37]Junho!$D$25</f>
        <v>14.6</v>
      </c>
      <c r="W42" s="93">
        <f>[37]Junho!$D$26</f>
        <v>16.5</v>
      </c>
      <c r="X42" s="93">
        <f>[37]Junho!$D$27</f>
        <v>17.100000000000001</v>
      </c>
      <c r="Y42" s="93">
        <f>[37]Junho!$D$28</f>
        <v>17</v>
      </c>
      <c r="Z42" s="93">
        <f>[37]Junho!$D$29</f>
        <v>19.8</v>
      </c>
      <c r="AA42" s="93">
        <f>[37]Junho!$D$30</f>
        <v>15.9</v>
      </c>
      <c r="AB42" s="93">
        <f>[37]Junho!$D$31</f>
        <v>13.6</v>
      </c>
      <c r="AC42" s="93">
        <f>[37]Junho!$D$32</f>
        <v>12.1</v>
      </c>
      <c r="AD42" s="93">
        <f>[37]Junho!$D$33</f>
        <v>16.899999999999999</v>
      </c>
      <c r="AE42" s="93">
        <f>[37]Junho!$D$34</f>
        <v>9.8000000000000007</v>
      </c>
      <c r="AF42" s="81">
        <f t="shared" si="3"/>
        <v>8</v>
      </c>
      <c r="AG42" s="92">
        <f t="shared" si="4"/>
        <v>14.686666666666669</v>
      </c>
      <c r="AI42" t="s">
        <v>33</v>
      </c>
      <c r="AJ42" t="s">
        <v>33</v>
      </c>
      <c r="AK42" t="s">
        <v>33</v>
      </c>
    </row>
    <row r="43" spans="1:38" x14ac:dyDescent="0.2">
      <c r="A43" s="50" t="s">
        <v>139</v>
      </c>
      <c r="B43" s="93">
        <f>[38]Junho!$D$5</f>
        <v>11.7</v>
      </c>
      <c r="C43" s="93">
        <f>[38]Junho!$D$6</f>
        <v>15.5</v>
      </c>
      <c r="D43" s="93">
        <f>[38]Junho!$D$7</f>
        <v>17.399999999999999</v>
      </c>
      <c r="E43" s="93">
        <f>[38]Junho!$D$8</f>
        <v>13.5</v>
      </c>
      <c r="F43" s="93">
        <f>[38]Junho!$D$9</f>
        <v>16.399999999999999</v>
      </c>
      <c r="G43" s="93">
        <f>[38]Junho!$D$10</f>
        <v>17.2</v>
      </c>
      <c r="H43" s="93">
        <f>[38]Junho!$D$11</f>
        <v>16.7</v>
      </c>
      <c r="I43" s="93">
        <f>[38]Junho!$D$12</f>
        <v>15.4</v>
      </c>
      <c r="J43" s="93">
        <f>[38]Junho!$D$13</f>
        <v>18.3</v>
      </c>
      <c r="K43" s="93">
        <f>[38]Junho!$D$14</f>
        <v>17</v>
      </c>
      <c r="L43" s="93">
        <f>[38]Junho!$D$15</f>
        <v>14.3</v>
      </c>
      <c r="M43" s="93">
        <f>[38]Junho!$D$16</f>
        <v>16.600000000000001</v>
      </c>
      <c r="N43" s="93">
        <f>[38]Junho!$D$17</f>
        <v>19</v>
      </c>
      <c r="O43" s="93">
        <f>[38]Junho!$D$18</f>
        <v>13.9</v>
      </c>
      <c r="P43" s="93">
        <f>[38]Junho!$D$19</f>
        <v>13.1</v>
      </c>
      <c r="Q43" s="93">
        <f>[38]Junho!$D$20</f>
        <v>18.7</v>
      </c>
      <c r="R43" s="93">
        <f>[38]Junho!$D$21</f>
        <v>15.9</v>
      </c>
      <c r="S43" s="93">
        <f>[38]Junho!$D$22</f>
        <v>15.9</v>
      </c>
      <c r="T43" s="93">
        <f>[38]Junho!$D$23</f>
        <v>14.3</v>
      </c>
      <c r="U43" s="93">
        <f>[38]Junho!$D$24</f>
        <v>14</v>
      </c>
      <c r="V43" s="93">
        <f>[38]Junho!$D$25</f>
        <v>15.4</v>
      </c>
      <c r="W43" s="93">
        <f>[38]Junho!$D$26</f>
        <v>17.899999999999999</v>
      </c>
      <c r="X43" s="93">
        <f>[38]Junho!$D$27</f>
        <v>13.9</v>
      </c>
      <c r="Y43" s="93">
        <f>[38]Junho!$D$28</f>
        <v>16</v>
      </c>
      <c r="Z43" s="93">
        <f>[38]Junho!$D$29</f>
        <v>15.2</v>
      </c>
      <c r="AA43" s="93">
        <f>[38]Junho!$D$30</f>
        <v>15.8</v>
      </c>
      <c r="AB43" s="93">
        <f>[38]Junho!$D$31</f>
        <v>14.3</v>
      </c>
      <c r="AC43" s="93">
        <f>[38]Junho!$D$32</f>
        <v>13.8</v>
      </c>
      <c r="AD43" s="93">
        <f>[38]Junho!$D$33</f>
        <v>13.9</v>
      </c>
      <c r="AE43" s="93">
        <f>[38]Junho!$D$34</f>
        <v>10.9</v>
      </c>
      <c r="AF43" s="81">
        <f t="shared" si="3"/>
        <v>10.9</v>
      </c>
      <c r="AG43" s="92">
        <f t="shared" si="4"/>
        <v>15.396666666666665</v>
      </c>
      <c r="AI43" t="s">
        <v>33</v>
      </c>
    </row>
    <row r="44" spans="1:38" x14ac:dyDescent="0.2">
      <c r="A44" s="50" t="s">
        <v>17</v>
      </c>
      <c r="B44" s="93">
        <f>[39]Junho!$D$5</f>
        <v>13.9</v>
      </c>
      <c r="C44" s="93">
        <f>[39]Junho!$D$6</f>
        <v>14.9</v>
      </c>
      <c r="D44" s="93">
        <f>[39]Junho!$D$7</f>
        <v>17.3</v>
      </c>
      <c r="E44" s="93">
        <f>[39]Junho!$D$8</f>
        <v>14</v>
      </c>
      <c r="F44" s="93">
        <f>[39]Junho!$D$9</f>
        <v>15.6</v>
      </c>
      <c r="G44" s="93">
        <f>[39]Junho!$D$10</f>
        <v>16.600000000000001</v>
      </c>
      <c r="H44" s="93">
        <f>[39]Junho!$D$11</f>
        <v>15.9</v>
      </c>
      <c r="I44" s="93">
        <f>[39]Junho!$D$12</f>
        <v>15.5</v>
      </c>
      <c r="J44" s="93">
        <f>[39]Junho!$D$13</f>
        <v>16</v>
      </c>
      <c r="K44" s="93">
        <f>[39]Junho!$D$14</f>
        <v>15.7</v>
      </c>
      <c r="L44" s="93">
        <f>[39]Junho!$D$15</f>
        <v>13.9</v>
      </c>
      <c r="M44" s="93">
        <f>[39]Junho!$D$16</f>
        <v>15</v>
      </c>
      <c r="N44" s="93">
        <f>[39]Junho!$D$17</f>
        <v>17.5</v>
      </c>
      <c r="O44" s="93">
        <f>[39]Junho!$D$18</f>
        <v>17.8</v>
      </c>
      <c r="P44" s="93">
        <f>[39]Junho!$D$19</f>
        <v>17</v>
      </c>
      <c r="Q44" s="93">
        <f>[39]Junho!$D$20</f>
        <v>17.5</v>
      </c>
      <c r="R44" s="93">
        <f>[39]Junho!$D$21</f>
        <v>15.5</v>
      </c>
      <c r="S44" s="93">
        <f>[39]Junho!$D$22</f>
        <v>16.8</v>
      </c>
      <c r="T44" s="93">
        <f>[39]Junho!$D$23</f>
        <v>17.600000000000001</v>
      </c>
      <c r="U44" s="93">
        <f>[39]Junho!$D$24</f>
        <v>15.9</v>
      </c>
      <c r="V44" s="93">
        <f>[39]Junho!$D$25</f>
        <v>16.100000000000001</v>
      </c>
      <c r="W44" s="93">
        <f>[39]Junho!$D$26</f>
        <v>16.100000000000001</v>
      </c>
      <c r="X44" s="93">
        <f>[39]Junho!$D$27</f>
        <v>17.3</v>
      </c>
      <c r="Y44" s="93">
        <f>[39]Junho!$D$28</f>
        <v>16.899999999999999</v>
      </c>
      <c r="Z44" s="93">
        <f>[39]Junho!$D$29</f>
        <v>17.2</v>
      </c>
      <c r="AA44" s="93">
        <f>[39]Junho!$D$30</f>
        <v>17</v>
      </c>
      <c r="AB44" s="93">
        <f>[39]Junho!$D$31</f>
        <v>12.6</v>
      </c>
      <c r="AC44" s="93">
        <f>[39]Junho!$D$32</f>
        <v>15.9</v>
      </c>
      <c r="AD44" s="93">
        <f>[39]Junho!$D$33</f>
        <v>16.7</v>
      </c>
      <c r="AE44" s="93">
        <f>[39]Junho!$D$34</f>
        <v>12.3</v>
      </c>
      <c r="AF44" s="81">
        <f t="shared" si="3"/>
        <v>12.3</v>
      </c>
      <c r="AG44" s="92">
        <f t="shared" si="4"/>
        <v>15.933333333333335</v>
      </c>
      <c r="AI44" t="s">
        <v>33</v>
      </c>
      <c r="AK44" t="s">
        <v>33</v>
      </c>
    </row>
    <row r="45" spans="1:38" hidden="1" x14ac:dyDescent="0.2">
      <c r="A45" s="50" t="s">
        <v>144</v>
      </c>
      <c r="B45" s="93" t="str">
        <f>[40]Junho!$D$5</f>
        <v>*</v>
      </c>
      <c r="C45" s="93" t="str">
        <f>[40]Junho!$D$6</f>
        <v>*</v>
      </c>
      <c r="D45" s="93" t="str">
        <f>[40]Junho!$D$7</f>
        <v>*</v>
      </c>
      <c r="E45" s="93" t="str">
        <f>[40]Junho!$D$8</f>
        <v>*</v>
      </c>
      <c r="F45" s="93" t="str">
        <f>[40]Junho!$D$9</f>
        <v>*</v>
      </c>
      <c r="G45" s="93" t="str">
        <f>[40]Junho!$D$10</f>
        <v>*</v>
      </c>
      <c r="H45" s="93" t="str">
        <f>[40]Junho!$D$11</f>
        <v>*</v>
      </c>
      <c r="I45" s="93" t="str">
        <f>[40]Junho!$D$12</f>
        <v>*</v>
      </c>
      <c r="J45" s="93" t="str">
        <f>[40]Junho!$D$13</f>
        <v>*</v>
      </c>
      <c r="K45" s="93" t="str">
        <f>[40]Junho!$D$14</f>
        <v>*</v>
      </c>
      <c r="L45" s="93" t="str">
        <f>[40]Junho!$D$15</f>
        <v>*</v>
      </c>
      <c r="M45" s="93" t="str">
        <f>[40]Junho!$D$16</f>
        <v>*</v>
      </c>
      <c r="N45" s="93" t="str">
        <f>[40]Junho!$D$17</f>
        <v>*</v>
      </c>
      <c r="O45" s="93" t="str">
        <f>[40]Junho!$D$18</f>
        <v>*</v>
      </c>
      <c r="P45" s="93" t="str">
        <f>[40]Junho!$D$19</f>
        <v>*</v>
      </c>
      <c r="Q45" s="93" t="str">
        <f>[40]Junho!$D$20</f>
        <v>*</v>
      </c>
      <c r="R45" s="93" t="str">
        <f>[40]Junho!$D$21</f>
        <v>*</v>
      </c>
      <c r="S45" s="93" t="str">
        <f>[40]Junho!$D$22</f>
        <v>*</v>
      </c>
      <c r="T45" s="93" t="str">
        <f>[40]Junho!$D$23</f>
        <v>*</v>
      </c>
      <c r="U45" s="93" t="str">
        <f>[40]Junho!$D$24</f>
        <v>*</v>
      </c>
      <c r="V45" s="93" t="str">
        <f>[40]Junho!$D$25</f>
        <v>*</v>
      </c>
      <c r="W45" s="93" t="str">
        <f>[40]Junho!$D$26</f>
        <v>*</v>
      </c>
      <c r="X45" s="93" t="str">
        <f>[40]Junho!$D$27</f>
        <v>*</v>
      </c>
      <c r="Y45" s="93" t="str">
        <f>[40]Junho!$D$28</f>
        <v>*</v>
      </c>
      <c r="Z45" s="93" t="str">
        <f>[40]Junho!$D$29</f>
        <v>*</v>
      </c>
      <c r="AA45" s="93" t="str">
        <f>[40]Junho!$D$30</f>
        <v>*</v>
      </c>
      <c r="AB45" s="93" t="str">
        <f>[40]Junho!$D$31</f>
        <v>*</v>
      </c>
      <c r="AC45" s="93" t="str">
        <f>[40]Junho!$D$32</f>
        <v>*</v>
      </c>
      <c r="AD45" s="93" t="str">
        <f>[40]Junho!$D$33</f>
        <v>*</v>
      </c>
      <c r="AE45" s="93" t="str">
        <f>[40]Junho!$D$34</f>
        <v>*</v>
      </c>
      <c r="AF45" s="81" t="s">
        <v>203</v>
      </c>
      <c r="AG45" s="92" t="e">
        <f t="shared" si="4"/>
        <v>#DIV/0!</v>
      </c>
      <c r="AK45" t="s">
        <v>33</v>
      </c>
      <c r="AL45" t="s">
        <v>33</v>
      </c>
    </row>
    <row r="46" spans="1:38" x14ac:dyDescent="0.2">
      <c r="A46" s="50" t="s">
        <v>18</v>
      </c>
      <c r="B46" s="93">
        <f>[41]Junho!$D$5</f>
        <v>9.8000000000000007</v>
      </c>
      <c r="C46" s="93">
        <f>[41]Junho!$D$6</f>
        <v>12.9</v>
      </c>
      <c r="D46" s="93">
        <f>[41]Junho!$D$7</f>
        <v>17.2</v>
      </c>
      <c r="E46" s="93">
        <f>[41]Junho!$D$8</f>
        <v>16.399999999999999</v>
      </c>
      <c r="F46" s="93">
        <f>[41]Junho!$D$9</f>
        <v>16.399999999999999</v>
      </c>
      <c r="G46" s="93">
        <f>[41]Junho!$D$10</f>
        <v>14.9</v>
      </c>
      <c r="H46" s="93">
        <f>[41]Junho!$D$11</f>
        <v>15.4</v>
      </c>
      <c r="I46" s="93">
        <f>[41]Junho!$D$12</f>
        <v>16.600000000000001</v>
      </c>
      <c r="J46" s="93">
        <f>[41]Junho!$D$13</f>
        <v>16.2</v>
      </c>
      <c r="K46" s="93">
        <f>[41]Junho!$D$14</f>
        <v>15.9</v>
      </c>
      <c r="L46" s="93">
        <f>[41]Junho!$D$15</f>
        <v>15.7</v>
      </c>
      <c r="M46" s="93">
        <f>[41]Junho!$D$16</f>
        <v>15.4</v>
      </c>
      <c r="N46" s="93">
        <f>[41]Junho!$D$17</f>
        <v>15.8</v>
      </c>
      <c r="O46" s="93">
        <f>[41]Junho!$D$18</f>
        <v>16.7</v>
      </c>
      <c r="P46" s="93">
        <f>[41]Junho!$D$19</f>
        <v>20.8</v>
      </c>
      <c r="Q46" s="93">
        <f>[41]Junho!$D$20</f>
        <v>20.2</v>
      </c>
      <c r="R46" s="93">
        <f>[41]Junho!$D$21</f>
        <v>19.7</v>
      </c>
      <c r="S46" s="93">
        <f>[41]Junho!$D$22</f>
        <v>19.7</v>
      </c>
      <c r="T46" s="93">
        <f>[41]Junho!$D$23</f>
        <v>18.2</v>
      </c>
      <c r="U46" s="93">
        <f>[41]Junho!$D$24</f>
        <v>19.399999999999999</v>
      </c>
      <c r="V46" s="93">
        <f>[41]Junho!$D$25</f>
        <v>14.6</v>
      </c>
      <c r="W46" s="93">
        <f>[41]Junho!$D$26</f>
        <v>17</v>
      </c>
      <c r="X46" s="93">
        <f>[41]Junho!$D$27</f>
        <v>18.7</v>
      </c>
      <c r="Y46" s="93">
        <f>[41]Junho!$D$28</f>
        <v>19</v>
      </c>
      <c r="Z46" s="93">
        <f>[41]Junho!$D$29</f>
        <v>14.9</v>
      </c>
      <c r="AA46" s="93">
        <f>[41]Junho!$D$30</f>
        <v>12.1</v>
      </c>
      <c r="AB46" s="93">
        <f>[41]Junho!$D$31</f>
        <v>10.4</v>
      </c>
      <c r="AC46" s="93">
        <f>[41]Junho!$D$32</f>
        <v>13.2</v>
      </c>
      <c r="AD46" s="93">
        <f>[41]Junho!$D$33</f>
        <v>10.199999999999999</v>
      </c>
      <c r="AE46" s="93">
        <f>[41]Junho!$D$34</f>
        <v>5.2</v>
      </c>
      <c r="AF46" s="81">
        <f>MIN(B46:AE46)</f>
        <v>5.2</v>
      </c>
      <c r="AG46" s="92">
        <f t="shared" si="4"/>
        <v>15.619999999999997</v>
      </c>
      <c r="AH46" s="11" t="s">
        <v>33</v>
      </c>
      <c r="AI46" t="s">
        <v>33</v>
      </c>
    </row>
    <row r="47" spans="1:38" x14ac:dyDescent="0.2">
      <c r="A47" s="50" t="s">
        <v>21</v>
      </c>
      <c r="B47" s="93">
        <f>[42]Junho!$D$5</f>
        <v>14.3</v>
      </c>
      <c r="C47" s="93">
        <f>[42]Junho!$D$6</f>
        <v>18.2</v>
      </c>
      <c r="D47" s="93">
        <f>[42]Junho!$D$7</f>
        <v>18.600000000000001</v>
      </c>
      <c r="E47" s="93">
        <f>[42]Junho!$D$8</f>
        <v>17.5</v>
      </c>
      <c r="F47" s="93">
        <f>[42]Junho!$D$9</f>
        <v>18.2</v>
      </c>
      <c r="G47" s="93">
        <f>[42]Junho!$D$10</f>
        <v>17.600000000000001</v>
      </c>
      <c r="H47" s="93">
        <f>[42]Junho!$D$11</f>
        <v>19.100000000000001</v>
      </c>
      <c r="I47" s="93">
        <f>[42]Junho!$D$12</f>
        <v>19.3</v>
      </c>
      <c r="J47" s="93">
        <f>[42]Junho!$D$13</f>
        <v>18.7</v>
      </c>
      <c r="K47" s="93">
        <f>[42]Junho!$D$14</f>
        <v>18.100000000000001</v>
      </c>
      <c r="L47" s="93">
        <f>[42]Junho!$D$15</f>
        <v>16.8</v>
      </c>
      <c r="M47" s="93">
        <f>[42]Junho!$D$16</f>
        <v>19.899999999999999</v>
      </c>
      <c r="N47" s="93">
        <f>[42]Junho!$D$17</f>
        <v>21.7</v>
      </c>
      <c r="O47" s="93">
        <f>[42]Junho!$D$18</f>
        <v>20.3</v>
      </c>
      <c r="P47" s="93">
        <f>[42]Junho!$D$19</f>
        <v>21.2</v>
      </c>
      <c r="Q47" s="93">
        <f>[42]Junho!$D$20</f>
        <v>20.8</v>
      </c>
      <c r="R47" s="93">
        <f>[42]Junho!$D$21</f>
        <v>21.1</v>
      </c>
      <c r="S47" s="93">
        <f>[42]Junho!$D$22</f>
        <v>21.2</v>
      </c>
      <c r="T47" s="93">
        <f>[42]Junho!$D$23</f>
        <v>20.7</v>
      </c>
      <c r="U47" s="93">
        <f>[42]Junho!$D$24</f>
        <v>18.2</v>
      </c>
      <c r="V47" s="93">
        <f>[42]Junho!$D$25</f>
        <v>19.600000000000001</v>
      </c>
      <c r="W47" s="93">
        <f>[42]Junho!$D$26</f>
        <v>17</v>
      </c>
      <c r="X47" s="93">
        <f>[42]Junho!$D$27</f>
        <v>18.5</v>
      </c>
      <c r="Y47" s="93">
        <f>[42]Junho!$D$28</f>
        <v>20.100000000000001</v>
      </c>
      <c r="Z47" s="93">
        <f>[42]Junho!$D$29</f>
        <v>18.899999999999999</v>
      </c>
      <c r="AA47" s="93">
        <f>[42]Junho!$D$30</f>
        <v>16.600000000000001</v>
      </c>
      <c r="AB47" s="93">
        <f>[42]Junho!$D$31</f>
        <v>13.7</v>
      </c>
      <c r="AC47" s="93">
        <f>[42]Junho!$D$32</f>
        <v>17.3</v>
      </c>
      <c r="AD47" s="93">
        <f>[42]Junho!$D$33</f>
        <v>16.7</v>
      </c>
      <c r="AE47" s="93">
        <f>[42]Junho!$D$34</f>
        <v>10.4</v>
      </c>
      <c r="AF47" s="81">
        <f>MIN(B47:AE47)</f>
        <v>10.4</v>
      </c>
      <c r="AG47" s="92">
        <f t="shared" si="4"/>
        <v>18.343333333333337</v>
      </c>
    </row>
    <row r="48" spans="1:38" x14ac:dyDescent="0.2">
      <c r="A48" s="50" t="s">
        <v>32</v>
      </c>
      <c r="B48" s="93">
        <f>[43]Junho!$D$5</f>
        <v>16.600000000000001</v>
      </c>
      <c r="C48" s="93">
        <f>[43]Junho!$D$6</f>
        <v>18.8</v>
      </c>
      <c r="D48" s="93">
        <f>[43]Junho!$D$7</f>
        <v>19.2</v>
      </c>
      <c r="E48" s="93">
        <f>[43]Junho!$D$8</f>
        <v>17.399999999999999</v>
      </c>
      <c r="F48" s="93">
        <f>[43]Junho!$D$9</f>
        <v>17.5</v>
      </c>
      <c r="G48" s="93">
        <f>[43]Junho!$D$10</f>
        <v>16.3</v>
      </c>
      <c r="H48" s="93">
        <f>[43]Junho!$D$11</f>
        <v>18.3</v>
      </c>
      <c r="I48" s="93">
        <f>[43]Junho!$D$12</f>
        <v>18.100000000000001</v>
      </c>
      <c r="J48" s="93">
        <f>[43]Junho!$D$13</f>
        <v>19</v>
      </c>
      <c r="K48" s="93">
        <f>[43]Junho!$D$14</f>
        <v>17.7</v>
      </c>
      <c r="L48" s="93">
        <f>[43]Junho!$D$15</f>
        <v>17.8</v>
      </c>
      <c r="M48" s="93">
        <f>[43]Junho!$D$16</f>
        <v>16.899999999999999</v>
      </c>
      <c r="N48" s="93">
        <f>[43]Junho!$D$17</f>
        <v>19.8</v>
      </c>
      <c r="O48" s="93">
        <f>[43]Junho!$D$18</f>
        <v>18</v>
      </c>
      <c r="P48" s="93">
        <f>[43]Junho!$D$19</f>
        <v>20.5</v>
      </c>
      <c r="Q48" s="93">
        <f>[43]Junho!$D$20</f>
        <v>19.2</v>
      </c>
      <c r="R48" s="93">
        <f>[43]Junho!$D$21</f>
        <v>18.5</v>
      </c>
      <c r="S48" s="93">
        <f>[43]Junho!$D$22</f>
        <v>18.399999999999999</v>
      </c>
      <c r="T48" s="93">
        <f>[43]Junho!$D$23</f>
        <v>18.100000000000001</v>
      </c>
      <c r="U48" s="93">
        <f>[43]Junho!$D$24</f>
        <v>18.600000000000001</v>
      </c>
      <c r="V48" s="93">
        <f>[43]Junho!$D$25</f>
        <v>17.600000000000001</v>
      </c>
      <c r="W48" s="93">
        <f>[43]Junho!$D$26</f>
        <v>19.600000000000001</v>
      </c>
      <c r="X48" s="93">
        <f>[43]Junho!$D$27</f>
        <v>20</v>
      </c>
      <c r="Y48" s="93">
        <f>[43]Junho!$D$28</f>
        <v>20.2</v>
      </c>
      <c r="Z48" s="93">
        <f>[43]Junho!$D$29</f>
        <v>18.899999999999999</v>
      </c>
      <c r="AA48" s="93">
        <f>[43]Junho!$D$30</f>
        <v>18.7</v>
      </c>
      <c r="AB48" s="93">
        <f>[43]Junho!$D$31</f>
        <v>14.9</v>
      </c>
      <c r="AC48" s="93">
        <f>[43]Junho!$D$32</f>
        <v>17.5</v>
      </c>
      <c r="AD48" s="93">
        <f>[43]Junho!$D$33</f>
        <v>18.3</v>
      </c>
      <c r="AE48" s="93">
        <f>[43]Junho!$D$34</f>
        <v>13.5</v>
      </c>
      <c r="AF48" s="81">
        <f>MIN(B48:AE48)</f>
        <v>13.5</v>
      </c>
      <c r="AG48" s="92">
        <f t="shared" si="4"/>
        <v>18.129999999999995</v>
      </c>
      <c r="AH48" s="11" t="s">
        <v>33</v>
      </c>
      <c r="AI48" t="s">
        <v>33</v>
      </c>
      <c r="AK48" t="s">
        <v>33</v>
      </c>
    </row>
    <row r="49" spans="1:38" x14ac:dyDescent="0.2">
      <c r="A49" s="50" t="s">
        <v>19</v>
      </c>
      <c r="B49" s="93">
        <f>[44]Junho!$D$5</f>
        <v>10.9</v>
      </c>
      <c r="C49" s="93">
        <f>[44]Junho!$D$6</f>
        <v>15.1</v>
      </c>
      <c r="D49" s="93">
        <f>[44]Junho!$D$7</f>
        <v>18.100000000000001</v>
      </c>
      <c r="E49" s="93">
        <f>[44]Junho!$D$8</f>
        <v>16</v>
      </c>
      <c r="F49" s="93">
        <f>[44]Junho!$D$9</f>
        <v>16.100000000000001</v>
      </c>
      <c r="G49" s="93">
        <f>[44]Junho!$D$10</f>
        <v>15.9</v>
      </c>
      <c r="H49" s="93">
        <f>[44]Junho!$D$11</f>
        <v>16.5</v>
      </c>
      <c r="I49" s="93">
        <f>[44]Junho!$D$12</f>
        <v>16.8</v>
      </c>
      <c r="J49" s="93">
        <f>[44]Junho!$D$13</f>
        <v>17</v>
      </c>
      <c r="K49" s="93">
        <f>[44]Junho!$D$14</f>
        <v>19.100000000000001</v>
      </c>
      <c r="L49" s="93">
        <f>[44]Junho!$D$15</f>
        <v>17.899999999999999</v>
      </c>
      <c r="M49" s="93">
        <f>[44]Junho!$D$16</f>
        <v>16.2</v>
      </c>
      <c r="N49" s="93">
        <f>[44]Junho!$D$17</f>
        <v>17.899999999999999</v>
      </c>
      <c r="O49" s="93">
        <f>[44]Junho!$D$18</f>
        <v>18.3</v>
      </c>
      <c r="P49" s="93">
        <f>[44]Junho!$D$19</f>
        <v>18.399999999999999</v>
      </c>
      <c r="Q49" s="93">
        <f>[44]Junho!$D$20</f>
        <v>18</v>
      </c>
      <c r="R49" s="93">
        <f>[44]Junho!$D$21</f>
        <v>19</v>
      </c>
      <c r="S49" s="93">
        <f>[44]Junho!$D$22</f>
        <v>18.5</v>
      </c>
      <c r="T49" s="93">
        <f>[44]Junho!$D$23</f>
        <v>17.600000000000001</v>
      </c>
      <c r="U49" s="93">
        <f>[44]Junho!$D$24</f>
        <v>16.3</v>
      </c>
      <c r="V49" s="93">
        <f>[44]Junho!$D$25</f>
        <v>16.3</v>
      </c>
      <c r="W49" s="93">
        <f>[44]Junho!$D$26</f>
        <v>18</v>
      </c>
      <c r="X49" s="93">
        <f>[44]Junho!$D$27</f>
        <v>19.600000000000001</v>
      </c>
      <c r="Y49" s="93">
        <f>[44]Junho!$D$28</f>
        <v>20.5</v>
      </c>
      <c r="Z49" s="93">
        <f>[44]Junho!$D$29</f>
        <v>19.7</v>
      </c>
      <c r="AA49" s="93">
        <f>[44]Junho!$D$30</f>
        <v>18.899999999999999</v>
      </c>
      <c r="AB49" s="93">
        <f>[44]Junho!$D$31</f>
        <v>18.3</v>
      </c>
      <c r="AC49" s="93">
        <f>[44]Junho!$D$32</f>
        <v>18.600000000000001</v>
      </c>
      <c r="AD49" s="93">
        <f>[44]Junho!$D$33</f>
        <v>18.8</v>
      </c>
      <c r="AE49" s="93">
        <f>[44]Junho!$D$34</f>
        <v>16.2</v>
      </c>
      <c r="AF49" s="81">
        <f>MIN(B49:AE49)</f>
        <v>10.9</v>
      </c>
      <c r="AG49" s="92">
        <f t="shared" si="4"/>
        <v>17.483333333333338</v>
      </c>
    </row>
    <row r="50" spans="1:38" s="5" customFormat="1" ht="17.100000000000001" customHeight="1" x14ac:dyDescent="0.2">
      <c r="A50" s="51" t="s">
        <v>205</v>
      </c>
      <c r="B50" s="94">
        <f t="shared" ref="B50:AE50" si="5">MIN(B5:B49)</f>
        <v>7.4</v>
      </c>
      <c r="C50" s="94">
        <f t="shared" si="5"/>
        <v>9.6</v>
      </c>
      <c r="D50" s="94">
        <f t="shared" si="5"/>
        <v>13.8</v>
      </c>
      <c r="E50" s="94">
        <f t="shared" si="5"/>
        <v>12.4</v>
      </c>
      <c r="F50" s="94">
        <f t="shared" si="5"/>
        <v>12.3</v>
      </c>
      <c r="G50" s="94">
        <f t="shared" si="5"/>
        <v>11.8</v>
      </c>
      <c r="H50" s="94">
        <f t="shared" si="5"/>
        <v>12.5</v>
      </c>
      <c r="I50" s="94">
        <f t="shared" si="5"/>
        <v>12.6</v>
      </c>
      <c r="J50" s="94">
        <f t="shared" si="5"/>
        <v>12.8</v>
      </c>
      <c r="K50" s="94">
        <f t="shared" si="5"/>
        <v>12.9</v>
      </c>
      <c r="L50" s="94">
        <f t="shared" si="5"/>
        <v>12</v>
      </c>
      <c r="M50" s="94">
        <f t="shared" si="5"/>
        <v>11.8</v>
      </c>
      <c r="N50" s="94">
        <f t="shared" si="5"/>
        <v>11.8</v>
      </c>
      <c r="O50" s="94">
        <f t="shared" si="5"/>
        <v>13.4</v>
      </c>
      <c r="P50" s="94">
        <f t="shared" si="5"/>
        <v>13.1</v>
      </c>
      <c r="Q50" s="94">
        <f t="shared" si="5"/>
        <v>13.6</v>
      </c>
      <c r="R50" s="94">
        <f t="shared" si="5"/>
        <v>12.9</v>
      </c>
      <c r="S50" s="94">
        <f t="shared" si="5"/>
        <v>12.8</v>
      </c>
      <c r="T50" s="94">
        <f t="shared" si="5"/>
        <v>11.9</v>
      </c>
      <c r="U50" s="94">
        <f t="shared" si="5"/>
        <v>11.7</v>
      </c>
      <c r="V50" s="94">
        <f t="shared" si="5"/>
        <v>11.3</v>
      </c>
      <c r="W50" s="94">
        <f t="shared" si="5"/>
        <v>12.2</v>
      </c>
      <c r="X50" s="94">
        <f t="shared" si="5"/>
        <v>13.9</v>
      </c>
      <c r="Y50" s="94">
        <f t="shared" si="5"/>
        <v>14.8</v>
      </c>
      <c r="Z50" s="94">
        <f t="shared" si="5"/>
        <v>14.7</v>
      </c>
      <c r="AA50" s="94">
        <f t="shared" si="5"/>
        <v>11.6</v>
      </c>
      <c r="AB50" s="94">
        <f t="shared" si="5"/>
        <v>9.8000000000000007</v>
      </c>
      <c r="AC50" s="94">
        <f t="shared" si="5"/>
        <v>12.1</v>
      </c>
      <c r="AD50" s="94">
        <f t="shared" si="5"/>
        <v>10.199999999999999</v>
      </c>
      <c r="AE50" s="94">
        <f t="shared" si="5"/>
        <v>4.7</v>
      </c>
      <c r="AF50" s="81">
        <f>MIN(AF5:AF49)</f>
        <v>4.7</v>
      </c>
      <c r="AG50" s="92">
        <f t="shared" si="4"/>
        <v>11.946666666666667</v>
      </c>
      <c r="AK50" s="5" t="s">
        <v>33</v>
      </c>
    </row>
    <row r="51" spans="1:38" x14ac:dyDescent="0.2">
      <c r="A51" s="77" t="s">
        <v>207</v>
      </c>
      <c r="B51" s="42"/>
      <c r="C51" s="42"/>
      <c r="D51" s="42"/>
      <c r="E51" s="42"/>
      <c r="F51" s="42"/>
      <c r="G51" s="42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8"/>
      <c r="AE51" s="48"/>
      <c r="AF51" s="46"/>
      <c r="AG51" s="47"/>
    </row>
    <row r="52" spans="1:38" x14ac:dyDescent="0.2">
      <c r="A52" s="77" t="s">
        <v>208</v>
      </c>
      <c r="B52" s="43"/>
      <c r="C52" s="43"/>
      <c r="D52" s="43"/>
      <c r="E52" s="43"/>
      <c r="F52" s="43"/>
      <c r="G52" s="43"/>
      <c r="H52" s="43"/>
      <c r="I52" s="43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116"/>
      <c r="U52" s="116"/>
      <c r="V52" s="116"/>
      <c r="W52" s="116"/>
      <c r="X52" s="116"/>
      <c r="Y52" s="96"/>
      <c r="Z52" s="96"/>
      <c r="AA52" s="96"/>
      <c r="AB52" s="96"/>
      <c r="AC52" s="96"/>
      <c r="AD52" s="96"/>
      <c r="AE52" s="96"/>
      <c r="AF52" s="46"/>
      <c r="AG52" s="45"/>
      <c r="AK52" t="s">
        <v>33</v>
      </c>
      <c r="AL52" t="s">
        <v>33</v>
      </c>
    </row>
    <row r="53" spans="1:38" x14ac:dyDescent="0.2">
      <c r="A53" s="44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117"/>
      <c r="U53" s="117"/>
      <c r="V53" s="117"/>
      <c r="W53" s="117"/>
      <c r="X53" s="117"/>
      <c r="Y53" s="96"/>
      <c r="Z53" s="96"/>
      <c r="AA53" s="96"/>
      <c r="AB53" s="96"/>
      <c r="AC53" s="96"/>
      <c r="AD53" s="48"/>
      <c r="AE53" s="48"/>
      <c r="AF53" s="46"/>
      <c r="AG53" s="45"/>
    </row>
    <row r="54" spans="1:38" x14ac:dyDescent="0.2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8"/>
      <c r="AE54" s="48"/>
      <c r="AF54" s="46"/>
      <c r="AG54" s="72"/>
    </row>
    <row r="55" spans="1:38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46"/>
      <c r="AG55" s="47"/>
      <c r="AJ55" t="s">
        <v>33</v>
      </c>
      <c r="AK55" t="s">
        <v>33</v>
      </c>
    </row>
    <row r="56" spans="1:38" x14ac:dyDescent="0.2">
      <c r="A56" s="44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46"/>
      <c r="AG56" s="47"/>
      <c r="AK56" t="s">
        <v>33</v>
      </c>
    </row>
    <row r="57" spans="1:38" ht="13.5" thickBot="1" x14ac:dyDescent="0.25">
      <c r="A57" s="53"/>
      <c r="B57" s="54"/>
      <c r="C57" s="54"/>
      <c r="D57" s="54"/>
      <c r="E57" s="54"/>
      <c r="F57" s="54"/>
      <c r="G57" s="54" t="s">
        <v>33</v>
      </c>
      <c r="H57" s="54"/>
      <c r="I57" s="54"/>
      <c r="J57" s="54"/>
      <c r="K57" s="54"/>
      <c r="L57" s="54" t="s">
        <v>33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5"/>
      <c r="AG57" s="73"/>
      <c r="AK57" t="s">
        <v>33</v>
      </c>
    </row>
    <row r="58" spans="1:38" x14ac:dyDescent="0.2">
      <c r="AI58" t="s">
        <v>33</v>
      </c>
    </row>
    <row r="60" spans="1:38" x14ac:dyDescent="0.2">
      <c r="AD60" s="2" t="s">
        <v>33</v>
      </c>
    </row>
    <row r="62" spans="1:38" x14ac:dyDescent="0.2">
      <c r="AH62" s="11" t="s">
        <v>33</v>
      </c>
      <c r="AI62" t="s">
        <v>33</v>
      </c>
    </row>
    <row r="65" spans="9:34" x14ac:dyDescent="0.2">
      <c r="I65" s="2" t="s">
        <v>33</v>
      </c>
      <c r="Y65" s="2" t="s">
        <v>33</v>
      </c>
      <c r="AB65" s="2" t="s">
        <v>33</v>
      </c>
      <c r="AH65" t="s">
        <v>33</v>
      </c>
    </row>
    <row r="72" spans="9:34" x14ac:dyDescent="0.2">
      <c r="AH72" s="11" t="s">
        <v>33</v>
      </c>
    </row>
  </sheetData>
  <mergeCells count="35">
    <mergeCell ref="Q3:Q4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  <mergeCell ref="AC3:AC4"/>
    <mergeCell ref="AD3:AD4"/>
    <mergeCell ref="W3:W4"/>
    <mergeCell ref="X3:X4"/>
    <mergeCell ref="T53:X53"/>
    <mergeCell ref="T52:X52"/>
    <mergeCell ref="A1:AG1"/>
    <mergeCell ref="Y3:Y4"/>
    <mergeCell ref="R3:R4"/>
    <mergeCell ref="O3:O4"/>
    <mergeCell ref="P3:P4"/>
    <mergeCell ref="B2:AG2"/>
    <mergeCell ref="AE3:AE4"/>
    <mergeCell ref="A2:A4"/>
    <mergeCell ref="S3:S4"/>
    <mergeCell ref="Z3:Z4"/>
    <mergeCell ref="U3:U4"/>
    <mergeCell ref="I3:I4"/>
    <mergeCell ref="T3:T4"/>
    <mergeCell ref="V3:V4"/>
    <mergeCell ref="AA3:AA4"/>
    <mergeCell ref="AB3:AB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showGridLines="0" zoomScale="90" zoomScaleNormal="90" workbookViewId="0">
      <selection activeCell="B30" sqref="B30"/>
    </sheetView>
  </sheetViews>
  <sheetFormatPr defaultRowHeight="12.75" x14ac:dyDescent="0.2"/>
  <cols>
    <col min="1" max="1" width="28" style="2" customWidth="1"/>
    <col min="2" max="2" width="7" style="2" bestFit="1" customWidth="1"/>
    <col min="3" max="22" width="5.5703125" style="2" bestFit="1" customWidth="1"/>
    <col min="23" max="25" width="6.85546875" style="2" bestFit="1" customWidth="1"/>
    <col min="26" max="26" width="6" style="2" customWidth="1"/>
    <col min="27" max="30" width="6.85546875" style="2" bestFit="1" customWidth="1"/>
    <col min="31" max="31" width="7" style="2" bestFit="1" customWidth="1"/>
    <col min="32" max="32" width="6.85546875" style="7" bestFit="1" customWidth="1"/>
  </cols>
  <sheetData>
    <row r="1" spans="1:36" ht="20.100000000000001" customHeight="1" x14ac:dyDescent="0.2">
      <c r="A1" s="110" t="s">
        <v>214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2"/>
    </row>
    <row r="2" spans="1:36" s="4" customFormat="1" ht="20.100000000000001" customHeight="1" x14ac:dyDescent="0.2">
      <c r="A2" s="113" t="s">
        <v>20</v>
      </c>
      <c r="B2" s="108" t="s">
        <v>238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9"/>
    </row>
    <row r="3" spans="1:36" s="5" customFormat="1" ht="20.100000000000001" customHeight="1" x14ac:dyDescent="0.2">
      <c r="A3" s="113"/>
      <c r="B3" s="114">
        <v>1</v>
      </c>
      <c r="C3" s="114">
        <f>SUM(B3+1)</f>
        <v>2</v>
      </c>
      <c r="D3" s="114">
        <f t="shared" ref="D3:AD3" si="0">SUM(C3+1)</f>
        <v>3</v>
      </c>
      <c r="E3" s="114">
        <f t="shared" si="0"/>
        <v>4</v>
      </c>
      <c r="F3" s="114">
        <f t="shared" si="0"/>
        <v>5</v>
      </c>
      <c r="G3" s="114">
        <f t="shared" si="0"/>
        <v>6</v>
      </c>
      <c r="H3" s="114">
        <f t="shared" si="0"/>
        <v>7</v>
      </c>
      <c r="I3" s="114">
        <f t="shared" si="0"/>
        <v>8</v>
      </c>
      <c r="J3" s="114">
        <f t="shared" si="0"/>
        <v>9</v>
      </c>
      <c r="K3" s="114">
        <f t="shared" si="0"/>
        <v>10</v>
      </c>
      <c r="L3" s="114">
        <f t="shared" si="0"/>
        <v>11</v>
      </c>
      <c r="M3" s="114">
        <f t="shared" si="0"/>
        <v>12</v>
      </c>
      <c r="N3" s="114">
        <f t="shared" si="0"/>
        <v>13</v>
      </c>
      <c r="O3" s="114">
        <f t="shared" si="0"/>
        <v>14</v>
      </c>
      <c r="P3" s="114">
        <f t="shared" si="0"/>
        <v>15</v>
      </c>
      <c r="Q3" s="114">
        <f t="shared" si="0"/>
        <v>16</v>
      </c>
      <c r="R3" s="114">
        <f t="shared" si="0"/>
        <v>17</v>
      </c>
      <c r="S3" s="114">
        <f t="shared" si="0"/>
        <v>18</v>
      </c>
      <c r="T3" s="114">
        <f t="shared" si="0"/>
        <v>19</v>
      </c>
      <c r="U3" s="114">
        <f t="shared" si="0"/>
        <v>20</v>
      </c>
      <c r="V3" s="114">
        <f t="shared" si="0"/>
        <v>21</v>
      </c>
      <c r="W3" s="114">
        <f t="shared" si="0"/>
        <v>22</v>
      </c>
      <c r="X3" s="114">
        <f t="shared" si="0"/>
        <v>23</v>
      </c>
      <c r="Y3" s="114">
        <f t="shared" si="0"/>
        <v>24</v>
      </c>
      <c r="Z3" s="114">
        <f t="shared" si="0"/>
        <v>25</v>
      </c>
      <c r="AA3" s="114">
        <f t="shared" si="0"/>
        <v>26</v>
      </c>
      <c r="AB3" s="114">
        <f t="shared" si="0"/>
        <v>27</v>
      </c>
      <c r="AC3" s="114">
        <f t="shared" si="0"/>
        <v>28</v>
      </c>
      <c r="AD3" s="114">
        <f t="shared" si="0"/>
        <v>29</v>
      </c>
      <c r="AE3" s="114">
        <v>30</v>
      </c>
      <c r="AF3" s="121" t="s">
        <v>24</v>
      </c>
    </row>
    <row r="4" spans="1:36" s="5" customFormat="1" ht="20.100000000000001" customHeigh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21"/>
    </row>
    <row r="5" spans="1:36" s="5" customFormat="1" x14ac:dyDescent="0.2">
      <c r="A5" s="50" t="s">
        <v>28</v>
      </c>
      <c r="B5" s="90">
        <f>[1]Junho!$E$5</f>
        <v>72.416666666666671</v>
      </c>
      <c r="C5" s="90">
        <f>[1]Junho!$E$6</f>
        <v>68.125</v>
      </c>
      <c r="D5" s="90">
        <f>[1]Junho!$E$7</f>
        <v>66.583333333333329</v>
      </c>
      <c r="E5" s="90">
        <f>[1]Junho!$E$8</f>
        <v>70.875</v>
      </c>
      <c r="F5" s="90">
        <f>[1]Junho!$E$9</f>
        <v>72.583333333333329</v>
      </c>
      <c r="G5" s="90">
        <f>[1]Junho!$E$10</f>
        <v>71.5</v>
      </c>
      <c r="H5" s="90">
        <f>[1]Junho!$E$11</f>
        <v>69.041666666666671</v>
      </c>
      <c r="I5" s="90">
        <f>[1]Junho!$E$12</f>
        <v>70.541666666666671</v>
      </c>
      <c r="J5" s="90">
        <f>[1]Junho!$E$13</f>
        <v>67.208333333333329</v>
      </c>
      <c r="K5" s="90">
        <f>[1]Junho!$E$14</f>
        <v>67.916666666666671</v>
      </c>
      <c r="L5" s="90">
        <f>[1]Junho!$E$15</f>
        <v>68.208333333333329</v>
      </c>
      <c r="M5" s="90">
        <f>[1]Junho!$E$16</f>
        <v>67.083333333333329</v>
      </c>
      <c r="N5" s="90">
        <f>[1]Junho!$E$17</f>
        <v>60.916666666666664</v>
      </c>
      <c r="O5" s="90">
        <f>[1]Junho!$E$18</f>
        <v>58</v>
      </c>
      <c r="P5" s="90">
        <f>[1]Junho!$E$19</f>
        <v>64.291666666666671</v>
      </c>
      <c r="Q5" s="90">
        <f>[1]Junho!$E$20</f>
        <v>66.666666666666671</v>
      </c>
      <c r="R5" s="90">
        <f>[1]Junho!$E$21</f>
        <v>64.125</v>
      </c>
      <c r="S5" s="90">
        <f>[1]Junho!$E$22</f>
        <v>61.375</v>
      </c>
      <c r="T5" s="90">
        <f>[1]Junho!$E$23</f>
        <v>60.875</v>
      </c>
      <c r="U5" s="90">
        <f>[1]Junho!$E$24</f>
        <v>64.458333333333329</v>
      </c>
      <c r="V5" s="90">
        <f>[1]Junho!$E$25</f>
        <v>63.375</v>
      </c>
      <c r="W5" s="90">
        <f>[1]Junho!$E$26</f>
        <v>60.291666666666664</v>
      </c>
      <c r="X5" s="90">
        <f>[1]Junho!$E$27</f>
        <v>63.041666666666664</v>
      </c>
      <c r="Y5" s="90">
        <f>[1]Junho!$E$28</f>
        <v>64.416666666666671</v>
      </c>
      <c r="Z5" s="90">
        <f>[1]Junho!$E$29</f>
        <v>65.708333333333329</v>
      </c>
      <c r="AA5" s="90">
        <f>[1]Junho!$E$30</f>
        <v>72</v>
      </c>
      <c r="AB5" s="90">
        <f>[1]Junho!$E$31</f>
        <v>87.625</v>
      </c>
      <c r="AC5" s="90">
        <f>[1]Junho!$E$32</f>
        <v>76.083333333333329</v>
      </c>
      <c r="AD5" s="90">
        <f>[1]Junho!$E$33</f>
        <v>70.458333333333329</v>
      </c>
      <c r="AE5" s="90">
        <f>[1]Junho!$E$34</f>
        <v>59.541666666666664</v>
      </c>
      <c r="AF5" s="100">
        <f t="shared" ref="AF5:AF13" si="1">AVERAGE(B5:AE5)</f>
        <v>67.177777777777777</v>
      </c>
    </row>
    <row r="6" spans="1:36" x14ac:dyDescent="0.2">
      <c r="A6" s="50" t="s">
        <v>0</v>
      </c>
      <c r="B6" s="93">
        <f>[2]Junho!$E$5</f>
        <v>67.791666666666671</v>
      </c>
      <c r="C6" s="93">
        <f>[2]Junho!$E$6</f>
        <v>66.083333333333329</v>
      </c>
      <c r="D6" s="93">
        <f>[2]Junho!$E$7</f>
        <v>64.166666666666671</v>
      </c>
      <c r="E6" s="93">
        <f>[2]Junho!$E$8</f>
        <v>66.416666666666671</v>
      </c>
      <c r="F6" s="93">
        <f>[2]Junho!$E$9</f>
        <v>68.375</v>
      </c>
      <c r="G6" s="93">
        <f>[2]Junho!$E$10</f>
        <v>69.041666666666671</v>
      </c>
      <c r="H6" s="93">
        <f>[2]Junho!$E$11</f>
        <v>65.041666666666671</v>
      </c>
      <c r="I6" s="93">
        <f>[2]Junho!$E$12</f>
        <v>62.708333333333336</v>
      </c>
      <c r="J6" s="93">
        <f>[2]Junho!$E$13</f>
        <v>62.375</v>
      </c>
      <c r="K6" s="93">
        <f>[2]Junho!$E$14</f>
        <v>60.166666666666664</v>
      </c>
      <c r="L6" s="93">
        <f>[2]Junho!$E$15</f>
        <v>60.5</v>
      </c>
      <c r="M6" s="93">
        <f>[2]Junho!$E$16</f>
        <v>58.25</v>
      </c>
      <c r="N6" s="93">
        <f>[2]Junho!$E$17</f>
        <v>55.291666666666664</v>
      </c>
      <c r="O6" s="93">
        <f>[2]Junho!$E$18</f>
        <v>47.25</v>
      </c>
      <c r="P6" s="93">
        <f>[2]Junho!$E$19</f>
        <v>46.666666666666664</v>
      </c>
      <c r="Q6" s="93">
        <f>[2]Junho!$E$20</f>
        <v>66.541666666666671</v>
      </c>
      <c r="R6" s="93">
        <f>[2]Junho!$E$21</f>
        <v>65.791666666666671</v>
      </c>
      <c r="S6" s="93">
        <f>[2]Junho!$E$22</f>
        <v>51.041666666666664</v>
      </c>
      <c r="T6" s="93">
        <f>[2]Junho!$E$23</f>
        <v>45.708333333333336</v>
      </c>
      <c r="U6" s="93">
        <f>[2]Junho!$E$24</f>
        <v>55.5</v>
      </c>
      <c r="V6" s="93">
        <f>[2]Junho!$E$25</f>
        <v>49.166666666666664</v>
      </c>
      <c r="W6" s="93">
        <f>[2]Junho!$E$26</f>
        <v>51.416666666666664</v>
      </c>
      <c r="X6" s="93">
        <f>[2]Junho!$E$27</f>
        <v>45.875</v>
      </c>
      <c r="Y6" s="93">
        <f>[2]Junho!$E$28</f>
        <v>53.041666666666664</v>
      </c>
      <c r="Z6" s="93">
        <f>[2]Junho!$E$29</f>
        <v>79.708333333333329</v>
      </c>
      <c r="AA6" s="93">
        <f>[2]Junho!$E$30</f>
        <v>83.625</v>
      </c>
      <c r="AB6" s="93">
        <f>[2]Junho!$E$31</f>
        <v>79.958333333333329</v>
      </c>
      <c r="AC6" s="93">
        <f>[2]Junho!$E$32</f>
        <v>66.166666666666671</v>
      </c>
      <c r="AD6" s="93">
        <f>[2]Junho!$E$33</f>
        <v>64</v>
      </c>
      <c r="AE6" s="93">
        <f>[2]Junho!$E$34</f>
        <v>48.791666666666664</v>
      </c>
      <c r="AF6" s="100">
        <f t="shared" si="1"/>
        <v>60.88194444444445</v>
      </c>
    </row>
    <row r="7" spans="1:36" x14ac:dyDescent="0.2">
      <c r="A7" s="50" t="s">
        <v>86</v>
      </c>
      <c r="B7" s="93">
        <f>[3]Junho!$E$5</f>
        <v>61.333333333333336</v>
      </c>
      <c r="C7" s="93">
        <f>[3]Junho!$E$6</f>
        <v>58.833333333333336</v>
      </c>
      <c r="D7" s="93">
        <f>[3]Junho!$E$7</f>
        <v>52.541666666666664</v>
      </c>
      <c r="E7" s="93">
        <f>[3]Junho!$E$8</f>
        <v>59.958333333333336</v>
      </c>
      <c r="F7" s="93">
        <f>[3]Junho!$E$9</f>
        <v>66.791666666666671</v>
      </c>
      <c r="G7" s="93">
        <f>[3]Junho!$E$10</f>
        <v>63.708333333333336</v>
      </c>
      <c r="H7" s="93">
        <f>[3]Junho!$E$11</f>
        <v>57.416666666666664</v>
      </c>
      <c r="I7" s="93">
        <f>[3]Junho!$E$12</f>
        <v>54.75</v>
      </c>
      <c r="J7" s="93">
        <f>[3]Junho!$E$13</f>
        <v>59.125</v>
      </c>
      <c r="K7" s="93">
        <f>[3]Junho!$E$14</f>
        <v>57.5</v>
      </c>
      <c r="L7" s="93">
        <f>[3]Junho!$E$15</f>
        <v>54.666666666666664</v>
      </c>
      <c r="M7" s="93">
        <f>[3]Junho!$E$16</f>
        <v>49.166666666666664</v>
      </c>
      <c r="N7" s="93">
        <f>[3]Junho!$E$17</f>
        <v>50.583333333333336</v>
      </c>
      <c r="O7" s="93">
        <f>[3]Junho!$E$18</f>
        <v>49.666666666666664</v>
      </c>
      <c r="P7" s="93">
        <f>[3]Junho!$E$19</f>
        <v>52.208333333333336</v>
      </c>
      <c r="Q7" s="93">
        <f>[3]Junho!$E$20</f>
        <v>53.375</v>
      </c>
      <c r="R7" s="93">
        <f>[3]Junho!$E$21</f>
        <v>46.958333333333336</v>
      </c>
      <c r="S7" s="93">
        <f>[3]Junho!$E$22</f>
        <v>47.958333333333336</v>
      </c>
      <c r="T7" s="93">
        <f>[3]Junho!$E$23</f>
        <v>50.833333333333336</v>
      </c>
      <c r="U7" s="93">
        <f>[3]Junho!$E$24</f>
        <v>46.583333333333336</v>
      </c>
      <c r="V7" s="93">
        <f>[3]Junho!$E$25</f>
        <v>44.291666666666664</v>
      </c>
      <c r="W7" s="93">
        <f>[3]Junho!$E$26</f>
        <v>49.25</v>
      </c>
      <c r="X7" s="93">
        <f>[3]Junho!$E$27</f>
        <v>51.958333333333336</v>
      </c>
      <c r="Y7" s="93">
        <f>[3]Junho!$E$28</f>
        <v>56.791666666666664</v>
      </c>
      <c r="Z7" s="93">
        <f>[3]Junho!$E$29</f>
        <v>70.625</v>
      </c>
      <c r="AA7" s="93">
        <f>[3]Junho!$E$30</f>
        <v>81.75</v>
      </c>
      <c r="AB7" s="93">
        <f>[3]Junho!$E$31</f>
        <v>81.833333333333329</v>
      </c>
      <c r="AC7" s="93">
        <f>[3]Junho!$E$32</f>
        <v>67.583333333333329</v>
      </c>
      <c r="AD7" s="93">
        <f>[3]Junho!$E$33</f>
        <v>67.25</v>
      </c>
      <c r="AE7" s="93">
        <f>[3]Junho!$E$34</f>
        <v>47.125</v>
      </c>
      <c r="AF7" s="100">
        <f t="shared" si="1"/>
        <v>57.080555555555549</v>
      </c>
    </row>
    <row r="8" spans="1:36" x14ac:dyDescent="0.2">
      <c r="A8" s="50" t="s">
        <v>1</v>
      </c>
      <c r="B8" s="93">
        <f>[4]Junho!$E$5</f>
        <v>57.375</v>
      </c>
      <c r="C8" s="93">
        <f>[4]Junho!$E$6</f>
        <v>58.166666666666664</v>
      </c>
      <c r="D8" s="93">
        <f>[4]Junho!$E$7</f>
        <v>63.583333333333336</v>
      </c>
      <c r="E8" s="93">
        <f>[4]Junho!$E$8</f>
        <v>66.416666666666671</v>
      </c>
      <c r="F8" s="93">
        <f>[4]Junho!$E$9</f>
        <v>55.625</v>
      </c>
      <c r="G8" s="93">
        <f>[4]Junho!$E$10</f>
        <v>61.083333333333336</v>
      </c>
      <c r="H8" s="93">
        <f>[4]Junho!$E$11</f>
        <v>64.166666666666671</v>
      </c>
      <c r="I8" s="93">
        <f>[4]Junho!$E$12</f>
        <v>59.416666666666664</v>
      </c>
      <c r="J8" s="93">
        <f>[4]Junho!$E$13</f>
        <v>57.666666666666664</v>
      </c>
      <c r="K8" s="93">
        <f>[4]Junho!$E$14</f>
        <v>57.375</v>
      </c>
      <c r="L8" s="93">
        <f>[4]Junho!$E$15</f>
        <v>59.916666666666664</v>
      </c>
      <c r="M8" s="93">
        <f>[4]Junho!$E$16</f>
        <v>60.375</v>
      </c>
      <c r="N8" s="93">
        <f>[4]Junho!$E$17</f>
        <v>54.416666666666664</v>
      </c>
      <c r="O8" s="93">
        <f>[4]Junho!$E$18</f>
        <v>45.375</v>
      </c>
      <c r="P8" s="93">
        <f>[4]Junho!$E$19</f>
        <v>51.5</v>
      </c>
      <c r="Q8" s="93">
        <f>[4]Junho!$E$20</f>
        <v>55.25</v>
      </c>
      <c r="R8" s="93">
        <f>[4]Junho!$E$21</f>
        <v>54.125</v>
      </c>
      <c r="S8" s="93">
        <f>[4]Junho!$E$22</f>
        <v>54.708333333333336</v>
      </c>
      <c r="T8" s="93">
        <f>[4]Junho!$E$23</f>
        <v>54.916666666666664</v>
      </c>
      <c r="U8" s="93">
        <f>[4]Junho!$E$24</f>
        <v>56.291666666666664</v>
      </c>
      <c r="V8" s="93">
        <f>[4]Junho!$E$25</f>
        <v>53.083333333333336</v>
      </c>
      <c r="W8" s="93">
        <f>[4]Junho!$E$26</f>
        <v>51.875</v>
      </c>
      <c r="X8" s="93">
        <f>[4]Junho!$E$27</f>
        <v>48.416666666666664</v>
      </c>
      <c r="Y8" s="93">
        <f>[4]Junho!$E$28</f>
        <v>59.666666666666664</v>
      </c>
      <c r="Z8" s="93">
        <f>[4]Junho!$E$29</f>
        <v>64.708333333333329</v>
      </c>
      <c r="AA8" s="93">
        <f>[4]Junho!$E$30</f>
        <v>76.166666666666671</v>
      </c>
      <c r="AB8" s="93">
        <f>[4]Junho!$E$31</f>
        <v>69.958333333333329</v>
      </c>
      <c r="AC8" s="93">
        <f>[4]Junho!$E$32</f>
        <v>68.125</v>
      </c>
      <c r="AD8" s="93">
        <f>[4]Junho!$E$33</f>
        <v>62.5</v>
      </c>
      <c r="AE8" s="93">
        <f>[4]Junho!$E$34</f>
        <v>44.083333333333336</v>
      </c>
      <c r="AF8" s="100">
        <f t="shared" si="1"/>
        <v>58.211111111111109</v>
      </c>
    </row>
    <row r="9" spans="1:36" x14ac:dyDescent="0.2">
      <c r="A9" s="50" t="s">
        <v>149</v>
      </c>
      <c r="B9" s="93">
        <f>[5]Junho!$E$5</f>
        <v>61.625</v>
      </c>
      <c r="C9" s="93">
        <f>[5]Junho!$E$6</f>
        <v>59.916666666666664</v>
      </c>
      <c r="D9" s="93">
        <f>[5]Junho!$E$7</f>
        <v>57.75</v>
      </c>
      <c r="E9" s="93">
        <f>[5]Junho!$E$8</f>
        <v>64.083333333333329</v>
      </c>
      <c r="F9" s="93">
        <f>[5]Junho!$E$9</f>
        <v>65.208333333333329</v>
      </c>
      <c r="G9" s="93">
        <f>[5]Junho!$E$10</f>
        <v>66.541666666666671</v>
      </c>
      <c r="H9" s="93">
        <f>[5]Junho!$E$11</f>
        <v>57.291666666666664</v>
      </c>
      <c r="I9" s="93">
        <f>[5]Junho!$E$12</f>
        <v>57.666666666666664</v>
      </c>
      <c r="J9" s="93">
        <f>[5]Junho!$E$13</f>
        <v>59.583333333333336</v>
      </c>
      <c r="K9" s="93">
        <f>[5]Junho!$E$14</f>
        <v>52.333333333333336</v>
      </c>
      <c r="L9" s="93">
        <f>[5]Junho!$E$15</f>
        <v>54.166666666666664</v>
      </c>
      <c r="M9" s="93">
        <f>[5]Junho!$E$16</f>
        <v>52.25</v>
      </c>
      <c r="N9" s="93">
        <f>[5]Junho!$E$17</f>
        <v>49.875</v>
      </c>
      <c r="O9" s="93">
        <f>[5]Junho!$E$18</f>
        <v>46.958333333333336</v>
      </c>
      <c r="P9" s="93">
        <f>[5]Junho!$E$19</f>
        <v>48.208333333333336</v>
      </c>
      <c r="Q9" s="93">
        <f>[5]Junho!$E$20</f>
        <v>56.458333333333336</v>
      </c>
      <c r="R9" s="93">
        <f>[5]Junho!$E$21</f>
        <v>73.291666666666671</v>
      </c>
      <c r="S9" s="93">
        <f>[5]Junho!$E$22</f>
        <v>47.458333333333336</v>
      </c>
      <c r="T9" s="93">
        <f>[5]Junho!$E$23</f>
        <v>47.458333333333336</v>
      </c>
      <c r="U9" s="93">
        <f>[5]Junho!$E$24</f>
        <v>49.25</v>
      </c>
      <c r="V9" s="93">
        <f>[5]Junho!$E$25</f>
        <v>43.25</v>
      </c>
      <c r="W9" s="93">
        <f>[5]Junho!$E$26</f>
        <v>49.416666666666664</v>
      </c>
      <c r="X9" s="93">
        <f>[5]Junho!$E$27</f>
        <v>47.916666666666664</v>
      </c>
      <c r="Y9" s="93">
        <f>[5]Junho!$E$28</f>
        <v>60.375</v>
      </c>
      <c r="Z9" s="93">
        <f>[5]Junho!$E$29</f>
        <v>90.833333333333329</v>
      </c>
      <c r="AA9" s="93">
        <f>[5]Junho!$E$30</f>
        <v>96.916666666666671</v>
      </c>
      <c r="AB9" s="93">
        <f>[5]Junho!$E$31</f>
        <v>88.666666666666671</v>
      </c>
      <c r="AC9" s="93">
        <f>[5]Junho!$E$32</f>
        <v>61.166666666666664</v>
      </c>
      <c r="AD9" s="93">
        <f>[5]Junho!$E$33</f>
        <v>70.916666666666671</v>
      </c>
      <c r="AE9" s="93">
        <f>[5]Junho!$E$34</f>
        <v>51.875</v>
      </c>
      <c r="AF9" s="100">
        <f t="shared" si="1"/>
        <v>59.623611111111124</v>
      </c>
    </row>
    <row r="10" spans="1:36" x14ac:dyDescent="0.2">
      <c r="A10" s="50" t="s">
        <v>93</v>
      </c>
      <c r="B10" s="93">
        <f>[6]Junho!$E$5</f>
        <v>66.875</v>
      </c>
      <c r="C10" s="93">
        <f>[6]Junho!$E$6</f>
        <v>62.708333333333336</v>
      </c>
      <c r="D10" s="93">
        <f>[6]Junho!$E$7</f>
        <v>60.416666666666664</v>
      </c>
      <c r="E10" s="93">
        <f>[6]Junho!$E$8</f>
        <v>61.875</v>
      </c>
      <c r="F10" s="93">
        <f>[6]Junho!$E$9</f>
        <v>70.25</v>
      </c>
      <c r="G10" s="93">
        <f>[6]Junho!$E$10</f>
        <v>67.708333333333329</v>
      </c>
      <c r="H10" s="93">
        <f>[6]Junho!$E$11</f>
        <v>63.291666666666664</v>
      </c>
      <c r="I10" s="93">
        <f>[6]Junho!$E$12</f>
        <v>67.458333333333329</v>
      </c>
      <c r="J10" s="93">
        <f>[6]Junho!$E$13</f>
        <v>57.5</v>
      </c>
      <c r="K10" s="93">
        <f>[6]Junho!$E$14</f>
        <v>56.166666666666664</v>
      </c>
      <c r="L10" s="93">
        <f>[6]Junho!$E$15</f>
        <v>56.625</v>
      </c>
      <c r="M10" s="93">
        <f>[6]Junho!$E$16</f>
        <v>59.583333333333336</v>
      </c>
      <c r="N10" s="93">
        <f>[6]Junho!$E$17</f>
        <v>54.791666666666664</v>
      </c>
      <c r="O10" s="93">
        <f>[6]Junho!$E$18</f>
        <v>48</v>
      </c>
      <c r="P10" s="93">
        <f>[6]Junho!$E$19</f>
        <v>49.25</v>
      </c>
      <c r="Q10" s="93">
        <f>[6]Junho!$E$20</f>
        <v>51.208333333333336</v>
      </c>
      <c r="R10" s="93">
        <f>[6]Junho!$E$21</f>
        <v>47.208333333333336</v>
      </c>
      <c r="S10" s="93">
        <f>[6]Junho!$E$22</f>
        <v>49.083333333333336</v>
      </c>
      <c r="T10" s="93">
        <f>[6]Junho!$E$23</f>
        <v>48.125</v>
      </c>
      <c r="U10" s="93">
        <f>[6]Junho!$E$24</f>
        <v>44.833333333333336</v>
      </c>
      <c r="V10" s="93">
        <f>[6]Junho!$E$25</f>
        <v>47.375</v>
      </c>
      <c r="W10" s="93">
        <f>[6]Junho!$E$26</f>
        <v>50.708333333333336</v>
      </c>
      <c r="X10" s="93">
        <f>[6]Junho!$E$27</f>
        <v>50.541666666666664</v>
      </c>
      <c r="Y10" s="93">
        <f>[6]Junho!$E$28</f>
        <v>58.583333333333336</v>
      </c>
      <c r="Z10" s="93">
        <f>[6]Junho!$E$29</f>
        <v>61.166666666666664</v>
      </c>
      <c r="AA10" s="93">
        <f>[6]Junho!$E$30</f>
        <v>73.125</v>
      </c>
      <c r="AB10" s="93">
        <f>[6]Junho!$E$31</f>
        <v>82.958333333333329</v>
      </c>
      <c r="AC10" s="93">
        <f>[6]Junho!$E$32</f>
        <v>67.791666666666671</v>
      </c>
      <c r="AD10" s="93">
        <f>[6]Junho!$E$33</f>
        <v>53.291666666666664</v>
      </c>
      <c r="AE10" s="93">
        <f>[6]Junho!$E$34</f>
        <v>55.625</v>
      </c>
      <c r="AF10" s="100">
        <f t="shared" si="1"/>
        <v>58.137500000000003</v>
      </c>
    </row>
    <row r="11" spans="1:36" x14ac:dyDescent="0.2">
      <c r="A11" s="50" t="s">
        <v>50</v>
      </c>
      <c r="B11" s="93">
        <f>[7]Junho!$E$5</f>
        <v>64.304347826086953</v>
      </c>
      <c r="C11" s="93">
        <f>[7]Junho!$E$6</f>
        <v>57.333333333333336</v>
      </c>
      <c r="D11" s="93">
        <f>[7]Junho!$E$7</f>
        <v>49.708333333333336</v>
      </c>
      <c r="E11" s="93">
        <f>[7]Junho!$E$8</f>
        <v>52.708333333333336</v>
      </c>
      <c r="F11" s="93">
        <f>[7]Junho!$E$9</f>
        <v>65.666666666666671</v>
      </c>
      <c r="G11" s="93">
        <f>[7]Junho!$E$10</f>
        <v>57.9</v>
      </c>
      <c r="H11" s="93">
        <f>[7]Junho!$E$11</f>
        <v>52.875</v>
      </c>
      <c r="I11" s="93">
        <f>[7]Junho!$E$12</f>
        <v>54.25</v>
      </c>
      <c r="J11" s="93">
        <f>[7]Junho!$E$13</f>
        <v>54.708333333333336</v>
      </c>
      <c r="K11" s="93">
        <f>[7]Junho!$E$14</f>
        <v>51.666666666666664</v>
      </c>
      <c r="L11" s="93">
        <f>[7]Junho!$E$15</f>
        <v>49.583333333333336</v>
      </c>
      <c r="M11" s="93">
        <f>[7]Junho!$E$16</f>
        <v>49.083333333333336</v>
      </c>
      <c r="N11" s="93">
        <f>[7]Junho!$E$17</f>
        <v>45.416666666666664</v>
      </c>
      <c r="O11" s="93">
        <f>[7]Junho!$E$18</f>
        <v>44.916666666666664</v>
      </c>
      <c r="P11" s="93">
        <f>[7]Junho!$E$19</f>
        <v>46.625</v>
      </c>
      <c r="Q11" s="93">
        <f>[7]Junho!$E$20</f>
        <v>42.416666666666664</v>
      </c>
      <c r="R11" s="93">
        <f>[7]Junho!$E$21</f>
        <v>41.916666666666664</v>
      </c>
      <c r="S11" s="93">
        <f>[7]Junho!$E$22</f>
        <v>39.708333333333336</v>
      </c>
      <c r="T11" s="93">
        <f>[7]Junho!$E$23</f>
        <v>38.291666666666664</v>
      </c>
      <c r="U11" s="93">
        <f>[7]Junho!$E$24</f>
        <v>40.958333333333336</v>
      </c>
      <c r="V11" s="93">
        <f>[7]Junho!$E$25</f>
        <v>41.833333333333336</v>
      </c>
      <c r="W11" s="93">
        <f>[7]Junho!$E$26</f>
        <v>46.5</v>
      </c>
      <c r="X11" s="93">
        <f>[7]Junho!$E$27</f>
        <v>42.708333333333336</v>
      </c>
      <c r="Y11" s="93">
        <f>[7]Junho!$E$28</f>
        <v>43.5</v>
      </c>
      <c r="Z11" s="93">
        <f>[7]Junho!$E$29</f>
        <v>55.166666666666664</v>
      </c>
      <c r="AA11" s="93">
        <f>[7]Junho!$E$30</f>
        <v>66.714285714285708</v>
      </c>
      <c r="AB11" s="93">
        <f>[6]Junho!$E$31</f>
        <v>82.958333333333329</v>
      </c>
      <c r="AC11" s="93" t="str">
        <f>[7]Junho!$E$32</f>
        <v>*</v>
      </c>
      <c r="AD11" s="93">
        <f>[7]Junho!$E$33</f>
        <v>49</v>
      </c>
      <c r="AE11" s="93">
        <f>[7]Junho!$E$34</f>
        <v>60.291666666666664</v>
      </c>
      <c r="AF11" s="100">
        <f t="shared" si="1"/>
        <v>51.33483793817377</v>
      </c>
    </row>
    <row r="12" spans="1:36" hidden="1" x14ac:dyDescent="0.2">
      <c r="A12" s="50" t="s">
        <v>29</v>
      </c>
      <c r="B12" s="93" t="s">
        <v>203</v>
      </c>
      <c r="C12" s="93" t="s">
        <v>203</v>
      </c>
      <c r="D12" s="93" t="s">
        <v>203</v>
      </c>
      <c r="E12" s="93" t="s">
        <v>203</v>
      </c>
      <c r="F12" s="93" t="s">
        <v>203</v>
      </c>
      <c r="G12" s="93" t="s">
        <v>203</v>
      </c>
      <c r="H12" s="93" t="s">
        <v>203</v>
      </c>
      <c r="I12" s="93" t="s">
        <v>203</v>
      </c>
      <c r="J12" s="93" t="s">
        <v>203</v>
      </c>
      <c r="K12" s="93" t="s">
        <v>203</v>
      </c>
      <c r="L12" s="93" t="s">
        <v>203</v>
      </c>
      <c r="M12" s="93" t="s">
        <v>203</v>
      </c>
      <c r="N12" s="93" t="s">
        <v>203</v>
      </c>
      <c r="O12" s="93" t="s">
        <v>203</v>
      </c>
      <c r="P12" s="93" t="s">
        <v>203</v>
      </c>
      <c r="Q12" s="93" t="s">
        <v>203</v>
      </c>
      <c r="R12" s="93" t="s">
        <v>203</v>
      </c>
      <c r="S12" s="93" t="s">
        <v>203</v>
      </c>
      <c r="T12" s="93" t="s">
        <v>203</v>
      </c>
      <c r="U12" s="93" t="s">
        <v>203</v>
      </c>
      <c r="V12" s="93" t="s">
        <v>203</v>
      </c>
      <c r="W12" s="93" t="s">
        <v>203</v>
      </c>
      <c r="X12" s="93" t="s">
        <v>203</v>
      </c>
      <c r="Y12" s="93" t="s">
        <v>203</v>
      </c>
      <c r="Z12" s="93" t="s">
        <v>203</v>
      </c>
      <c r="AA12" s="93" t="s">
        <v>203</v>
      </c>
      <c r="AB12" s="93" t="s">
        <v>203</v>
      </c>
      <c r="AC12" s="93" t="s">
        <v>203</v>
      </c>
      <c r="AD12" s="93" t="s">
        <v>203</v>
      </c>
      <c r="AE12" s="93" t="s">
        <v>203</v>
      </c>
      <c r="AF12" s="100" t="e">
        <f t="shared" si="1"/>
        <v>#DIV/0!</v>
      </c>
    </row>
    <row r="13" spans="1:36" x14ac:dyDescent="0.2">
      <c r="A13" s="50" t="s">
        <v>96</v>
      </c>
      <c r="B13" s="93">
        <f>[8]Junho!$E$5</f>
        <v>68.666666666666671</v>
      </c>
      <c r="C13" s="93">
        <f>[8]Junho!$E$6</f>
        <v>70.875</v>
      </c>
      <c r="D13" s="93">
        <f>[8]Junho!$E$7</f>
        <v>71.541666666666671</v>
      </c>
      <c r="E13" s="93">
        <f>[8]Junho!$E$8</f>
        <v>72.208333333333329</v>
      </c>
      <c r="F13" s="93">
        <f>[8]Junho!$E$9</f>
        <v>67.666666666666671</v>
      </c>
      <c r="G13" s="93">
        <f>[8]Junho!$E$10</f>
        <v>67.208333333333329</v>
      </c>
      <c r="H13" s="93">
        <f>[8]Junho!$E$11</f>
        <v>64.75</v>
      </c>
      <c r="I13" s="93">
        <f>[8]Junho!$E$12</f>
        <v>63.458333333333336</v>
      </c>
      <c r="J13" s="93">
        <f>[8]Junho!$E$13</f>
        <v>55.916666666666664</v>
      </c>
      <c r="K13" s="93">
        <f>[8]Junho!$E$14</f>
        <v>61.833333333333336</v>
      </c>
      <c r="L13" s="93">
        <f>[8]Junho!$E$15</f>
        <v>64.583333333333329</v>
      </c>
      <c r="M13" s="93">
        <f>[8]Junho!$E$16</f>
        <v>64.291666666666671</v>
      </c>
      <c r="N13" s="93">
        <f>[8]Junho!$E$17</f>
        <v>51.625</v>
      </c>
      <c r="O13" s="93">
        <f>[8]Junho!$E$18</f>
        <v>51.875</v>
      </c>
      <c r="P13" s="93">
        <f>[8]Junho!$E$19</f>
        <v>56.75</v>
      </c>
      <c r="Q13" s="93">
        <f>[8]Junho!$E$20</f>
        <v>63.791666666666664</v>
      </c>
      <c r="R13" s="93">
        <f>[8]Junho!$E$21</f>
        <v>58.958333333333336</v>
      </c>
      <c r="S13" s="93">
        <f>[8]Junho!$E$22</f>
        <v>55.041666666666664</v>
      </c>
      <c r="T13" s="93">
        <f>[8]Junho!$E$23</f>
        <v>56</v>
      </c>
      <c r="U13" s="93">
        <f>[8]Junho!$E$24</f>
        <v>52.916666666666664</v>
      </c>
      <c r="V13" s="93">
        <f>[8]Junho!$E$25</f>
        <v>52.208333333333336</v>
      </c>
      <c r="W13" s="93">
        <f>[8]Junho!$E$26</f>
        <v>49.125</v>
      </c>
      <c r="X13" s="93">
        <f>[8]Junho!$E$27</f>
        <v>56.083333333333336</v>
      </c>
      <c r="Y13" s="93">
        <f>[8]Junho!$E$28</f>
        <v>58.75</v>
      </c>
      <c r="Z13" s="93">
        <f>[8]Junho!$E$29</f>
        <v>75.208333333333329</v>
      </c>
      <c r="AA13" s="93">
        <f>[8]Junho!$E$30</f>
        <v>86</v>
      </c>
      <c r="AB13" s="93">
        <f>[8]Junho!$E$31</f>
        <v>77.833333333333329</v>
      </c>
      <c r="AC13" s="93">
        <f>[8]Junho!$E$32</f>
        <v>67.583333333333329</v>
      </c>
      <c r="AD13" s="93">
        <f>[8]Junho!$E$33</f>
        <v>65.458333333333329</v>
      </c>
      <c r="AE13" s="93">
        <f>[8]Junho!$E$34</f>
        <v>56.375</v>
      </c>
      <c r="AF13" s="100">
        <f t="shared" si="1"/>
        <v>62.819444444444436</v>
      </c>
    </row>
    <row r="14" spans="1:36" hidden="1" x14ac:dyDescent="0.2">
      <c r="A14" s="50" t="s">
        <v>100</v>
      </c>
      <c r="B14" s="93" t="str">
        <f>[9]Junho!$E$5</f>
        <v>*</v>
      </c>
      <c r="C14" s="93" t="str">
        <f>[9]Junho!$E$6</f>
        <v>*</v>
      </c>
      <c r="D14" s="93" t="str">
        <f>[9]Junho!$E$7</f>
        <v>*</v>
      </c>
      <c r="E14" s="93" t="str">
        <f>[9]Junho!$E$8</f>
        <v>*</v>
      </c>
      <c r="F14" s="93" t="str">
        <f>[9]Junho!$E$9</f>
        <v>*</v>
      </c>
      <c r="G14" s="93" t="str">
        <f>[9]Junho!$E$10</f>
        <v>*</v>
      </c>
      <c r="H14" s="93" t="str">
        <f>[9]Junho!$E$11</f>
        <v>*</v>
      </c>
      <c r="I14" s="93" t="str">
        <f>[9]Junho!$E$12</f>
        <v>*</v>
      </c>
      <c r="J14" s="93" t="str">
        <f>[9]Junho!$E$13</f>
        <v>*</v>
      </c>
      <c r="K14" s="93" t="str">
        <f>[9]Junho!$E$14</f>
        <v>*</v>
      </c>
      <c r="L14" s="93" t="str">
        <f>[9]Junho!$E$15</f>
        <v>*</v>
      </c>
      <c r="M14" s="93" t="str">
        <f>[9]Junho!$E$16</f>
        <v>*</v>
      </c>
      <c r="N14" s="93" t="str">
        <f>[9]Junho!$E$17</f>
        <v>*</v>
      </c>
      <c r="O14" s="93" t="str">
        <f>[9]Junho!$E$18</f>
        <v>*</v>
      </c>
      <c r="P14" s="93" t="str">
        <f>[9]Junho!$E$19</f>
        <v>*</v>
      </c>
      <c r="Q14" s="93" t="str">
        <f>[9]Junho!$E$20</f>
        <v>*</v>
      </c>
      <c r="R14" s="93" t="str">
        <f>[9]Junho!$E$21</f>
        <v>*</v>
      </c>
      <c r="S14" s="93" t="str">
        <f>[9]Junho!$E$22</f>
        <v>*</v>
      </c>
      <c r="T14" s="93" t="str">
        <f>[9]Junho!$E$23</f>
        <v>*</v>
      </c>
      <c r="U14" s="93" t="str">
        <f>[9]Junho!$E$24</f>
        <v>*</v>
      </c>
      <c r="V14" s="93" t="str">
        <f>[9]Junho!$E$25</f>
        <v>*</v>
      </c>
      <c r="W14" s="93" t="str">
        <f>[9]Junho!$E$26</f>
        <v>*</v>
      </c>
      <c r="X14" s="93" t="str">
        <f>[9]Junho!$E$27</f>
        <v>*</v>
      </c>
      <c r="Y14" s="93" t="str">
        <f>[9]Junho!$E$28</f>
        <v>*</v>
      </c>
      <c r="Z14" s="93" t="str">
        <f>[9]Junho!$E$29</f>
        <v>*</v>
      </c>
      <c r="AA14" s="93" t="str">
        <f>[9]Junho!$E$30</f>
        <v>*</v>
      </c>
      <c r="AB14" s="93" t="str">
        <f>[9]Junho!$E$31</f>
        <v>*</v>
      </c>
      <c r="AC14" s="93" t="str">
        <f>[9]Junho!$E$32</f>
        <v>*</v>
      </c>
      <c r="AD14" s="93" t="str">
        <f>[9]Junho!$E$33</f>
        <v>*</v>
      </c>
      <c r="AE14" s="93" t="str">
        <f>[9]Junho!$E$34</f>
        <v>*</v>
      </c>
      <c r="AF14" s="100" t="s">
        <v>203</v>
      </c>
      <c r="AJ14" t="s">
        <v>33</v>
      </c>
    </row>
    <row r="15" spans="1:36" x14ac:dyDescent="0.2">
      <c r="A15" s="50" t="s">
        <v>103</v>
      </c>
      <c r="B15" s="93">
        <f>[10]Junho!$E$5</f>
        <v>63.041666666666664</v>
      </c>
      <c r="C15" s="93">
        <f>[10]Junho!$E$6</f>
        <v>59.541666666666664</v>
      </c>
      <c r="D15" s="93">
        <f>[10]Junho!$E$7</f>
        <v>52.583333333333336</v>
      </c>
      <c r="E15" s="93">
        <f>[10]Junho!$E$8</f>
        <v>68.166666666666671</v>
      </c>
      <c r="F15" s="93">
        <f>[10]Junho!$E$9</f>
        <v>67.208333333333329</v>
      </c>
      <c r="G15" s="93">
        <f>[10]Junho!$E$10</f>
        <v>68.041666666666671</v>
      </c>
      <c r="H15" s="93">
        <f>[10]Junho!$E$11</f>
        <v>58.25</v>
      </c>
      <c r="I15" s="93">
        <f>[10]Junho!$E$12</f>
        <v>55.125</v>
      </c>
      <c r="J15" s="93">
        <f>[10]Junho!$E$13</f>
        <v>59.333333333333336</v>
      </c>
      <c r="K15" s="93">
        <f>[10]Junho!$E$14</f>
        <v>54.25</v>
      </c>
      <c r="L15" s="93">
        <f>[10]Junho!$E$15</f>
        <v>53.958333333333336</v>
      </c>
      <c r="M15" s="93">
        <f>[10]Junho!$E$16</f>
        <v>49.916666666666664</v>
      </c>
      <c r="N15" s="93">
        <f>[10]Junho!$E$17</f>
        <v>48.708333333333336</v>
      </c>
      <c r="O15" s="93">
        <f>[10]Junho!$E$18</f>
        <v>51.708333333333336</v>
      </c>
      <c r="P15" s="93">
        <f>[10]Junho!$E$19</f>
        <v>51.208333333333336</v>
      </c>
      <c r="Q15" s="93">
        <f>[10]Junho!$E$20</f>
        <v>55.875</v>
      </c>
      <c r="R15" s="93">
        <f>[10]Junho!$E$21</f>
        <v>58.041666666666664</v>
      </c>
      <c r="S15" s="93">
        <f>[10]Junho!$E$22</f>
        <v>50.083333333333336</v>
      </c>
      <c r="T15" s="93">
        <f>[10]Junho!$E$23</f>
        <v>51.333333333333336</v>
      </c>
      <c r="U15" s="93">
        <f>[10]Junho!$E$24</f>
        <v>49.375</v>
      </c>
      <c r="V15" s="93">
        <f>[10]Junho!$E$25</f>
        <v>43.5</v>
      </c>
      <c r="W15" s="93">
        <f>[10]Junho!$E$26</f>
        <v>49.208333333333336</v>
      </c>
      <c r="X15" s="93">
        <f>[10]Junho!$E$27</f>
        <v>50.25</v>
      </c>
      <c r="Y15" s="93">
        <f>[10]Junho!$E$28</f>
        <v>53.583333333333336</v>
      </c>
      <c r="Z15" s="93">
        <f>[10]Junho!$E$29</f>
        <v>81.583333333333329</v>
      </c>
      <c r="AA15" s="93">
        <f>[10]Junho!$E$30</f>
        <v>87.166666666666671</v>
      </c>
      <c r="AB15" s="93">
        <f>[10]Junho!$E$31</f>
        <v>84.375</v>
      </c>
      <c r="AC15" s="93">
        <f>[10]Junho!$E$32</f>
        <v>65.625</v>
      </c>
      <c r="AD15" s="93">
        <f>[10]Junho!$E$33</f>
        <v>63.875</v>
      </c>
      <c r="AE15" s="93">
        <f>[10]Junho!$E$34</f>
        <v>49.208333333333336</v>
      </c>
      <c r="AF15" s="100">
        <f t="shared" ref="AF15:AF44" si="2">AVERAGE(B15:AE15)</f>
        <v>58.470833333333324</v>
      </c>
      <c r="AJ15" t="s">
        <v>33</v>
      </c>
    </row>
    <row r="16" spans="1:36" x14ac:dyDescent="0.2">
      <c r="A16" s="50" t="s">
        <v>150</v>
      </c>
      <c r="B16" s="93">
        <f>[11]Junho!$E$5</f>
        <v>50.458333333333336</v>
      </c>
      <c r="C16" s="93">
        <f>[11]Junho!$E$6</f>
        <v>56.041666666666664</v>
      </c>
      <c r="D16" s="93">
        <f>[11]Junho!$E$7</f>
        <v>64.125</v>
      </c>
      <c r="E16" s="93">
        <f>[11]Junho!$E$8</f>
        <v>57.25</v>
      </c>
      <c r="F16" s="93">
        <f>[11]Junho!$E$9</f>
        <v>54.333333333333336</v>
      </c>
      <c r="G16" s="93">
        <f>[11]Junho!$E$10</f>
        <v>61.916666666666664</v>
      </c>
      <c r="H16" s="93">
        <f>[11]Junho!$E$11</f>
        <v>65.666666666666671</v>
      </c>
      <c r="I16" s="93">
        <f>[11]Junho!$E$12</f>
        <v>53.875</v>
      </c>
      <c r="J16" s="93">
        <f>[11]Junho!$E$13</f>
        <v>63.727272727272727</v>
      </c>
      <c r="K16" s="93">
        <f>[11]Junho!$E$14</f>
        <v>64.545454545454547</v>
      </c>
      <c r="L16" s="93">
        <f>[11]Junho!$E$15</f>
        <v>67.125</v>
      </c>
      <c r="M16" s="93">
        <f>[11]Junho!$E$16</f>
        <v>65.173913043478265</v>
      </c>
      <c r="N16" s="93">
        <f>[11]Junho!$E$17</f>
        <v>48.458333333333336</v>
      </c>
      <c r="O16" s="93">
        <f>[11]Junho!$E$18</f>
        <v>48.541666666666664</v>
      </c>
      <c r="P16" s="93">
        <f>[11]Junho!$E$19</f>
        <v>58.5</v>
      </c>
      <c r="Q16" s="93">
        <f>[11]Junho!$E$20</f>
        <v>60.791666666666664</v>
      </c>
      <c r="R16" s="93">
        <f>[11]Junho!$E$21</f>
        <v>64.083333333333329</v>
      </c>
      <c r="S16" s="93">
        <f>[11]Junho!$E$22</f>
        <v>59.375</v>
      </c>
      <c r="T16" s="93">
        <f>[11]Junho!$E$23</f>
        <v>59.708333333333336</v>
      </c>
      <c r="U16" s="93">
        <f>[11]Junho!$E$24</f>
        <v>61.416666666666664</v>
      </c>
      <c r="V16" s="93">
        <f>[11]Junho!$E$25</f>
        <v>46.125</v>
      </c>
      <c r="W16" s="93">
        <f>[11]Junho!$E$26</f>
        <v>62.125</v>
      </c>
      <c r="X16" s="93">
        <f>[11]Junho!$E$27</f>
        <v>54.958333333333336</v>
      </c>
      <c r="Y16" s="93">
        <f>[11]Junho!$E$28</f>
        <v>67.608695652173907</v>
      </c>
      <c r="Z16" s="93">
        <f>[11]Junho!$E$29</f>
        <v>69.666666666666671</v>
      </c>
      <c r="AA16" s="93">
        <f>[11]Junho!$E$30</f>
        <v>70.434782608695656</v>
      </c>
      <c r="AB16" s="93">
        <f>[11]Junho!$E$31</f>
        <v>66.5</v>
      </c>
      <c r="AC16" s="93">
        <f>[11]Junho!$E$32</f>
        <v>68.045454545454547</v>
      </c>
      <c r="AD16" s="93">
        <f>[11]Junho!$E$33</f>
        <v>63.833333333333336</v>
      </c>
      <c r="AE16" s="93">
        <f>[11]Junho!$E$34</f>
        <v>60.041666666666664</v>
      </c>
      <c r="AF16" s="100">
        <f t="shared" si="2"/>
        <v>60.48174132630654</v>
      </c>
    </row>
    <row r="17" spans="1:36" x14ac:dyDescent="0.2">
      <c r="A17" s="50" t="s">
        <v>2</v>
      </c>
      <c r="B17" s="93">
        <f>[12]Junho!$E$5</f>
        <v>42.708333333333336</v>
      </c>
      <c r="C17" s="93">
        <f>[12]Junho!$E$6</f>
        <v>44.166666666666664</v>
      </c>
      <c r="D17" s="93">
        <f>[12]Junho!$E$7</f>
        <v>45.083333333333336</v>
      </c>
      <c r="E17" s="93">
        <f>[12]Junho!$E$8</f>
        <v>46.291666666666664</v>
      </c>
      <c r="F17" s="93">
        <f>[12]Junho!$E$9</f>
        <v>50.791666666666664</v>
      </c>
      <c r="G17" s="93">
        <f>[12]Junho!$E$10</f>
        <v>49.708333333333336</v>
      </c>
      <c r="H17" s="93">
        <f>[12]Junho!$E$11</f>
        <v>46.25</v>
      </c>
      <c r="I17" s="93">
        <f>[12]Junho!$E$12</f>
        <v>47.291666666666664</v>
      </c>
      <c r="J17" s="93">
        <f>[12]Junho!$E$13</f>
        <v>48.541666666666664</v>
      </c>
      <c r="K17" s="93">
        <f>[12]Junho!$E$14</f>
        <v>50.666666666666664</v>
      </c>
      <c r="L17" s="93">
        <f>[12]Junho!$E$15</f>
        <v>45.791666666666664</v>
      </c>
      <c r="M17" s="93">
        <f>[12]Junho!$E$16</f>
        <v>44.25</v>
      </c>
      <c r="N17" s="93">
        <f>[12]Junho!$E$17</f>
        <v>41.583333333333336</v>
      </c>
      <c r="O17" s="93">
        <f>[12]Junho!$E$18</f>
        <v>41.652173913043477</v>
      </c>
      <c r="P17" s="93">
        <f>[12]Junho!$E$19</f>
        <v>46.625</v>
      </c>
      <c r="Q17" s="93">
        <f>[12]Junho!$E$20</f>
        <v>44.291666666666664</v>
      </c>
      <c r="R17" s="93">
        <f>[12]Junho!$E$21</f>
        <v>41.541666666666664</v>
      </c>
      <c r="S17" s="93">
        <f>[12]Junho!$E$22</f>
        <v>47</v>
      </c>
      <c r="T17" s="93">
        <f>[12]Junho!$E$23</f>
        <v>45.625</v>
      </c>
      <c r="U17" s="93">
        <f>[12]Junho!$E$24</f>
        <v>38.833333333333336</v>
      </c>
      <c r="V17" s="93">
        <f>[12]Junho!$E$25</f>
        <v>31.583333333333332</v>
      </c>
      <c r="W17" s="93">
        <f>[12]Junho!$E$26</f>
        <v>42.916666666666664</v>
      </c>
      <c r="X17" s="93">
        <f>[12]Junho!$E$27</f>
        <v>48.458333333333336</v>
      </c>
      <c r="Y17" s="93">
        <f>[12]Junho!$E$28</f>
        <v>50.583333333333336</v>
      </c>
      <c r="Z17" s="93">
        <f>[12]Junho!$E$29</f>
        <v>58.333333333333336</v>
      </c>
      <c r="AA17" s="93">
        <f>[12]Junho!$E$30</f>
        <v>74.75</v>
      </c>
      <c r="AB17" s="93">
        <f>[12]Junho!$E$31</f>
        <v>74.041666666666671</v>
      </c>
      <c r="AC17" s="93">
        <f>[12]Junho!$E$32</f>
        <v>53.75</v>
      </c>
      <c r="AD17" s="93">
        <f>[12]Junho!$E$33</f>
        <v>55.083333333333336</v>
      </c>
      <c r="AE17" s="93">
        <f>[12]Junho!$E$34</f>
        <v>43.708333333333336</v>
      </c>
      <c r="AF17" s="100">
        <f t="shared" si="2"/>
        <v>48.063405797101446</v>
      </c>
      <c r="AH17" s="11" t="s">
        <v>33</v>
      </c>
    </row>
    <row r="18" spans="1:36" x14ac:dyDescent="0.2">
      <c r="A18" s="50" t="s">
        <v>3</v>
      </c>
      <c r="B18" s="93">
        <f>[13]Junho!$E5</f>
        <v>55.958333333333336</v>
      </c>
      <c r="C18" s="93">
        <f>[13]Junho!$E6</f>
        <v>58.791666666666664</v>
      </c>
      <c r="D18" s="93">
        <f>[13]Junho!$E7</f>
        <v>59.25</v>
      </c>
      <c r="E18" s="93">
        <f>[13]Junho!$E8</f>
        <v>64.041666666666671</v>
      </c>
      <c r="F18" s="93">
        <f>[13]Junho!$E9</f>
        <v>60.791666666666664</v>
      </c>
      <c r="G18" s="93">
        <f>[13]Junho!$E10</f>
        <v>60.166666666666664</v>
      </c>
      <c r="H18" s="93">
        <f>[13]Junho!$E11</f>
        <v>61.958333333333336</v>
      </c>
      <c r="I18" s="93">
        <f>[13]Junho!$E12</f>
        <v>63.5</v>
      </c>
      <c r="J18" s="93">
        <f>[13]Junho!$E13</f>
        <v>62.956521739130437</v>
      </c>
      <c r="K18" s="93">
        <f>[13]Junho!$E14</f>
        <v>61.565217391304351</v>
      </c>
      <c r="L18" s="93">
        <f>[13]Junho!$E15</f>
        <v>58.875</v>
      </c>
      <c r="M18" s="93">
        <f>[13]Junho!$E16</f>
        <v>60.875</v>
      </c>
      <c r="N18" s="93">
        <f>[13]Junho!$E17</f>
        <v>54.583333333333336</v>
      </c>
      <c r="O18" s="93">
        <f>[13]Junho!$E18</f>
        <v>58.875</v>
      </c>
      <c r="P18" s="93">
        <f>[13]Junho!$E19</f>
        <v>57.625</v>
      </c>
      <c r="Q18" s="93">
        <f>[13]Junho!$E20</f>
        <v>55.166666666666664</v>
      </c>
      <c r="R18" s="93">
        <f>[13]Junho!$E21</f>
        <v>58.75</v>
      </c>
      <c r="S18" s="93">
        <f>[13]Junho!$E22</f>
        <v>52.333333333333336</v>
      </c>
      <c r="T18" s="93">
        <f>[13]Junho!$E23</f>
        <v>57</v>
      </c>
      <c r="U18" s="93">
        <f>[13]Junho!$E24</f>
        <v>54.166666666666664</v>
      </c>
      <c r="V18" s="93">
        <f>[13]Junho!$E25</f>
        <v>53.833333333333336</v>
      </c>
      <c r="W18" s="93">
        <f>[13]Junho!$E26</f>
        <v>55.666666666666664</v>
      </c>
      <c r="X18" s="93">
        <f>[13]Junho!$E27</f>
        <v>60</v>
      </c>
      <c r="Y18" s="93">
        <f>[13]Junho!$E28</f>
        <v>60.833333333333336</v>
      </c>
      <c r="Z18" s="93">
        <f>[13]Junho!$E29</f>
        <v>58.333333333333336</v>
      </c>
      <c r="AA18" s="93">
        <f>[13]Junho!$E30</f>
        <v>58.541666666666664</v>
      </c>
      <c r="AB18" s="93">
        <f>[13]Junho!$E31</f>
        <v>67.208333333333329</v>
      </c>
      <c r="AC18" s="93">
        <f>[13]Junho!$E32</f>
        <v>60.227272727272727</v>
      </c>
      <c r="AD18" s="93">
        <f>[13]Junho!$E33</f>
        <v>56.583333333333336</v>
      </c>
      <c r="AE18" s="93">
        <f>[13]Junho!$E34</f>
        <v>61.875</v>
      </c>
      <c r="AF18" s="100">
        <f t="shared" si="2"/>
        <v>59.01107817303469</v>
      </c>
      <c r="AG18" s="11" t="s">
        <v>33</v>
      </c>
      <c r="AH18" s="11" t="s">
        <v>33</v>
      </c>
    </row>
    <row r="19" spans="1:36" x14ac:dyDescent="0.2">
      <c r="A19" s="50" t="s">
        <v>4</v>
      </c>
      <c r="B19" s="93">
        <f>[14]Junho!$E$5</f>
        <v>49.583333333333336</v>
      </c>
      <c r="C19" s="93">
        <f>[14]Junho!$E$6</f>
        <v>52.833333333333336</v>
      </c>
      <c r="D19" s="93">
        <f>[14]Junho!$E$7</f>
        <v>46.833333333333336</v>
      </c>
      <c r="E19" s="93">
        <f>[14]Junho!$E$8</f>
        <v>46.041666666666664</v>
      </c>
      <c r="F19" s="93">
        <f>[14]Junho!$E$9</f>
        <v>49.708333333333336</v>
      </c>
      <c r="G19" s="93">
        <f>[14]Junho!$E$10</f>
        <v>49.541666666666664</v>
      </c>
      <c r="H19" s="93">
        <f>[14]Junho!$E$11</f>
        <v>51.25</v>
      </c>
      <c r="I19" s="93">
        <f>[14]Junho!$E$12</f>
        <v>51.833333333333336</v>
      </c>
      <c r="J19" s="93">
        <f>[14]Junho!$E$13</f>
        <v>52.541666666666664</v>
      </c>
      <c r="K19" s="93">
        <f>[14]Junho!$E$14</f>
        <v>51.25</v>
      </c>
      <c r="L19" s="93">
        <f>[14]Junho!$E$15</f>
        <v>47.083333333333336</v>
      </c>
      <c r="M19" s="93">
        <f>[14]Junho!$E$16</f>
        <v>44.291666666666664</v>
      </c>
      <c r="N19" s="93">
        <f>[14]Junho!$E$17</f>
        <v>48.25</v>
      </c>
      <c r="O19" s="93">
        <f>[14]Junho!$E$18</f>
        <v>49.958333333333336</v>
      </c>
      <c r="P19" s="93">
        <f>[14]Junho!$E$19</f>
        <v>46.041666666666664</v>
      </c>
      <c r="Q19" s="93">
        <f>[14]Junho!$E$20</f>
        <v>43.166666666666664</v>
      </c>
      <c r="R19" s="93">
        <f>[14]Junho!$E$21</f>
        <v>42.708333333333336</v>
      </c>
      <c r="S19" s="93">
        <f>[14]Junho!$E$22</f>
        <v>42.333333333333336</v>
      </c>
      <c r="T19" s="93">
        <f>[14]Junho!$E$23</f>
        <v>40.375</v>
      </c>
      <c r="U19" s="93">
        <f>[14]Junho!$E$24</f>
        <v>38.166666666666664</v>
      </c>
      <c r="V19" s="93">
        <f>[14]Junho!$E$25</f>
        <v>41.666666666666664</v>
      </c>
      <c r="W19" s="93">
        <f>[14]Junho!$E$26</f>
        <v>49.166666666666664</v>
      </c>
      <c r="X19" s="93">
        <f>[14]Junho!$E$27</f>
        <v>47.083333333333336</v>
      </c>
      <c r="Y19" s="93">
        <f>[14]Junho!$E$28</f>
        <v>48.416666666666664</v>
      </c>
      <c r="Z19" s="93">
        <f>[14]Junho!$E$29</f>
        <v>49.666666666666664</v>
      </c>
      <c r="AA19" s="93">
        <f>[14]Junho!$E$30</f>
        <v>46.375</v>
      </c>
      <c r="AB19" s="93">
        <f>[14]Junho!$E$31</f>
        <v>68.625</v>
      </c>
      <c r="AC19" s="93">
        <f>[14]Junho!$E$32</f>
        <v>58.333333333333336</v>
      </c>
      <c r="AD19" s="93">
        <f>[14]Junho!$E$33</f>
        <v>43.208333333333336</v>
      </c>
      <c r="AE19" s="93">
        <f>[14]Junho!$E$34</f>
        <v>68.25</v>
      </c>
      <c r="AF19" s="100">
        <f t="shared" si="2"/>
        <v>48.819444444444443</v>
      </c>
      <c r="AH19" t="s">
        <v>33</v>
      </c>
    </row>
    <row r="20" spans="1:36" x14ac:dyDescent="0.2">
      <c r="A20" s="50" t="s">
        <v>5</v>
      </c>
      <c r="B20" s="93" t="str">
        <f>[15]Junho!$E$5</f>
        <v>*</v>
      </c>
      <c r="C20" s="93" t="str">
        <f>[15]Junho!$E$6</f>
        <v>*</v>
      </c>
      <c r="D20" s="93" t="str">
        <f>[15]Junho!$E$7</f>
        <v>*</v>
      </c>
      <c r="E20" s="93" t="str">
        <f>[15]Junho!$E$8</f>
        <v>*</v>
      </c>
      <c r="F20" s="93" t="str">
        <f>[15]Junho!$E$9</f>
        <v>*</v>
      </c>
      <c r="G20" s="93" t="str">
        <f>[15]Junho!$E$10</f>
        <v>*</v>
      </c>
      <c r="H20" s="93" t="str">
        <f>[15]Junho!$E$11</f>
        <v>*</v>
      </c>
      <c r="I20" s="93" t="str">
        <f>[15]Junho!$E$12</f>
        <v>*</v>
      </c>
      <c r="J20" s="93" t="str">
        <f>[15]Junho!$E$13</f>
        <v>*</v>
      </c>
      <c r="K20" s="93" t="str">
        <f>[15]Junho!$E$14</f>
        <v>*</v>
      </c>
      <c r="L20" s="93" t="str">
        <f>[15]Junho!$E$15</f>
        <v>*</v>
      </c>
      <c r="M20" s="93" t="str">
        <f>[15]Junho!$E$16</f>
        <v>*</v>
      </c>
      <c r="N20" s="93" t="str">
        <f>[15]Junho!$E$17</f>
        <v>*</v>
      </c>
      <c r="O20" s="93" t="str">
        <f>[15]Junho!$E$18</f>
        <v>*</v>
      </c>
      <c r="P20" s="93" t="str">
        <f>[15]Junho!$E$19</f>
        <v>*</v>
      </c>
      <c r="Q20" s="93" t="str">
        <f>[15]Junho!$E$20</f>
        <v>*</v>
      </c>
      <c r="R20" s="93" t="str">
        <f>[15]Junho!$E$21</f>
        <v>*</v>
      </c>
      <c r="S20" s="93" t="str">
        <f>[15]Junho!$E$22</f>
        <v>*</v>
      </c>
      <c r="T20" s="93" t="str">
        <f>[15]Junho!$E$23</f>
        <v>*</v>
      </c>
      <c r="U20" s="93" t="str">
        <f>[15]Junho!$E$24</f>
        <v>*</v>
      </c>
      <c r="V20" s="93" t="str">
        <f>[15]Junho!$E$25</f>
        <v>*</v>
      </c>
      <c r="W20" s="93" t="str">
        <f>[15]Junho!$E$26</f>
        <v>*</v>
      </c>
      <c r="X20" s="93" t="str">
        <f>[15]Junho!$E$27</f>
        <v>*</v>
      </c>
      <c r="Y20" s="93" t="str">
        <f>[15]Junho!$E$28</f>
        <v>*</v>
      </c>
      <c r="Z20" s="93" t="str">
        <f>[15]Junho!$E$29</f>
        <v>*</v>
      </c>
      <c r="AA20" s="93" t="str">
        <f>[15]Junho!$E$30</f>
        <v>*</v>
      </c>
      <c r="AB20" s="93" t="str">
        <f>[15]Junho!$E$31</f>
        <v>*</v>
      </c>
      <c r="AC20" s="93">
        <f>[15]Junho!$E$32</f>
        <v>50.958333333333336</v>
      </c>
      <c r="AD20" s="93">
        <f>[15]Junho!$E$33</f>
        <v>55.75</v>
      </c>
      <c r="AE20" s="93">
        <f>[15]Junho!$E$34</f>
        <v>42.291666666666664</v>
      </c>
      <c r="AF20" s="100">
        <f t="shared" si="2"/>
        <v>49.666666666666664</v>
      </c>
      <c r="AG20" s="11" t="s">
        <v>33</v>
      </c>
    </row>
    <row r="21" spans="1:36" x14ac:dyDescent="0.2">
      <c r="A21" s="50" t="s">
        <v>31</v>
      </c>
      <c r="B21" s="93">
        <f>[16]Junho!$E$5</f>
        <v>54.833333333333336</v>
      </c>
      <c r="C21" s="93">
        <f>[16]Junho!$E$6</f>
        <v>60.458333333333336</v>
      </c>
      <c r="D21" s="93">
        <f>[16]Junho!$E$7</f>
        <v>54.458333333333336</v>
      </c>
      <c r="E21" s="93">
        <f>[16]Junho!$E$8</f>
        <v>53</v>
      </c>
      <c r="F21" s="93">
        <f>[16]Junho!$E$9</f>
        <v>56.958333333333336</v>
      </c>
      <c r="G21" s="93">
        <f>[16]Junho!$E$10</f>
        <v>54.75</v>
      </c>
      <c r="H21" s="93">
        <f>[16]Junho!$E$11</f>
        <v>56.75</v>
      </c>
      <c r="I21" s="93">
        <f>[16]Junho!$E$12</f>
        <v>58.125</v>
      </c>
      <c r="J21" s="93">
        <f>[16]Junho!$E$13</f>
        <v>58.75</v>
      </c>
      <c r="K21" s="93">
        <f>[16]Junho!$E$14</f>
        <v>57.083333333333336</v>
      </c>
      <c r="L21" s="93">
        <f>[16]Junho!$E$15</f>
        <v>53.958333333333336</v>
      </c>
      <c r="M21" s="93">
        <f>[16]Junho!$E$16</f>
        <v>49.833333333333336</v>
      </c>
      <c r="N21" s="93">
        <f>[16]Junho!$E$17</f>
        <v>54.875</v>
      </c>
      <c r="O21" s="93">
        <f>[16]Junho!$E$18</f>
        <v>54.833333333333336</v>
      </c>
      <c r="P21" s="93">
        <f>[16]Junho!$E$19</f>
        <v>49.916666666666664</v>
      </c>
      <c r="Q21" s="93">
        <f>[16]Junho!$E$20</f>
        <v>49.083333333333336</v>
      </c>
      <c r="R21" s="93">
        <f>[16]Junho!$E$21</f>
        <v>49.541666666666664</v>
      </c>
      <c r="S21" s="93">
        <f>[16]Junho!$E$22</f>
        <v>46.875</v>
      </c>
      <c r="T21" s="93">
        <f>[16]Junho!$E$23</f>
        <v>44.208333333333336</v>
      </c>
      <c r="U21" s="93">
        <f>[16]Junho!$E$24</f>
        <v>43.041666666666664</v>
      </c>
      <c r="V21" s="93">
        <f>[16]Junho!$E$25</f>
        <v>47.791666666666664</v>
      </c>
      <c r="W21" s="93">
        <f>[16]Junho!$E$26</f>
        <v>53.375</v>
      </c>
      <c r="X21" s="93">
        <f>[16]Junho!$E$27</f>
        <v>50.333333333333336</v>
      </c>
      <c r="Y21" s="93">
        <f>[16]Junho!$E$28</f>
        <v>52.625</v>
      </c>
      <c r="Z21" s="93">
        <f>[16]Junho!$E$29</f>
        <v>56.625</v>
      </c>
      <c r="AA21" s="93">
        <f>[16]Junho!$E$30</f>
        <v>58.708333333333336</v>
      </c>
      <c r="AB21" s="93">
        <f>[16]Junho!$E$31</f>
        <v>66</v>
      </c>
      <c r="AC21" s="93">
        <f>[16]Junho!$E$32</f>
        <v>58.875</v>
      </c>
      <c r="AD21" s="93">
        <f>[16]Junho!$E$33</f>
        <v>50.333333333333336</v>
      </c>
      <c r="AE21" s="93">
        <f>[16]Junho!$E$34</f>
        <v>66.666666666666671</v>
      </c>
      <c r="AF21" s="100">
        <f t="shared" si="2"/>
        <v>54.088888888888889</v>
      </c>
      <c r="AH21" t="s">
        <v>33</v>
      </c>
      <c r="AI21" t="s">
        <v>33</v>
      </c>
    </row>
    <row r="22" spans="1:36" x14ac:dyDescent="0.2">
      <c r="A22" s="50" t="s">
        <v>6</v>
      </c>
      <c r="B22" s="93">
        <f>[17]Junho!$E$5</f>
        <v>59.666666666666664</v>
      </c>
      <c r="C22" s="93">
        <f>[17]Junho!$E$6</f>
        <v>61.590909090909093</v>
      </c>
      <c r="D22" s="93">
        <f>[17]Junho!$E$7</f>
        <v>65.416666666666671</v>
      </c>
      <c r="E22" s="93">
        <f>[17]Junho!$E$8</f>
        <v>63.291666666666664</v>
      </c>
      <c r="F22" s="93">
        <f>[17]Junho!$E$9</f>
        <v>61.869565217391305</v>
      </c>
      <c r="G22" s="93">
        <f>[17]Junho!$E$10</f>
        <v>61.217391304347828</v>
      </c>
      <c r="H22" s="93">
        <f>[17]Junho!$E$11</f>
        <v>62.625</v>
      </c>
      <c r="I22" s="93">
        <f>[17]Junho!$E$12</f>
        <v>64.625</v>
      </c>
      <c r="J22" s="93">
        <f>[17]Junho!$E$13</f>
        <v>64.083333333333329</v>
      </c>
      <c r="K22" s="93">
        <f>[17]Junho!$E$14</f>
        <v>62.458333333333336</v>
      </c>
      <c r="L22" s="93">
        <f>[17]Junho!$E$15</f>
        <v>61.875</v>
      </c>
      <c r="M22" s="93">
        <f>[17]Junho!$E$16</f>
        <v>60.625</v>
      </c>
      <c r="N22" s="93">
        <f>[17]Junho!$E$17</f>
        <v>64.13636363636364</v>
      </c>
      <c r="O22" s="93">
        <f>[17]Junho!$E$18</f>
        <v>61.590909090909093</v>
      </c>
      <c r="P22" s="93">
        <f>[17]Junho!$E$19</f>
        <v>61.333333333333336</v>
      </c>
      <c r="Q22" s="93">
        <f>[17]Junho!$E$20</f>
        <v>61.5</v>
      </c>
      <c r="R22" s="93">
        <f>[17]Junho!$E$21</f>
        <v>59.333333333333336</v>
      </c>
      <c r="S22" s="93">
        <f>[17]Junho!$E$22</f>
        <v>59.625</v>
      </c>
      <c r="T22" s="93">
        <f>[17]Junho!$E$23</f>
        <v>60.125</v>
      </c>
      <c r="U22" s="93">
        <f>[17]Junho!$E$24</f>
        <v>61.260869565217391</v>
      </c>
      <c r="V22" s="93">
        <f>[17]Junho!$E$25</f>
        <v>56.916666666666664</v>
      </c>
      <c r="W22" s="93">
        <f>[17]Junho!$E$26</f>
        <v>58.782608695652172</v>
      </c>
      <c r="X22" s="93">
        <f>[17]Junho!$E$27</f>
        <v>61.291666666666664</v>
      </c>
      <c r="Y22" s="93">
        <f>[17]Junho!$E$28</f>
        <v>65</v>
      </c>
      <c r="Z22" s="93">
        <f>[17]Junho!$E$29</f>
        <v>68.521739130434781</v>
      </c>
      <c r="AA22" s="93">
        <f>[17]Junho!$E$30</f>
        <v>74.434782608695656</v>
      </c>
      <c r="AB22" s="93">
        <f>[17]Junho!$E$31</f>
        <v>80.041666666666671</v>
      </c>
      <c r="AC22" s="93">
        <f>[17]Junho!$E$32</f>
        <v>65.291666666666671</v>
      </c>
      <c r="AD22" s="93">
        <f>[17]Junho!$E$33</f>
        <v>63.782608695652172</v>
      </c>
      <c r="AE22" s="93">
        <f>[17]Junho!$E$34</f>
        <v>58.130434782608695</v>
      </c>
      <c r="AF22" s="100">
        <f t="shared" si="2"/>
        <v>63.014772727272749</v>
      </c>
      <c r="AJ22" t="s">
        <v>33</v>
      </c>
    </row>
    <row r="23" spans="1:36" x14ac:dyDescent="0.2">
      <c r="A23" s="50" t="s">
        <v>7</v>
      </c>
      <c r="B23" s="93">
        <f>[18]Junho!$E$5</f>
        <v>57.625</v>
      </c>
      <c r="C23" s="93">
        <f>[18]Junho!$E$6</f>
        <v>57.083333333333336</v>
      </c>
      <c r="D23" s="93">
        <f>[18]Junho!$E$7</f>
        <v>52.125</v>
      </c>
      <c r="E23" s="93">
        <f>[18]Junho!$E$8</f>
        <v>55.791666666666664</v>
      </c>
      <c r="F23" s="93">
        <f>[18]Junho!$E$9</f>
        <v>61.791666666666664</v>
      </c>
      <c r="G23" s="93">
        <f>[18]Junho!$E$10</f>
        <v>61.166666666666664</v>
      </c>
      <c r="H23" s="93">
        <f>[18]Junho!$E$11</f>
        <v>55.125</v>
      </c>
      <c r="I23" s="93">
        <f>[18]Junho!$E$12</f>
        <v>52.166666666666664</v>
      </c>
      <c r="J23" s="93">
        <f>[18]Junho!$E$13</f>
        <v>59.291666666666664</v>
      </c>
      <c r="K23" s="93">
        <f>[18]Junho!$E$14</f>
        <v>58.791666666666664</v>
      </c>
      <c r="L23" s="93">
        <f>[18]Junho!$E$15</f>
        <v>53.083333333333336</v>
      </c>
      <c r="M23" s="93">
        <f>[18]Junho!$E$16</f>
        <v>49.291666666666664</v>
      </c>
      <c r="N23" s="93">
        <f>[18]Junho!$E$17</f>
        <v>49.458333333333336</v>
      </c>
      <c r="O23" s="93">
        <f>[18]Junho!$E$18</f>
        <v>51.041666666666664</v>
      </c>
      <c r="P23" s="93">
        <f>[18]Junho!$E$19</f>
        <v>54.541666666666664</v>
      </c>
      <c r="Q23" s="93">
        <f>[18]Junho!$E$20</f>
        <v>55.791666666666664</v>
      </c>
      <c r="R23" s="93">
        <f>[18]Junho!$E$21</f>
        <v>52</v>
      </c>
      <c r="S23" s="93">
        <f>[18]Junho!$E$22</f>
        <v>51.5</v>
      </c>
      <c r="T23" s="93">
        <f>[18]Junho!$E$23</f>
        <v>52.875</v>
      </c>
      <c r="U23" s="93">
        <f>[18]Junho!$E$24</f>
        <v>49.625</v>
      </c>
      <c r="V23" s="93">
        <f>[18]Junho!$E$25</f>
        <v>40.708333333333336</v>
      </c>
      <c r="W23" s="93">
        <f>[18]Junho!$E$26</f>
        <v>48.791666666666664</v>
      </c>
      <c r="X23" s="93">
        <f>[18]Junho!$E$27</f>
        <v>52.75</v>
      </c>
      <c r="Y23" s="93">
        <f>[18]Junho!$E$28</f>
        <v>55.458333333333336</v>
      </c>
      <c r="Z23" s="93">
        <f>[18]Junho!$E$29</f>
        <v>75.458333333333329</v>
      </c>
      <c r="AA23" s="93">
        <f>[18]Junho!$E$30</f>
        <v>86.083333333333329</v>
      </c>
      <c r="AB23" s="93">
        <f>[18]Junho!$E$31</f>
        <v>82.5</v>
      </c>
      <c r="AC23" s="93">
        <f>[18]Junho!$E$32</f>
        <v>65.833333333333329</v>
      </c>
      <c r="AD23" s="93">
        <f>[18]Junho!$E$33</f>
        <v>65.25</v>
      </c>
      <c r="AE23" s="93">
        <f>[18]Junho!$E$34</f>
        <v>50.125</v>
      </c>
      <c r="AF23" s="100">
        <f t="shared" si="2"/>
        <v>57.10416666666665</v>
      </c>
    </row>
    <row r="24" spans="1:36" x14ac:dyDescent="0.2">
      <c r="A24" s="50" t="s">
        <v>151</v>
      </c>
      <c r="B24" s="93">
        <f>[19]Junho!$E$5</f>
        <v>66</v>
      </c>
      <c r="C24" s="93">
        <f>[19]Junho!$E$6</f>
        <v>65.708333333333329</v>
      </c>
      <c r="D24" s="93">
        <f>[19]Junho!$E$7</f>
        <v>58.208333333333336</v>
      </c>
      <c r="E24" s="93">
        <f>[19]Junho!$E$8</f>
        <v>65.791666666666671</v>
      </c>
      <c r="F24" s="93">
        <f>[19]Junho!$E$9</f>
        <v>68.478260869565219</v>
      </c>
      <c r="G24" s="93">
        <f>[19]Junho!$E$10</f>
        <v>66.875</v>
      </c>
      <c r="H24" s="93">
        <f>[19]Junho!$E$11</f>
        <v>61.958333333333336</v>
      </c>
      <c r="I24" s="93">
        <f>[19]Junho!$E$12</f>
        <v>59</v>
      </c>
      <c r="J24" s="93">
        <f>[19]Junho!$E$13</f>
        <v>62.875</v>
      </c>
      <c r="K24" s="93">
        <f>[19]Junho!$E$14</f>
        <v>64.708333333333329</v>
      </c>
      <c r="L24" s="93">
        <f>[19]Junho!$E$15</f>
        <v>61.625</v>
      </c>
      <c r="M24" s="93">
        <f>[19]Junho!$E$16</f>
        <v>53.083333333333336</v>
      </c>
      <c r="N24" s="93">
        <f>[19]Junho!$E$17</f>
        <v>53.541666666666664</v>
      </c>
      <c r="O24" s="93">
        <f>[19]Junho!$E$18</f>
        <v>56.541666666666664</v>
      </c>
      <c r="P24" s="93">
        <f>[19]Junho!$E$19</f>
        <v>57.5</v>
      </c>
      <c r="Q24" s="93">
        <f>[19]Junho!$E$20</f>
        <v>60.208333333333336</v>
      </c>
      <c r="R24" s="93">
        <f>[19]Junho!$E$21</f>
        <v>54.791666666666664</v>
      </c>
      <c r="S24" s="93">
        <f>[19]Junho!$E$22</f>
        <v>58.25</v>
      </c>
      <c r="T24" s="93">
        <f>[19]Junho!$E$23</f>
        <v>55.541666666666664</v>
      </c>
      <c r="U24" s="93">
        <f>[19]Junho!$E$24</f>
        <v>54.166666666666664</v>
      </c>
      <c r="V24" s="93">
        <f>[19]Junho!$E$25</f>
        <v>48.541666666666664</v>
      </c>
      <c r="W24" s="93">
        <f>[19]Junho!$E$26</f>
        <v>52.75</v>
      </c>
      <c r="X24" s="93">
        <f>[19]Junho!$E$27</f>
        <v>60.291666666666664</v>
      </c>
      <c r="Y24" s="93">
        <f>[19]Junho!$E$28</f>
        <v>60.208333333333336</v>
      </c>
      <c r="Z24" s="93">
        <f>[19]Junho!$E$29</f>
        <v>75.125</v>
      </c>
      <c r="AA24" s="93">
        <f>[19]Junho!$E$30</f>
        <v>86.125</v>
      </c>
      <c r="AB24" s="93">
        <f>[19]Junho!$E$31</f>
        <v>81.291666666666671</v>
      </c>
      <c r="AC24" s="93">
        <f>[19]Junho!$E$32</f>
        <v>69.833333333333329</v>
      </c>
      <c r="AD24" s="93">
        <f>[19]Junho!$E$33</f>
        <v>66.375</v>
      </c>
      <c r="AE24" s="93">
        <f>[19]Junho!$E$34</f>
        <v>44.666666666666664</v>
      </c>
      <c r="AF24" s="100">
        <f t="shared" si="2"/>
        <v>61.668719806763292</v>
      </c>
      <c r="AH24" t="s">
        <v>33</v>
      </c>
      <c r="AJ24" t="s">
        <v>33</v>
      </c>
    </row>
    <row r="25" spans="1:36" x14ac:dyDescent="0.2">
      <c r="A25" s="50" t="s">
        <v>152</v>
      </c>
      <c r="B25" s="93">
        <f>[20]Junho!$E5</f>
        <v>68.458333333333329</v>
      </c>
      <c r="C25" s="93">
        <f>[20]Junho!$E6</f>
        <v>65.291666666666671</v>
      </c>
      <c r="D25" s="93">
        <f>[20]Junho!$E7</f>
        <v>61.208333333333336</v>
      </c>
      <c r="E25" s="93">
        <f>[20]Junho!$E8</f>
        <v>67.208333333333329</v>
      </c>
      <c r="F25" s="93">
        <f>[20]Junho!$E9</f>
        <v>65.291666666666671</v>
      </c>
      <c r="G25" s="93">
        <f>[20]Junho!$E10</f>
        <v>67.916666666666671</v>
      </c>
      <c r="H25" s="93">
        <f>[20]Junho!$E11</f>
        <v>63.875</v>
      </c>
      <c r="I25" s="93">
        <f>[20]Junho!$E12</f>
        <v>57</v>
      </c>
      <c r="J25" s="93">
        <f>[20]Junho!$E13</f>
        <v>59.625</v>
      </c>
      <c r="K25" s="93" t="str">
        <f>[20]Junho!$E14</f>
        <v>*</v>
      </c>
      <c r="L25" s="93">
        <f>[20]Junho!$E15</f>
        <v>64.5</v>
      </c>
      <c r="M25" s="93">
        <f>[20]Junho!$E16</f>
        <v>54.583333333333336</v>
      </c>
      <c r="N25" s="93">
        <f>[20]Junho!$E17</f>
        <v>52.083333333333336</v>
      </c>
      <c r="O25" s="93">
        <f>[20]Junho!$E18</f>
        <v>50.166666666666664</v>
      </c>
      <c r="P25" s="93">
        <f>[20]Junho!$E19</f>
        <v>49.666666666666664</v>
      </c>
      <c r="Q25" s="93">
        <f>[20]Junho!$E20</f>
        <v>65.708333333333329</v>
      </c>
      <c r="R25" s="93">
        <f>[20]Junho!$E21</f>
        <v>69.25</v>
      </c>
      <c r="S25" s="93">
        <f>[20]Junho!$E22</f>
        <v>56.291666666666664</v>
      </c>
      <c r="T25" s="93">
        <f>[20]Junho!$E23</f>
        <v>52.083333333333336</v>
      </c>
      <c r="U25" s="93">
        <f>[20]Junho!$E24</f>
        <v>57.166666666666664</v>
      </c>
      <c r="V25" s="93">
        <f>[20]Junho!$E25</f>
        <v>46.166666666666664</v>
      </c>
      <c r="W25" s="93">
        <f>[20]Junho!$E26</f>
        <v>48.625</v>
      </c>
      <c r="X25" s="93">
        <f>[20]Junho!$E27</f>
        <v>53.208333333333336</v>
      </c>
      <c r="Y25" s="93">
        <f>[20]Junho!$E28</f>
        <v>56.291666666666664</v>
      </c>
      <c r="Z25" s="93">
        <f>[20]Junho!$E29</f>
        <v>85.333333333333329</v>
      </c>
      <c r="AA25" s="93">
        <f>[20]Junho!$E30</f>
        <v>86.291666666666671</v>
      </c>
      <c r="AB25" s="93">
        <f>[20]Junho!$E31</f>
        <v>77.708333333333329</v>
      </c>
      <c r="AC25" s="93">
        <f>[20]Junho!$E32</f>
        <v>69.708333333333329</v>
      </c>
      <c r="AD25" s="93">
        <f>[20]Junho!$E33</f>
        <v>73.041666666666671</v>
      </c>
      <c r="AE25" s="93">
        <f>[20]Junho!$E34</f>
        <v>56.208333333333336</v>
      </c>
      <c r="AF25" s="100">
        <f t="shared" si="2"/>
        <v>62.06752873563218</v>
      </c>
      <c r="AG25" s="11" t="s">
        <v>33</v>
      </c>
      <c r="AJ25" t="s">
        <v>33</v>
      </c>
    </row>
    <row r="26" spans="1:36" x14ac:dyDescent="0.2">
      <c r="A26" s="50" t="s">
        <v>153</v>
      </c>
      <c r="B26" s="93">
        <f>[21]Junho!$E$5</f>
        <v>62.25</v>
      </c>
      <c r="C26" s="93">
        <f>[21]Junho!$E$6</f>
        <v>60.666666666666664</v>
      </c>
      <c r="D26" s="93">
        <f>[21]Junho!$E$7</f>
        <v>54.041666666666664</v>
      </c>
      <c r="E26" s="93">
        <f>[21]Junho!$E$8</f>
        <v>59.666666666666664</v>
      </c>
      <c r="F26" s="93">
        <f>[21]Junho!$E$9</f>
        <v>66.75</v>
      </c>
      <c r="G26" s="93">
        <f>[21]Junho!$E$10</f>
        <v>66.166666666666671</v>
      </c>
      <c r="H26" s="93">
        <f>[21]Junho!$E$11</f>
        <v>59.75</v>
      </c>
      <c r="I26" s="93">
        <f>[21]Junho!$E$12</f>
        <v>56.791666666666664</v>
      </c>
      <c r="J26" s="93">
        <f>[21]Junho!$E$13</f>
        <v>60.166666666666664</v>
      </c>
      <c r="K26" s="93">
        <f>[21]Junho!$E$14</f>
        <v>59.916666666666664</v>
      </c>
      <c r="L26" s="93">
        <f>[21]Junho!$E$15</f>
        <v>58.791666666666664</v>
      </c>
      <c r="M26" s="93">
        <f>[21]Junho!$E$16</f>
        <v>53.125</v>
      </c>
      <c r="N26" s="93">
        <f>[21]Junho!$E$17</f>
        <v>52.75</v>
      </c>
      <c r="O26" s="93">
        <f>[21]Junho!$E$18</f>
        <v>49.833333333333336</v>
      </c>
      <c r="P26" s="93">
        <f>[21]Junho!$E$19</f>
        <v>56.5</v>
      </c>
      <c r="Q26" s="93">
        <f>[21]Junho!$E$20</f>
        <v>56.875</v>
      </c>
      <c r="R26" s="93">
        <f>[21]Junho!$E$21</f>
        <v>56.083333333333336</v>
      </c>
      <c r="S26" s="93">
        <f>[21]Junho!$E$22</f>
        <v>54.708333333333336</v>
      </c>
      <c r="T26" s="93">
        <f>[21]Junho!$E$23</f>
        <v>53.5</v>
      </c>
      <c r="U26" s="93">
        <f>[21]Junho!$E$24</f>
        <v>52.666666666666664</v>
      </c>
      <c r="V26" s="93">
        <f>[21]Junho!$E$25</f>
        <v>45.458333333333336</v>
      </c>
      <c r="W26" s="93">
        <f>[21]Junho!$E$26</f>
        <v>51.333333333333336</v>
      </c>
      <c r="X26" s="93">
        <f>[21]Junho!$E$27</f>
        <v>55.166666666666664</v>
      </c>
      <c r="Y26" s="93">
        <f>[21]Junho!$E$28</f>
        <v>57.5</v>
      </c>
      <c r="Z26" s="93">
        <f>[21]Junho!$E$29</f>
        <v>73.708333333333329</v>
      </c>
      <c r="AA26" s="93">
        <f>[21]Junho!$E$30</f>
        <v>82.708333333333329</v>
      </c>
      <c r="AB26" s="93">
        <f>[21]Junho!$E$31</f>
        <v>81.041666666666671</v>
      </c>
      <c r="AC26" s="93">
        <f>[21]Junho!$E$32</f>
        <v>68.708333333333329</v>
      </c>
      <c r="AD26" s="93">
        <f>[21]Junho!$E$33</f>
        <v>61</v>
      </c>
      <c r="AE26" s="93">
        <f>[21]Junho!$E$34</f>
        <v>43.875</v>
      </c>
      <c r="AF26" s="100">
        <f t="shared" si="2"/>
        <v>59.04999999999999</v>
      </c>
      <c r="AI26" t="s">
        <v>33</v>
      </c>
      <c r="AJ26" t="s">
        <v>33</v>
      </c>
    </row>
    <row r="27" spans="1:36" x14ac:dyDescent="0.2">
      <c r="A27" s="50" t="s">
        <v>8</v>
      </c>
      <c r="B27" s="93">
        <f>[22]Junho!$E$5</f>
        <v>71.25</v>
      </c>
      <c r="C27" s="93">
        <f>[22]Junho!$E$6</f>
        <v>66.791666666666671</v>
      </c>
      <c r="D27" s="93">
        <f>[22]Junho!$E$7</f>
        <v>56.791666666666664</v>
      </c>
      <c r="E27" s="93">
        <f>[22]Junho!$E$8</f>
        <v>60.5</v>
      </c>
      <c r="F27" s="93">
        <f>[22]Junho!$E$9</f>
        <v>69.478260869565219</v>
      </c>
      <c r="G27" s="93">
        <f>[22]Junho!$E$10</f>
        <v>66.25</v>
      </c>
      <c r="H27" s="93">
        <f>[22]Junho!$E$11</f>
        <v>59.375</v>
      </c>
      <c r="I27" s="93">
        <f>[22]Junho!$E$12</f>
        <v>60.25</v>
      </c>
      <c r="J27" s="93">
        <f>[22]Junho!$E$13</f>
        <v>59.916666666666664</v>
      </c>
      <c r="K27" s="93">
        <f>[22]Junho!$E$14</f>
        <v>62.291666666666664</v>
      </c>
      <c r="L27" s="93">
        <f>[22]Junho!$E$15</f>
        <v>61.18181818181818</v>
      </c>
      <c r="M27" s="93">
        <f>[22]Junho!$E$16</f>
        <v>54.291666666666664</v>
      </c>
      <c r="N27" s="93">
        <f>[22]Junho!$E$17</f>
        <v>53.708333333333336</v>
      </c>
      <c r="O27" s="93">
        <f>[22]Junho!$E$18</f>
        <v>47.666666666666664</v>
      </c>
      <c r="P27" s="93">
        <f>[22]Junho!$E$19</f>
        <v>49.416666666666664</v>
      </c>
      <c r="Q27" s="93">
        <f>[22]Junho!$E$20</f>
        <v>56.958333333333336</v>
      </c>
      <c r="R27" s="93">
        <f>[22]Junho!$E$21</f>
        <v>59.375</v>
      </c>
      <c r="S27" s="93">
        <f>[22]Junho!$E$22</f>
        <v>51.458333333333336</v>
      </c>
      <c r="T27" s="93">
        <f>[22]Junho!$E$23</f>
        <v>48.333333333333336</v>
      </c>
      <c r="U27" s="93">
        <f>[22]Junho!$E$24</f>
        <v>50.791666666666664</v>
      </c>
      <c r="V27" s="93">
        <f>[22]Junho!$E$25</f>
        <v>46.291666666666664</v>
      </c>
      <c r="W27" s="93">
        <f>[22]Junho!$E$26</f>
        <v>50.5</v>
      </c>
      <c r="X27" s="93">
        <f>[22]Junho!$E$27</f>
        <v>49.708333333333336</v>
      </c>
      <c r="Y27" s="93">
        <f>[22]Junho!$E$28</f>
        <v>52.958333333333336</v>
      </c>
      <c r="Z27" s="93">
        <f>[22]Junho!$E$29</f>
        <v>80.150000000000006</v>
      </c>
      <c r="AA27" s="93">
        <f>[22]Junho!$E$30</f>
        <v>79.13333333333334</v>
      </c>
      <c r="AB27" s="93">
        <f>[22]Junho!$E$31</f>
        <v>81.708333333333329</v>
      </c>
      <c r="AC27" s="93">
        <f>[22]Junho!$E$32</f>
        <v>65.166666666666671</v>
      </c>
      <c r="AD27" s="93">
        <f>[22]Junho!$E$33</f>
        <v>72.791666666666671</v>
      </c>
      <c r="AE27" s="93">
        <f>[22]Junho!$E$34</f>
        <v>51.652173913043477</v>
      </c>
      <c r="AF27" s="100">
        <f t="shared" si="2"/>
        <v>59.871241765480903</v>
      </c>
    </row>
    <row r="28" spans="1:36" x14ac:dyDescent="0.2">
      <c r="A28" s="50" t="s">
        <v>9</v>
      </c>
      <c r="B28" s="93">
        <f>[23]Junho!$E5</f>
        <v>61.291666666666664</v>
      </c>
      <c r="C28" s="93">
        <f>[23]Junho!$E6</f>
        <v>57.458333333333336</v>
      </c>
      <c r="D28" s="93">
        <f>[23]Junho!$E7</f>
        <v>49</v>
      </c>
      <c r="E28" s="93">
        <f>[23]Junho!$E8</f>
        <v>54.625</v>
      </c>
      <c r="F28" s="93">
        <f>[23]Junho!$E9</f>
        <v>65.833333333333329</v>
      </c>
      <c r="G28" s="93">
        <f>[23]Junho!$E10</f>
        <v>62.375</v>
      </c>
      <c r="H28" s="93">
        <f>[23]Junho!$E11</f>
        <v>54.541666666666664</v>
      </c>
      <c r="I28" s="93">
        <f>[23]Junho!$E12</f>
        <v>53.416666666666664</v>
      </c>
      <c r="J28" s="93">
        <f>[23]Junho!$E13</f>
        <v>55.708333333333336</v>
      </c>
      <c r="K28" s="93">
        <f>[23]Junho!$E14</f>
        <v>54.291666666666664</v>
      </c>
      <c r="L28" s="93">
        <f>[23]Junho!$E15</f>
        <v>52.916666666666664</v>
      </c>
      <c r="M28" s="93">
        <f>[23]Junho!$E16</f>
        <v>46.125</v>
      </c>
      <c r="N28" s="93">
        <f>[23]Junho!$E17</f>
        <v>48.833333333333336</v>
      </c>
      <c r="O28" s="93">
        <f>[23]Junho!$E18</f>
        <v>47.291666666666664</v>
      </c>
      <c r="P28" s="93">
        <f>[23]Junho!$E19</f>
        <v>50.583333333333336</v>
      </c>
      <c r="Q28" s="93">
        <f>[23]Junho!$E20</f>
        <v>50.791666666666664</v>
      </c>
      <c r="R28" s="93">
        <f>[23]Junho!$E21</f>
        <v>45.708333333333336</v>
      </c>
      <c r="S28" s="93">
        <f>[23]Junho!$E22</f>
        <v>47.208333333333336</v>
      </c>
      <c r="T28" s="93">
        <f>[23]Junho!$E23</f>
        <v>47.75</v>
      </c>
      <c r="U28" s="93">
        <f>[23]Junho!$E24</f>
        <v>45.166666666666664</v>
      </c>
      <c r="V28" s="93">
        <f>[23]Junho!$E25</f>
        <v>42.458333333333336</v>
      </c>
      <c r="W28" s="93">
        <f>[23]Junho!$E26</f>
        <v>47.291666666666664</v>
      </c>
      <c r="X28" s="93">
        <f>[23]Junho!$E27</f>
        <v>50.666666666666664</v>
      </c>
      <c r="Y28" s="93">
        <f>[23]Junho!$E28</f>
        <v>53.833333333333336</v>
      </c>
      <c r="Z28" s="93">
        <f>[23]Junho!$E29</f>
        <v>69.541666666666671</v>
      </c>
      <c r="AA28" s="93">
        <f>[23]Junho!$E30</f>
        <v>79.291666666666671</v>
      </c>
      <c r="AB28" s="93">
        <f>[23]Junho!$E31</f>
        <v>81.375</v>
      </c>
      <c r="AC28" s="93">
        <f>[23]Junho!$E32</f>
        <v>64.875</v>
      </c>
      <c r="AD28" s="93">
        <f>[23]Junho!$E33</f>
        <v>66.708333333333329</v>
      </c>
      <c r="AE28" s="93">
        <f>[23]Junho!$E34</f>
        <v>47.791666666666664</v>
      </c>
      <c r="AF28" s="100">
        <f t="shared" si="2"/>
        <v>55.158333333333339</v>
      </c>
      <c r="AI28" t="s">
        <v>33</v>
      </c>
      <c r="AJ28" t="s">
        <v>33</v>
      </c>
    </row>
    <row r="29" spans="1:36" x14ac:dyDescent="0.2">
      <c r="A29" s="50" t="s">
        <v>30</v>
      </c>
      <c r="B29" s="93">
        <f>[24]Junho!$E$5</f>
        <v>54.086956521739133</v>
      </c>
      <c r="C29" s="93">
        <f>[24]Junho!$E$6</f>
        <v>59.25</v>
      </c>
      <c r="D29" s="93">
        <f>[24]Junho!$E$7</f>
        <v>62.458333333333336</v>
      </c>
      <c r="E29" s="93">
        <f>[24]Junho!$E$8</f>
        <v>57.736842105263158</v>
      </c>
      <c r="F29" s="93">
        <f>[24]Junho!$E$9</f>
        <v>53.208333333333336</v>
      </c>
      <c r="G29" s="93">
        <f>[24]Junho!$E$10</f>
        <v>55.5</v>
      </c>
      <c r="H29" s="93">
        <f>[24]Junho!$E$11</f>
        <v>58.541666666666664</v>
      </c>
      <c r="I29" s="93">
        <f>[24]Junho!$E$12</f>
        <v>59.869565217391305</v>
      </c>
      <c r="J29" s="93">
        <f>[24]Junho!$E$13</f>
        <v>51.75</v>
      </c>
      <c r="K29" s="93">
        <f>[24]Junho!$E$14</f>
        <v>52.166666666666664</v>
      </c>
      <c r="L29" s="93">
        <f>[24]Junho!$E$15</f>
        <v>57.833333333333336</v>
      </c>
      <c r="M29" s="93">
        <f>[24]Junho!$E$16</f>
        <v>54.166666666666664</v>
      </c>
      <c r="N29" s="93">
        <f>[24]Junho!$E$17</f>
        <v>47.666666666666664</v>
      </c>
      <c r="O29" s="93">
        <f>[24]Junho!$E$18</f>
        <v>38.833333333333336</v>
      </c>
      <c r="P29" s="93">
        <f>[24]Junho!$E$19</f>
        <v>44.916666666666664</v>
      </c>
      <c r="Q29" s="93">
        <f>[24]Junho!$E$20</f>
        <v>56.875</v>
      </c>
      <c r="R29" s="93">
        <f>[24]Junho!$E$21</f>
        <v>51.25</v>
      </c>
      <c r="S29" s="93">
        <f>[24]Junho!$E$22</f>
        <v>50.958333333333336</v>
      </c>
      <c r="T29" s="93">
        <f>[24]Junho!$E$23</f>
        <v>44.75</v>
      </c>
      <c r="U29" s="93">
        <f>[24]Junho!$E$24</f>
        <v>47.625</v>
      </c>
      <c r="V29" s="93">
        <f>[24]Junho!$E$25</f>
        <v>49.166666666666664</v>
      </c>
      <c r="W29" s="93">
        <f>[24]Junho!$E$26</f>
        <v>42.291666666666664</v>
      </c>
      <c r="X29" s="93">
        <f>[24]Junho!$E$27</f>
        <v>44.875</v>
      </c>
      <c r="Y29" s="93">
        <f>[24]Junho!$E$28</f>
        <v>48.666666666666664</v>
      </c>
      <c r="Z29" s="93">
        <f>[24]Junho!$E$29</f>
        <v>65.541666666666671</v>
      </c>
      <c r="AA29" s="93">
        <f>[24]Junho!$E$30</f>
        <v>73.916666666666671</v>
      </c>
      <c r="AB29" s="93">
        <f>[24]Junho!$E$31</f>
        <v>70.458333333333329</v>
      </c>
      <c r="AC29" s="93">
        <f>[24]Junho!$E$32</f>
        <v>60.166666666666664</v>
      </c>
      <c r="AD29" s="93">
        <f>[24]Junho!$E$33</f>
        <v>55.083333333333336</v>
      </c>
      <c r="AE29" s="93">
        <f>[24]Junho!$E$34</f>
        <v>38</v>
      </c>
      <c r="AF29" s="100">
        <f t="shared" si="2"/>
        <v>53.587001017035348</v>
      </c>
      <c r="AJ29" t="s">
        <v>33</v>
      </c>
    </row>
    <row r="30" spans="1:36" x14ac:dyDescent="0.2">
      <c r="A30" s="50" t="s">
        <v>10</v>
      </c>
      <c r="B30" s="93">
        <f>[25]Junho!$E$5</f>
        <v>64.833333333333329</v>
      </c>
      <c r="C30" s="93">
        <f>[25]Junho!$E$6</f>
        <v>61.375</v>
      </c>
      <c r="D30" s="93">
        <f>[25]Junho!$E$7</f>
        <v>58.166666666666664</v>
      </c>
      <c r="E30" s="93">
        <f>[25]Junho!$E$8</f>
        <v>65.291666666666671</v>
      </c>
      <c r="F30" s="93">
        <f>[25]Junho!$E$9</f>
        <v>67.416666666666671</v>
      </c>
      <c r="G30" s="93">
        <f>[25]Junho!$E$10</f>
        <v>65.291666666666671</v>
      </c>
      <c r="H30" s="93">
        <f>[25]Junho!$E$11</f>
        <v>59.791666666666664</v>
      </c>
      <c r="I30" s="93">
        <f>[25]Junho!$E$12</f>
        <v>55.041666666666664</v>
      </c>
      <c r="J30" s="93">
        <f>[25]Junho!$E$13</f>
        <v>57</v>
      </c>
      <c r="K30" s="93">
        <f>[25]Junho!$E$14</f>
        <v>60.166666666666664</v>
      </c>
      <c r="L30" s="93">
        <f>[25]Junho!$E$15</f>
        <v>55.75</v>
      </c>
      <c r="M30" s="93">
        <f>[25]Junho!$E$16</f>
        <v>49.291666666666664</v>
      </c>
      <c r="N30" s="93">
        <f>[25]Junho!$E$17</f>
        <v>45.291666666666664</v>
      </c>
      <c r="O30" s="93">
        <f>[25]Junho!$E$18</f>
        <v>46.166666666666664</v>
      </c>
      <c r="P30" s="93">
        <f>[25]Junho!$E$19</f>
        <v>48.166666666666664</v>
      </c>
      <c r="Q30" s="93">
        <f>[25]Junho!$E$20</f>
        <v>54.583333333333336</v>
      </c>
      <c r="R30" s="93">
        <f>[25]Junho!$E$21</f>
        <v>60</v>
      </c>
      <c r="S30" s="93">
        <f>[25]Junho!$E$22</f>
        <v>53.083333333333336</v>
      </c>
      <c r="T30" s="93">
        <f>[25]Junho!$E$23</f>
        <v>48.791666666666664</v>
      </c>
      <c r="U30" s="93">
        <f>[25]Junho!$E$24</f>
        <v>50.208333333333336</v>
      </c>
      <c r="V30" s="93">
        <f>[25]Junho!$E$25</f>
        <v>44.666666666666664</v>
      </c>
      <c r="W30" s="93">
        <f>[25]Junho!$E$26</f>
        <v>44.25</v>
      </c>
      <c r="X30" s="93">
        <f>[25]Junho!$E$27</f>
        <v>51.041666666666664</v>
      </c>
      <c r="Y30" s="93">
        <f>[25]Junho!$E$28</f>
        <v>54.541666666666664</v>
      </c>
      <c r="Z30" s="93">
        <f>[25]Junho!$E$29</f>
        <v>77.916666666666671</v>
      </c>
      <c r="AA30" s="93">
        <f>[25]Junho!$E$30</f>
        <v>83.916666666666671</v>
      </c>
      <c r="AB30" s="93">
        <f>[25]Junho!$E$31</f>
        <v>81.833333333333329</v>
      </c>
      <c r="AC30" s="93">
        <f>[25]Junho!$E$32</f>
        <v>68.291666666666671</v>
      </c>
      <c r="AD30" s="93">
        <f>[25]Junho!$E$33</f>
        <v>66.208333333333329</v>
      </c>
      <c r="AE30" s="93">
        <f>[25]Junho!$E$34</f>
        <v>48.791666666666664</v>
      </c>
      <c r="AF30" s="100">
        <f t="shared" si="2"/>
        <v>58.238888888888901</v>
      </c>
      <c r="AI30" t="s">
        <v>33</v>
      </c>
      <c r="AJ30" t="s">
        <v>33</v>
      </c>
    </row>
    <row r="31" spans="1:36" x14ac:dyDescent="0.2">
      <c r="A31" s="50" t="s">
        <v>154</v>
      </c>
      <c r="B31" s="93">
        <f>[26]Junho!$E5</f>
        <v>67.875</v>
      </c>
      <c r="C31" s="93">
        <f>[26]Junho!$E6</f>
        <v>66.375</v>
      </c>
      <c r="D31" s="93">
        <f>[26]Junho!$E7</f>
        <v>61.291666666666664</v>
      </c>
      <c r="E31" s="93">
        <f>[26]Junho!$E8</f>
        <v>64.416666666666671</v>
      </c>
      <c r="F31" s="93">
        <f>[26]Junho!$E9</f>
        <v>70</v>
      </c>
      <c r="G31" s="93">
        <f>[26]Junho!$E10</f>
        <v>70</v>
      </c>
      <c r="H31" s="93">
        <f>[26]Junho!$E11</f>
        <v>62.708333333333336</v>
      </c>
      <c r="I31" s="93">
        <f>[26]Junho!$E12</f>
        <v>60.083333333333336</v>
      </c>
      <c r="J31" s="93">
        <f>[26]Junho!$E13</f>
        <v>60.666666666666664</v>
      </c>
      <c r="K31" s="93">
        <f>[26]Junho!$E14</f>
        <v>63.791666666666664</v>
      </c>
      <c r="L31" s="93">
        <f>[26]Junho!$E15</f>
        <v>62.125</v>
      </c>
      <c r="M31" s="93">
        <f>[26]Junho!$E16</f>
        <v>56.333333333333336</v>
      </c>
      <c r="N31" s="93">
        <f>[26]Junho!$E17</f>
        <v>53.5</v>
      </c>
      <c r="O31" s="93">
        <f>[26]Junho!$E18</f>
        <v>50.625</v>
      </c>
      <c r="P31" s="93">
        <f>[26]Junho!$E19</f>
        <v>54.333333333333336</v>
      </c>
      <c r="Q31" s="93">
        <f>[26]Junho!$E20</f>
        <v>61.208333333333336</v>
      </c>
      <c r="R31" s="93">
        <f>[26]Junho!$E21</f>
        <v>64.708333333333329</v>
      </c>
      <c r="S31" s="93">
        <f>[26]Junho!$E22</f>
        <v>56.541666666666664</v>
      </c>
      <c r="T31" s="93">
        <f>[26]Junho!$E23</f>
        <v>53.583333333333336</v>
      </c>
      <c r="U31" s="93">
        <f>[26]Junho!$E24</f>
        <v>54.833333333333336</v>
      </c>
      <c r="V31" s="93">
        <f>[26]Junho!$E25</f>
        <v>48.625</v>
      </c>
      <c r="W31" s="93" t="str">
        <f>[26]Junho!$E26</f>
        <v>*</v>
      </c>
      <c r="X31" s="93" t="str">
        <f>[26]Junho!$E27</f>
        <v>*</v>
      </c>
      <c r="Y31" s="93" t="str">
        <f>[26]Junho!$E28</f>
        <v>*</v>
      </c>
      <c r="Z31" s="93" t="str">
        <f>[26]Junho!$E29</f>
        <v>*</v>
      </c>
      <c r="AA31" s="93" t="str">
        <f>[26]Junho!$E30</f>
        <v>*</v>
      </c>
      <c r="AB31" s="93" t="str">
        <f>[26]Junho!$E31</f>
        <v>*</v>
      </c>
      <c r="AC31" s="93" t="str">
        <f>[26]Junho!$E32</f>
        <v>*</v>
      </c>
      <c r="AD31" s="93" t="str">
        <f>[26]Junho!$E33</f>
        <v>*</v>
      </c>
      <c r="AE31" s="93" t="str">
        <f>[26]Junho!$E34</f>
        <v>*</v>
      </c>
      <c r="AF31" s="100">
        <f t="shared" si="2"/>
        <v>60.172619047619051</v>
      </c>
      <c r="AG31" s="11" t="s">
        <v>33</v>
      </c>
      <c r="AI31" t="s">
        <v>33</v>
      </c>
    </row>
    <row r="32" spans="1:36" x14ac:dyDescent="0.2">
      <c r="A32" s="50" t="s">
        <v>11</v>
      </c>
      <c r="B32" s="93">
        <f>[27]Junho!$E$5</f>
        <v>71.583333333333329</v>
      </c>
      <c r="C32" s="93">
        <f>[27]Junho!$E$6</f>
        <v>72.666666666666671</v>
      </c>
      <c r="D32" s="93">
        <f>[27]Junho!$E$7</f>
        <v>67.333333333333329</v>
      </c>
      <c r="E32" s="93">
        <f>[27]Junho!$E$8</f>
        <v>68.958333333333329</v>
      </c>
      <c r="F32" s="93">
        <f>[27]Junho!$E$9</f>
        <v>71.75</v>
      </c>
      <c r="G32" s="93">
        <f>[27]Junho!$E$10</f>
        <v>72.916666666666671</v>
      </c>
      <c r="H32" s="93">
        <f>[27]Junho!$E$11</f>
        <v>72.041666666666671</v>
      </c>
      <c r="I32" s="93">
        <f>[27]Junho!$E$12</f>
        <v>70.625</v>
      </c>
      <c r="J32" s="93">
        <f>[27]Junho!$E$13</f>
        <v>66.666666666666671</v>
      </c>
      <c r="K32" s="93">
        <f>[27]Junho!$E$14</f>
        <v>67.875</v>
      </c>
      <c r="L32" s="93">
        <f>[27]Junho!$E$15</f>
        <v>68.666666666666671</v>
      </c>
      <c r="M32" s="93">
        <f>[27]Junho!$E$16</f>
        <v>66.75</v>
      </c>
      <c r="N32" s="93">
        <f>[27]Junho!$E$17</f>
        <v>61.791666666666664</v>
      </c>
      <c r="O32" s="93">
        <f>[27]Junho!$E$18</f>
        <v>59.791666666666664</v>
      </c>
      <c r="P32" s="93">
        <f>[27]Junho!$E$19</f>
        <v>66.125</v>
      </c>
      <c r="Q32" s="93">
        <f>[27]Junho!$E$20</f>
        <v>65.041666666666671</v>
      </c>
      <c r="R32" s="93">
        <f>[27]Junho!$E$21</f>
        <v>62.875</v>
      </c>
      <c r="S32" s="93">
        <f>[27]Junho!$E$22</f>
        <v>62.083333333333336</v>
      </c>
      <c r="T32" s="93">
        <f>[27]Junho!$E$23</f>
        <v>63.541666666666664</v>
      </c>
      <c r="U32" s="93">
        <f>[27]Junho!$E$24</f>
        <v>62.041666666666664</v>
      </c>
      <c r="V32" s="93">
        <f>[27]Junho!$E$25</f>
        <v>60.125</v>
      </c>
      <c r="W32" s="93">
        <f>[27]Junho!$E$26</f>
        <v>60.291666666666664</v>
      </c>
      <c r="X32" s="93">
        <f>[27]Junho!$E$27</f>
        <v>62.208333333333336</v>
      </c>
      <c r="Y32" s="93">
        <f>[27]Junho!$E$28</f>
        <v>62.166666666666664</v>
      </c>
      <c r="Z32" s="93">
        <f>[27]Junho!$E$29</f>
        <v>69.416666666666671</v>
      </c>
      <c r="AA32" s="93">
        <f>[27]Junho!$E$30</f>
        <v>83</v>
      </c>
      <c r="AB32" s="93">
        <f>[27]Junho!$E$31</f>
        <v>79.958333333333329</v>
      </c>
      <c r="AC32" s="93">
        <f>[27]Junho!$E$32</f>
        <v>66.375</v>
      </c>
      <c r="AD32" s="93">
        <f>[27]Junho!$E$33</f>
        <v>65.416666666666671</v>
      </c>
      <c r="AE32" s="93">
        <f>[27]Junho!$E$34</f>
        <v>47</v>
      </c>
      <c r="AF32" s="100">
        <f t="shared" si="2"/>
        <v>66.569444444444443</v>
      </c>
      <c r="AJ32" t="s">
        <v>33</v>
      </c>
    </row>
    <row r="33" spans="1:37" s="5" customFormat="1" x14ac:dyDescent="0.2">
      <c r="A33" s="50" t="s">
        <v>12</v>
      </c>
      <c r="B33" s="93">
        <f>[28]Junho!$E$5</f>
        <v>63.041666666666664</v>
      </c>
      <c r="C33" s="93">
        <f>[28]Junho!$E$6</f>
        <v>66.5</v>
      </c>
      <c r="D33" s="93">
        <f>[28]Junho!$E$7</f>
        <v>66.75</v>
      </c>
      <c r="E33" s="93">
        <f>[28]Junho!$E$8</f>
        <v>67</v>
      </c>
      <c r="F33" s="93">
        <f>[28]Junho!$E$9</f>
        <v>61.166666666666664</v>
      </c>
      <c r="G33" s="93">
        <f>[28]Junho!$E$10</f>
        <v>64</v>
      </c>
      <c r="H33" s="93">
        <f>[28]Junho!$E$11</f>
        <v>64.291666666666671</v>
      </c>
      <c r="I33" s="93">
        <f>[28]Junho!$E$12</f>
        <v>61.541666666666664</v>
      </c>
      <c r="J33" s="93">
        <f>[28]Junho!$E$13</f>
        <v>61.958333333333336</v>
      </c>
      <c r="K33" s="93">
        <f>[28]Junho!$E$14</f>
        <v>62.875</v>
      </c>
      <c r="L33" s="93">
        <f>[28]Junho!$E$15</f>
        <v>64.291666666666671</v>
      </c>
      <c r="M33" s="93">
        <f>[28]Junho!$E$16</f>
        <v>62.875</v>
      </c>
      <c r="N33" s="93">
        <f>[28]Junho!$E$17</f>
        <v>58.333333333333336</v>
      </c>
      <c r="O33" s="93">
        <f>[28]Junho!$E$18</f>
        <v>48</v>
      </c>
      <c r="P33" s="93">
        <f>[28]Junho!$E$19</f>
        <v>60.583333333333336</v>
      </c>
      <c r="Q33" s="93">
        <f>[28]Junho!$E$20</f>
        <v>64.5</v>
      </c>
      <c r="R33" s="93">
        <f>[28]Junho!$E$21</f>
        <v>57.833333333333336</v>
      </c>
      <c r="S33" s="93">
        <f>[28]Junho!$E$22</f>
        <v>58.291666666666664</v>
      </c>
      <c r="T33" s="93">
        <f>[28]Junho!$E$23</f>
        <v>57.541666666666664</v>
      </c>
      <c r="U33" s="93">
        <f>[28]Junho!$E$24</f>
        <v>60.541666666666664</v>
      </c>
      <c r="V33" s="93">
        <f>[28]Junho!$E$25</f>
        <v>57.625</v>
      </c>
      <c r="W33" s="93">
        <f>[28]Junho!$E$26</f>
        <v>52.958333333333336</v>
      </c>
      <c r="X33" s="93">
        <f>[28]Junho!$E$27</f>
        <v>54.791666666666664</v>
      </c>
      <c r="Y33" s="93">
        <f>[28]Junho!$E$28</f>
        <v>65.75</v>
      </c>
      <c r="Z33" s="93">
        <f>[28]Junho!$E$29</f>
        <v>67.75</v>
      </c>
      <c r="AA33" s="93">
        <f>[28]Junho!$E$30</f>
        <v>77.416666666666671</v>
      </c>
      <c r="AB33" s="93">
        <f>[28]Junho!$E$31</f>
        <v>71.791666666666671</v>
      </c>
      <c r="AC33" s="93">
        <f>[28]Junho!$E$32</f>
        <v>68.791666666666671</v>
      </c>
      <c r="AD33" s="93">
        <f>[28]Junho!$E$33</f>
        <v>64.375</v>
      </c>
      <c r="AE33" s="93">
        <f>[28]Junho!$E$34</f>
        <v>46.083333333333336</v>
      </c>
      <c r="AF33" s="100">
        <f t="shared" si="2"/>
        <v>61.975000000000016</v>
      </c>
    </row>
    <row r="34" spans="1:37" x14ac:dyDescent="0.2">
      <c r="A34" s="50" t="s">
        <v>235</v>
      </c>
      <c r="B34" s="93">
        <f>[29]Junho!$E$5</f>
        <v>64.583333333333329</v>
      </c>
      <c r="C34" s="93">
        <f>[29]Junho!$E$6</f>
        <v>64.375</v>
      </c>
      <c r="D34" s="93">
        <f>[29]Junho!$E$7</f>
        <v>69.25</v>
      </c>
      <c r="E34" s="93">
        <f>[29]Junho!$E$8</f>
        <v>70.25</v>
      </c>
      <c r="F34" s="93">
        <f>[29]Junho!$E$9</f>
        <v>65.708333333333329</v>
      </c>
      <c r="G34" s="93">
        <f>[29]Junho!$E$10</f>
        <v>63.75</v>
      </c>
      <c r="H34" s="93">
        <f>[29]Junho!$E$11</f>
        <v>63.75</v>
      </c>
      <c r="I34" s="93">
        <f>[29]Junho!$E$12</f>
        <v>63.083333333333336</v>
      </c>
      <c r="J34" s="93">
        <f>[29]Junho!$E$13</f>
        <v>62.75</v>
      </c>
      <c r="K34" s="93">
        <f>[29]Junho!$E$14</f>
        <v>63.416666666666664</v>
      </c>
      <c r="L34" s="93">
        <f>[29]Junho!$E$15</f>
        <v>64.458333333333329</v>
      </c>
      <c r="M34" s="93">
        <f>[29]Junho!$E$16</f>
        <v>63.25</v>
      </c>
      <c r="N34" s="93">
        <f>[29]Junho!$E$17</f>
        <v>57.375</v>
      </c>
      <c r="O34" s="93">
        <f>[29]Junho!$E$18</f>
        <v>50.291666666666664</v>
      </c>
      <c r="P34" s="93">
        <f>[29]Junho!$E$19</f>
        <v>56.208333333333336</v>
      </c>
      <c r="Q34" s="93">
        <f>[29]Junho!$E$20</f>
        <v>59.083333333333336</v>
      </c>
      <c r="R34" s="93">
        <f>[29]Junho!$E$21</f>
        <v>60.916666666666664</v>
      </c>
      <c r="S34" s="93">
        <f>[29]Junho!$E$22</f>
        <v>60.916666666666664</v>
      </c>
      <c r="T34" s="93">
        <f>[29]Junho!$E$23</f>
        <v>57.791666666666664</v>
      </c>
      <c r="U34" s="93">
        <f>[29]Junho!$E$24</f>
        <v>53.5</v>
      </c>
      <c r="V34" s="93">
        <f>[29]Junho!$E$25</f>
        <v>56.083333333333336</v>
      </c>
      <c r="W34" s="93">
        <f>[29]Junho!$E$26</f>
        <v>54.75</v>
      </c>
      <c r="X34" s="93">
        <f>[29]Junho!$E$27</f>
        <v>56.458333333333336</v>
      </c>
      <c r="Y34" s="93">
        <f>[29]Junho!$E$28</f>
        <v>59.791666666666664</v>
      </c>
      <c r="Z34" s="93">
        <f>[29]Junho!$E$29</f>
        <v>71.666666666666671</v>
      </c>
      <c r="AA34" s="93">
        <f>[29]Junho!$E$30</f>
        <v>82.958333333333329</v>
      </c>
      <c r="AB34" s="93">
        <f>[29]Junho!$E$31</f>
        <v>71.625</v>
      </c>
      <c r="AC34" s="93">
        <f>[29]Junho!$E$32</f>
        <v>69.666666666666671</v>
      </c>
      <c r="AD34" s="93">
        <f>[29]Junho!$E$33</f>
        <v>67.75</v>
      </c>
      <c r="AE34" s="93">
        <f>[29]Junho!$E$34</f>
        <v>48.208333333333336</v>
      </c>
      <c r="AF34" s="100">
        <f t="shared" si="2"/>
        <v>62.455555555555556</v>
      </c>
      <c r="AI34" t="s">
        <v>33</v>
      </c>
    </row>
    <row r="35" spans="1:37" x14ac:dyDescent="0.2">
      <c r="A35" s="50" t="s">
        <v>234</v>
      </c>
      <c r="B35" s="93">
        <f>[30]Junho!$E$5</f>
        <v>57.708333333333336</v>
      </c>
      <c r="C35" s="93">
        <f>[30]Junho!$E$6</f>
        <v>58.458333333333336</v>
      </c>
      <c r="D35" s="93">
        <f>[30]Junho!$E$7</f>
        <v>54.875</v>
      </c>
      <c r="E35" s="93">
        <f>[30]Junho!$E$8</f>
        <v>59.708333333333336</v>
      </c>
      <c r="F35" s="93">
        <f>[30]Junho!$E$9</f>
        <v>66</v>
      </c>
      <c r="G35" s="93">
        <f>[30]Junho!$E$10</f>
        <v>64.25</v>
      </c>
      <c r="H35" s="93">
        <f>[30]Junho!$E$11</f>
        <v>57.625</v>
      </c>
      <c r="I35" s="93">
        <f>[30]Junho!$E$12</f>
        <v>58.083333333333336</v>
      </c>
      <c r="J35" s="93">
        <f>[30]Junho!$E$13</f>
        <v>57.958333333333336</v>
      </c>
      <c r="K35" s="93">
        <f>[30]Junho!$E$14</f>
        <v>57.833333333333336</v>
      </c>
      <c r="L35" s="93">
        <f>[30]Junho!$E$15</f>
        <v>56.291666666666664</v>
      </c>
      <c r="M35" s="93">
        <f>[30]Junho!$E$16</f>
        <v>53.416666666666664</v>
      </c>
      <c r="N35" s="93">
        <f>[30]Junho!$E$17</f>
        <v>51.458333333333336</v>
      </c>
      <c r="O35" s="93">
        <f>[30]Junho!$E$18</f>
        <v>47.458333333333336</v>
      </c>
      <c r="P35" s="93">
        <f>[30]Junho!$E$19</f>
        <v>57.041666666666664</v>
      </c>
      <c r="Q35" s="93">
        <f>[30]Junho!$E$20</f>
        <v>58.125</v>
      </c>
      <c r="R35" s="93">
        <f>[30]Junho!$E$21</f>
        <v>48.625</v>
      </c>
      <c r="S35" s="93">
        <f>[30]Junho!$E$22</f>
        <v>51.666666666666664</v>
      </c>
      <c r="T35" s="93">
        <f>[30]Junho!$E$23</f>
        <v>53.291666666666664</v>
      </c>
      <c r="U35" s="93">
        <f>[30]Junho!$E$24</f>
        <v>53</v>
      </c>
      <c r="V35" s="93">
        <f>[30]Junho!$E$25</f>
        <v>44.958333333333336</v>
      </c>
      <c r="W35" s="93">
        <f>[30]Junho!$E$26</f>
        <v>52.708333333333336</v>
      </c>
      <c r="X35" s="93">
        <f>[30]Junho!$E$27</f>
        <v>55.208333333333336</v>
      </c>
      <c r="Y35" s="93">
        <f>[30]Junho!$E$28</f>
        <v>57.5</v>
      </c>
      <c r="Z35" s="93">
        <f>[30]Junho!$E$29</f>
        <v>70.083333333333329</v>
      </c>
      <c r="AA35" s="93">
        <f>[30]Junho!$E$30</f>
        <v>85.666666666666671</v>
      </c>
      <c r="AB35" s="93">
        <f>[30]Junho!$E$31</f>
        <v>83.041666666666671</v>
      </c>
      <c r="AC35" s="93">
        <f>[30]Junho!$E$32</f>
        <v>63.416666666666664</v>
      </c>
      <c r="AD35" s="93">
        <f>[30]Junho!$E$33</f>
        <v>68.333333333333329</v>
      </c>
      <c r="AE35" s="93">
        <f>[30]Junho!$E$34</f>
        <v>51.958333333333336</v>
      </c>
      <c r="AF35" s="100">
        <f t="shared" si="2"/>
        <v>58.524999999999991</v>
      </c>
      <c r="AJ35" t="s">
        <v>33</v>
      </c>
    </row>
    <row r="36" spans="1:37" x14ac:dyDescent="0.2">
      <c r="A36" s="50" t="s">
        <v>126</v>
      </c>
      <c r="B36" s="93">
        <f>[31]Junho!$E$5</f>
        <v>60.666666666666664</v>
      </c>
      <c r="C36" s="93">
        <f>[31]Junho!$E$6</f>
        <v>56.083333333333336</v>
      </c>
      <c r="D36" s="93">
        <f>[31]Junho!$E$7</f>
        <v>45.75</v>
      </c>
      <c r="E36" s="93">
        <f>[31]Junho!$E$8</f>
        <v>53.541666666666664</v>
      </c>
      <c r="F36" s="93">
        <f>[31]Junho!$E$9</f>
        <v>67.208333333333329</v>
      </c>
      <c r="G36" s="93">
        <f>[31]Junho!$E$10</f>
        <v>61.083333333333336</v>
      </c>
      <c r="H36" s="93">
        <f>[31]Junho!$E$11</f>
        <v>54.291666666666664</v>
      </c>
      <c r="I36" s="93">
        <f>[31]Junho!$E$12</f>
        <v>52.291666666666664</v>
      </c>
      <c r="J36" s="93">
        <f>[31]Junho!$E$13</f>
        <v>52.791666666666664</v>
      </c>
      <c r="K36" s="93">
        <f>[31]Junho!$E$14</f>
        <v>54</v>
      </c>
      <c r="L36" s="93">
        <f>[31]Junho!$E$15</f>
        <v>50.083333333333336</v>
      </c>
      <c r="M36" s="93">
        <f>[31]Junho!$E$16</f>
        <v>46.208333333333336</v>
      </c>
      <c r="N36" s="93">
        <f>[31]Junho!$E$17</f>
        <v>45.166666666666664</v>
      </c>
      <c r="O36" s="93">
        <f>[31]Junho!$E$18</f>
        <v>44.208333333333336</v>
      </c>
      <c r="P36" s="93">
        <f>[31]Junho!$E$19</f>
        <v>46.708333333333336</v>
      </c>
      <c r="Q36" s="93">
        <f>[31]Junho!$E$20</f>
        <v>43.583333333333336</v>
      </c>
      <c r="R36" s="93">
        <f>[31]Junho!$E$21</f>
        <v>42.583333333333336</v>
      </c>
      <c r="S36" s="93">
        <f>[31]Junho!$E$22</f>
        <v>43.708333333333336</v>
      </c>
      <c r="T36" s="93">
        <f>[31]Junho!$E$23</f>
        <v>43.458333333333336</v>
      </c>
      <c r="U36" s="93">
        <f>[31]Junho!$E$24</f>
        <v>38.708333333333336</v>
      </c>
      <c r="V36" s="93">
        <f>[31]Junho!$E$25</f>
        <v>38.583333333333336</v>
      </c>
      <c r="W36" s="93">
        <f>[31]Junho!$E$26</f>
        <v>44.75</v>
      </c>
      <c r="X36" s="93">
        <f>[31]Junho!$E$27</f>
        <v>48.791666666666664</v>
      </c>
      <c r="Y36" s="93">
        <f>[31]Junho!$E$28</f>
        <v>52.166666666666664</v>
      </c>
      <c r="Z36" s="93">
        <f>[31]Junho!$E$29</f>
        <v>73.5</v>
      </c>
      <c r="AA36" s="93">
        <f>[31]Junho!$E$30</f>
        <v>89.958333333333329</v>
      </c>
      <c r="AB36" s="93">
        <f>[31]Junho!$E$31</f>
        <v>88.333333333333329</v>
      </c>
      <c r="AC36" s="93">
        <f>[31]Junho!$E$32</f>
        <v>66</v>
      </c>
      <c r="AD36" s="93">
        <f>[31]Junho!$E$33</f>
        <v>74.208333333333329</v>
      </c>
      <c r="AE36" s="93">
        <f>[31]Junho!$E$34</f>
        <v>57.25</v>
      </c>
      <c r="AF36" s="100">
        <f t="shared" si="2"/>
        <v>54.522222222222233</v>
      </c>
      <c r="AJ36" t="s">
        <v>33</v>
      </c>
    </row>
    <row r="37" spans="1:37" x14ac:dyDescent="0.2">
      <c r="A37" s="50" t="s">
        <v>13</v>
      </c>
      <c r="B37" s="93">
        <f>[32]Junho!$E$5</f>
        <v>59.086956521739133</v>
      </c>
      <c r="C37" s="93">
        <f>[32]Junho!$E$6</f>
        <v>57.666666666666664</v>
      </c>
      <c r="D37" s="93">
        <f>[32]Junho!$E$7</f>
        <v>53.695652173913047</v>
      </c>
      <c r="E37" s="93">
        <f>[32]Junho!$E$8</f>
        <v>61.208333333333336</v>
      </c>
      <c r="F37" s="93">
        <f>[32]Junho!$E$9</f>
        <v>56.958333333333336</v>
      </c>
      <c r="G37" s="93">
        <f>[32]Junho!$E$10</f>
        <v>59.416666666666664</v>
      </c>
      <c r="H37" s="93">
        <f>[32]Junho!$E$11</f>
        <v>58.869565217391305</v>
      </c>
      <c r="I37" s="93">
        <f>[32]Junho!$E$12</f>
        <v>60.25</v>
      </c>
      <c r="J37" s="93">
        <f>[32]Junho!$E$13</f>
        <v>60.166666666666664</v>
      </c>
      <c r="K37" s="93">
        <f>[32]Junho!$E$14</f>
        <v>56.833333333333336</v>
      </c>
      <c r="L37" s="93">
        <f>[32]Junho!$E$15</f>
        <v>54.958333333333336</v>
      </c>
      <c r="M37" s="93">
        <f>[32]Junho!$E$16</f>
        <v>54.666666666666664</v>
      </c>
      <c r="N37" s="93">
        <f>[32]Junho!$E$17</f>
        <v>53.041666666666664</v>
      </c>
      <c r="O37" s="93">
        <f>[32]Junho!$E$18</f>
        <v>52.916666666666664</v>
      </c>
      <c r="P37" s="93">
        <f>[32]Junho!$E$19</f>
        <v>51.083333333333336</v>
      </c>
      <c r="Q37" s="93">
        <f>[32]Junho!$E$20</f>
        <v>55.708333333333336</v>
      </c>
      <c r="R37" s="93">
        <f>[32]Junho!$E$21</f>
        <v>51.083333333333336</v>
      </c>
      <c r="S37" s="93">
        <f>[32]Junho!$E$22</f>
        <v>50.083333333333336</v>
      </c>
      <c r="T37" s="93">
        <f>[32]Junho!$E$23</f>
        <v>45.458333333333336</v>
      </c>
      <c r="U37" s="93">
        <f>[32]Junho!$E$24</f>
        <v>47.5</v>
      </c>
      <c r="V37" s="93">
        <f>[32]Junho!$E$25</f>
        <v>49.608695652173914</v>
      </c>
      <c r="W37" s="93">
        <f>[32]Junho!$E$26</f>
        <v>49.826086956521742</v>
      </c>
      <c r="X37" s="93">
        <f>[32]Junho!$E$27</f>
        <v>47.347826086956523</v>
      </c>
      <c r="Y37" s="93">
        <f>[32]Junho!$E$28</f>
        <v>49.458333333333336</v>
      </c>
      <c r="Z37" s="93">
        <f>[32]Junho!$E$29</f>
        <v>52.363636363636367</v>
      </c>
      <c r="AA37" s="93">
        <f>[32]Junho!$E$30</f>
        <v>50.833333333333336</v>
      </c>
      <c r="AB37" s="93">
        <f>[32]Junho!$E$31</f>
        <v>66.956521739130437</v>
      </c>
      <c r="AC37" s="93">
        <f>[32]Junho!$E$32</f>
        <v>60.833333333333336</v>
      </c>
      <c r="AD37" s="93">
        <f>[32]Junho!$E$33</f>
        <v>51.666666666666664</v>
      </c>
      <c r="AE37" s="93">
        <f>[32]Junho!$E$34</f>
        <v>61.916666666666664</v>
      </c>
      <c r="AF37" s="100">
        <f t="shared" si="2"/>
        <v>54.715442468159857</v>
      </c>
      <c r="AH37" t="s">
        <v>33</v>
      </c>
      <c r="AJ37" t="s">
        <v>33</v>
      </c>
    </row>
    <row r="38" spans="1:37" x14ac:dyDescent="0.2">
      <c r="A38" s="50" t="s">
        <v>155</v>
      </c>
      <c r="B38" s="93">
        <f>[33]Junho!$E5</f>
        <v>77.263157894736835</v>
      </c>
      <c r="C38" s="93">
        <f>[33]Junho!$E6</f>
        <v>73.181818181818187</v>
      </c>
      <c r="D38" s="93">
        <f>[33]Junho!$E7</f>
        <v>74.86363636363636</v>
      </c>
      <c r="E38" s="93">
        <f>[33]Junho!$E8</f>
        <v>80.473684210526315</v>
      </c>
      <c r="F38" s="93">
        <f>[33]Junho!$E9</f>
        <v>73.590909090909093</v>
      </c>
      <c r="G38" s="93">
        <f>[33]Junho!$E10</f>
        <v>74.181818181818187</v>
      </c>
      <c r="H38" s="93">
        <f>[33]Junho!$E11</f>
        <v>74.476190476190482</v>
      </c>
      <c r="I38" s="93">
        <f>[33]Junho!$E12</f>
        <v>71.208333333333329</v>
      </c>
      <c r="J38" s="93">
        <f>[33]Junho!$E13</f>
        <v>73.954545454545453</v>
      </c>
      <c r="K38" s="93">
        <f>[33]Junho!$E14</f>
        <v>71.869565217391298</v>
      </c>
      <c r="L38" s="93">
        <f>[33]Junho!$E15</f>
        <v>71.695652173913047</v>
      </c>
      <c r="M38" s="93">
        <f>[33]Junho!$E16</f>
        <v>73.045454545454547</v>
      </c>
      <c r="N38" s="93">
        <f>[33]Junho!$E17</f>
        <v>71.590909090909093</v>
      </c>
      <c r="O38" s="93">
        <f>[33]Junho!$E18</f>
        <v>69.347826086956516</v>
      </c>
      <c r="P38" s="93">
        <f>[33]Junho!$E19</f>
        <v>70.956521739130437</v>
      </c>
      <c r="Q38" s="93">
        <f>[33]Junho!$E20</f>
        <v>71.227272727272734</v>
      </c>
      <c r="R38" s="93">
        <f>[33]Junho!$E21</f>
        <v>69.043478260869563</v>
      </c>
      <c r="S38" s="93">
        <f>[33]Junho!$E22</f>
        <v>71.454545454545453</v>
      </c>
      <c r="T38" s="93">
        <f>[33]Junho!$E23</f>
        <v>70.181818181818187</v>
      </c>
      <c r="U38" s="93">
        <f>[33]Junho!$E24</f>
        <v>66.833333333333329</v>
      </c>
      <c r="V38" s="93">
        <f>[33]Junho!$E25</f>
        <v>68.545454545454547</v>
      </c>
      <c r="W38" s="93">
        <f>[33]Junho!$E26</f>
        <v>67.13636363636364</v>
      </c>
      <c r="X38" s="93">
        <f>[33]Junho!$E27</f>
        <v>69.090909090909093</v>
      </c>
      <c r="Y38" s="93">
        <f>[33]Junho!$E28</f>
        <v>73.61904761904762</v>
      </c>
      <c r="Z38" s="93">
        <f>[33]Junho!$E29</f>
        <v>72.913043478260875</v>
      </c>
      <c r="AA38" s="93">
        <f>[33]Junho!$E30</f>
        <v>81.7</v>
      </c>
      <c r="AB38" s="93">
        <f>[33]Junho!$E31</f>
        <v>84.238095238095241</v>
      </c>
      <c r="AC38" s="93">
        <f>[33]Junho!$E32</f>
        <v>73.727272727272734</v>
      </c>
      <c r="AD38" s="93">
        <f>[33]Junho!$E33</f>
        <v>80.166666666666671</v>
      </c>
      <c r="AE38" s="93">
        <f>[33]Junho!$E34</f>
        <v>68.478260869565219</v>
      </c>
      <c r="AF38" s="100">
        <f t="shared" si="2"/>
        <v>73.001852795691477</v>
      </c>
      <c r="AH38" t="s">
        <v>33</v>
      </c>
      <c r="AI38" t="s">
        <v>33</v>
      </c>
    </row>
    <row r="39" spans="1:37" x14ac:dyDescent="0.2">
      <c r="A39" s="50" t="s">
        <v>14</v>
      </c>
      <c r="B39" s="93">
        <f>[34]Junho!$E$5</f>
        <v>64.125</v>
      </c>
      <c r="C39" s="93">
        <f>[34]Junho!$E$6</f>
        <v>60.75</v>
      </c>
      <c r="D39" s="93">
        <f>[34]Junho!$E$7</f>
        <v>55.041666666666664</v>
      </c>
      <c r="E39" s="93">
        <f>[34]Junho!$E$8</f>
        <v>59.958333333333336</v>
      </c>
      <c r="F39" s="93">
        <f>[34]Junho!$E$9</f>
        <v>65.125</v>
      </c>
      <c r="G39" s="93">
        <f>[34]Junho!$E$10</f>
        <v>66.791666666666671</v>
      </c>
      <c r="H39" s="93">
        <f>[34]Junho!$E$11</f>
        <v>57.958333333333336</v>
      </c>
      <c r="I39" s="93">
        <f>[34]Junho!$E$12</f>
        <v>59.583333333333336</v>
      </c>
      <c r="J39" s="93">
        <f>[34]Junho!$E$13</f>
        <v>55.833333333333336</v>
      </c>
      <c r="K39" s="93">
        <f>[34]Junho!$E$14</f>
        <v>51.791666666666664</v>
      </c>
      <c r="L39" s="93">
        <f>[34]Junho!$E$15</f>
        <v>51.25</v>
      </c>
      <c r="M39" s="93">
        <f>[34]Junho!$E$16</f>
        <v>55.083333333333336</v>
      </c>
      <c r="N39" s="93">
        <f>[34]Junho!$E$17</f>
        <v>50.625</v>
      </c>
      <c r="O39" s="93">
        <f>[34]Junho!$E$18</f>
        <v>46.5</v>
      </c>
      <c r="P39" s="93">
        <f>[34]Junho!$E$19</f>
        <v>50.416666666666664</v>
      </c>
      <c r="Q39" s="93">
        <f>[34]Junho!$E$20</f>
        <v>56.958333333333336</v>
      </c>
      <c r="R39" s="93">
        <f>[34]Junho!$E$21</f>
        <v>56.958333333333336</v>
      </c>
      <c r="S39" s="93">
        <f>[34]Junho!$E$22</f>
        <v>60.375</v>
      </c>
      <c r="T39" s="93">
        <f>[34]Junho!$E$23</f>
        <v>48.166666666666664</v>
      </c>
      <c r="U39" s="93">
        <f>[34]Junho!$E$24</f>
        <v>46.958333333333336</v>
      </c>
      <c r="V39" s="93">
        <f>[34]Junho!$E$25</f>
        <v>44.666666666666664</v>
      </c>
      <c r="W39" s="93">
        <f>[34]Junho!$E$26</f>
        <v>48.375</v>
      </c>
      <c r="X39" s="93">
        <f>[34]Junho!$E$27</f>
        <v>49</v>
      </c>
      <c r="Y39" s="93">
        <f>[34]Junho!$E$28</f>
        <v>55.666666666666664</v>
      </c>
      <c r="Z39" s="93">
        <f>[34]Junho!$E$29</f>
        <v>81.666666666666671</v>
      </c>
      <c r="AA39" s="93">
        <f>[34]Junho!$E$30</f>
        <v>92.791666666666671</v>
      </c>
      <c r="AB39" s="93">
        <f>[34]Junho!$E$31</f>
        <v>88.208333333333329</v>
      </c>
      <c r="AC39" s="93">
        <f>[34]Junho!$E$32</f>
        <v>61.291666666666664</v>
      </c>
      <c r="AD39" s="93">
        <f>[34]Junho!$E$33</f>
        <v>67.208333333333329</v>
      </c>
      <c r="AE39" s="93">
        <f>[34]Junho!$E$34</f>
        <v>49.333333333333336</v>
      </c>
      <c r="AF39" s="100">
        <f t="shared" si="2"/>
        <v>58.615277777777784</v>
      </c>
      <c r="AG39" s="11" t="s">
        <v>33</v>
      </c>
      <c r="AH39" t="s">
        <v>33</v>
      </c>
      <c r="AJ39" t="s">
        <v>33</v>
      </c>
    </row>
    <row r="40" spans="1:37" x14ac:dyDescent="0.2">
      <c r="A40" s="50" t="s">
        <v>15</v>
      </c>
      <c r="B40" s="93">
        <f>[35]Junho!$E$5</f>
        <v>55.791666666666664</v>
      </c>
      <c r="C40" s="93">
        <f>[35]Junho!$E$6</f>
        <v>50.041666666666664</v>
      </c>
      <c r="D40" s="93">
        <f>[35]Junho!$E$7</f>
        <v>55.458333333333336</v>
      </c>
      <c r="E40" s="93">
        <f>[35]Junho!$E$8</f>
        <v>69.333333333333329</v>
      </c>
      <c r="F40" s="93">
        <f>[35]Junho!$E$9</f>
        <v>60</v>
      </c>
      <c r="G40" s="93">
        <f>[35]Junho!$E$10</f>
        <v>51.166666666666664</v>
      </c>
      <c r="H40" s="93">
        <f>[35]Junho!$E$11</f>
        <v>49.708333333333336</v>
      </c>
      <c r="I40" s="93">
        <f>[35]Junho!$E$12</f>
        <v>47.083333333333336</v>
      </c>
      <c r="J40" s="93">
        <f>[35]Junho!$E$13</f>
        <v>43.791666666666664</v>
      </c>
      <c r="K40" s="93">
        <f>[35]Junho!$E$14</f>
        <v>42.958333333333336</v>
      </c>
      <c r="L40" s="93">
        <f>[35]Junho!$E$15</f>
        <v>47.541666666666664</v>
      </c>
      <c r="M40" s="93">
        <f>[35]Junho!$E$16</f>
        <v>40.208333333333336</v>
      </c>
      <c r="N40" s="93">
        <f>[35]Junho!$E$17</f>
        <v>37</v>
      </c>
      <c r="O40" s="93">
        <f>[35]Junho!$E$18</f>
        <v>37.375</v>
      </c>
      <c r="P40" s="93">
        <f>[35]Junho!$E$19</f>
        <v>46.666666666666664</v>
      </c>
      <c r="Q40" s="93">
        <f>[35]Junho!$E$20</f>
        <v>68</v>
      </c>
      <c r="R40" s="93">
        <f>[35]Junho!$E$21</f>
        <v>70.583333333333329</v>
      </c>
      <c r="S40" s="93">
        <f>[35]Junho!$E$22</f>
        <v>52.958333333333336</v>
      </c>
      <c r="T40" s="93">
        <f>[35]Junho!$E$23</f>
        <v>40.75</v>
      </c>
      <c r="U40" s="93">
        <f>[35]Junho!$E$24</f>
        <v>42.083333333333336</v>
      </c>
      <c r="V40" s="93">
        <f>[35]Junho!$E$25</f>
        <v>39.166666666666664</v>
      </c>
      <c r="W40" s="93">
        <f>[35]Junho!$E$26</f>
        <v>36.291666666666664</v>
      </c>
      <c r="X40" s="93">
        <f>[35]Junho!$E$27</f>
        <v>44</v>
      </c>
      <c r="Y40" s="93">
        <f>[35]Junho!$E$28</f>
        <v>60.125</v>
      </c>
      <c r="Z40" s="93">
        <f>[35]Junho!$E$29</f>
        <v>78.916666666666671</v>
      </c>
      <c r="AA40" s="93">
        <f>[35]Junho!$E$30</f>
        <v>81.666666666666671</v>
      </c>
      <c r="AB40" s="93">
        <f>[35]Junho!$E$31</f>
        <v>72.083333333333329</v>
      </c>
      <c r="AC40" s="93">
        <f>[35]Junho!$E$32</f>
        <v>59.916666666666664</v>
      </c>
      <c r="AD40" s="93">
        <f>[35]Junho!$E$33</f>
        <v>55.583333333333336</v>
      </c>
      <c r="AE40" s="93">
        <f>[35]Junho!$E$34</f>
        <v>40.541666666666664</v>
      </c>
      <c r="AF40" s="100">
        <f t="shared" si="2"/>
        <v>52.559722222222234</v>
      </c>
      <c r="AI40" t="s">
        <v>33</v>
      </c>
      <c r="AJ40" t="s">
        <v>33</v>
      </c>
    </row>
    <row r="41" spans="1:37" x14ac:dyDescent="0.2">
      <c r="A41" s="50" t="s">
        <v>156</v>
      </c>
      <c r="B41" s="93">
        <f>[36]Junho!$E$5</f>
        <v>65.916666666666671</v>
      </c>
      <c r="C41" s="93">
        <f>[36]Junho!$E$6</f>
        <v>64.333333333333329</v>
      </c>
      <c r="D41" s="93">
        <f>[36]Junho!$E$7</f>
        <v>60.333333333333336</v>
      </c>
      <c r="E41" s="93">
        <f>[36]Junho!$E$8</f>
        <v>67.375</v>
      </c>
      <c r="F41" s="93">
        <f>[36]Junho!$E$9</f>
        <v>65.291666666666671</v>
      </c>
      <c r="G41" s="93">
        <f>[36]Junho!$E$10</f>
        <v>68.291666666666671</v>
      </c>
      <c r="H41" s="93">
        <f>[36]Junho!$E$11</f>
        <v>67.083333333333329</v>
      </c>
      <c r="I41" s="93">
        <f>[36]Junho!$E$12</f>
        <v>65.583333333333329</v>
      </c>
      <c r="J41" s="93">
        <f>[36]Junho!$E$13</f>
        <v>65.541666666666671</v>
      </c>
      <c r="K41" s="93">
        <f>[36]Junho!$E$14</f>
        <v>65.208333333333329</v>
      </c>
      <c r="L41" s="93">
        <f>[36]Junho!$E$15</f>
        <v>64.583333333333329</v>
      </c>
      <c r="M41" s="93">
        <f>[36]Junho!$E$16</f>
        <v>63.041666666666664</v>
      </c>
      <c r="N41" s="93">
        <f>[36]Junho!$E$17</f>
        <v>58.416666666666664</v>
      </c>
      <c r="O41" s="93">
        <f>[36]Junho!$E$18</f>
        <v>47.541666666666664</v>
      </c>
      <c r="P41" s="93">
        <f>[36]Junho!$E$19</f>
        <v>56.916666666666664</v>
      </c>
      <c r="Q41" s="93">
        <f>[36]Junho!$E$20</f>
        <v>61.041666666666664</v>
      </c>
      <c r="R41" s="93">
        <f>[36]Junho!$E$21</f>
        <v>59</v>
      </c>
      <c r="S41" s="93">
        <f>[36]Junho!$E$22</f>
        <v>59.458333333333336</v>
      </c>
      <c r="T41" s="93">
        <f>[36]Junho!$E$23</f>
        <v>58.083333333333336</v>
      </c>
      <c r="U41" s="93">
        <f>[36]Junho!$E$24</f>
        <v>61.791666666666664</v>
      </c>
      <c r="V41" s="93">
        <f>[36]Junho!$E$25</f>
        <v>55.541666666666664</v>
      </c>
      <c r="W41" s="93">
        <f>[36]Junho!$E$26</f>
        <v>58.583333333333336</v>
      </c>
      <c r="X41" s="93">
        <f>[36]Junho!$E$27</f>
        <v>54.125</v>
      </c>
      <c r="Y41" s="93">
        <f>[36]Junho!$E$28</f>
        <v>60.791666666666664</v>
      </c>
      <c r="Z41" s="93">
        <f>[36]Junho!$E$29</f>
        <v>65.708333333333329</v>
      </c>
      <c r="AA41" s="93">
        <f>[36]Junho!$E$30</f>
        <v>73.833333333333329</v>
      </c>
      <c r="AB41" s="93">
        <f>[36]Junho!$E$31</f>
        <v>86.916666666666671</v>
      </c>
      <c r="AC41" s="93">
        <f>[36]Junho!$E$32</f>
        <v>69.708333333333329</v>
      </c>
      <c r="AD41" s="93">
        <f>[36]Junho!$E$33</f>
        <v>67.041666666666671</v>
      </c>
      <c r="AE41" s="93">
        <f>[36]Junho!$E$34</f>
        <v>53.833333333333336</v>
      </c>
      <c r="AF41" s="100">
        <f t="shared" si="2"/>
        <v>63.030555555555551</v>
      </c>
      <c r="AH41" t="s">
        <v>33</v>
      </c>
      <c r="AI41" t="s">
        <v>33</v>
      </c>
    </row>
    <row r="42" spans="1:37" x14ac:dyDescent="0.2">
      <c r="A42" s="50" t="s">
        <v>16</v>
      </c>
      <c r="B42" s="93">
        <f>[37]Junho!$E$5</f>
        <v>70.166666666666671</v>
      </c>
      <c r="C42" s="93">
        <f>[37]Junho!$E$6</f>
        <v>65.083333333333329</v>
      </c>
      <c r="D42" s="93">
        <f>[37]Junho!$E$7</f>
        <v>61.956521739130437</v>
      </c>
      <c r="E42" s="93">
        <f>[37]Junho!$E$8</f>
        <v>73.125</v>
      </c>
      <c r="F42" s="93">
        <f>[37]Junho!$E$9</f>
        <v>71.333333333333329</v>
      </c>
      <c r="G42" s="93">
        <f>[37]Junho!$E$10</f>
        <v>71.416666666666671</v>
      </c>
      <c r="H42" s="93">
        <f>[37]Junho!$E$11</f>
        <v>68.541666666666671</v>
      </c>
      <c r="I42" s="93">
        <f>[37]Junho!$E$12</f>
        <v>63.166666666666664</v>
      </c>
      <c r="J42" s="93">
        <f>[37]Junho!$E$13</f>
        <v>63.291666666666664</v>
      </c>
      <c r="K42" s="93">
        <f>[37]Junho!$E$14</f>
        <v>66.875</v>
      </c>
      <c r="L42" s="93">
        <f>[37]Junho!$E$15</f>
        <v>66.541666666666671</v>
      </c>
      <c r="M42" s="93">
        <f>[37]Junho!$E$16</f>
        <v>64.5</v>
      </c>
      <c r="N42" s="93">
        <f>[37]Junho!$E$17</f>
        <v>54.625</v>
      </c>
      <c r="O42" s="93">
        <f>[37]Junho!$E$18</f>
        <v>53.583333333333336</v>
      </c>
      <c r="P42" s="93">
        <f>[37]Junho!$E$19</f>
        <v>60.458333333333336</v>
      </c>
      <c r="Q42" s="93">
        <f>[37]Junho!$E$20</f>
        <v>62.291666666666664</v>
      </c>
      <c r="R42" s="93">
        <f>[37]Junho!$E$21</f>
        <v>62.625</v>
      </c>
      <c r="S42" s="93">
        <f>[37]Junho!$E$22</f>
        <v>62.458333333333336</v>
      </c>
      <c r="T42" s="93">
        <f>[37]Junho!$E$23</f>
        <v>60.416666666666664</v>
      </c>
      <c r="U42" s="93">
        <f>[37]Junho!$E$24</f>
        <v>59.958333333333336</v>
      </c>
      <c r="V42" s="93">
        <f>[37]Junho!$E$25</f>
        <v>52.5</v>
      </c>
      <c r="W42" s="93">
        <f>[37]Junho!$E$26</f>
        <v>54.958333333333336</v>
      </c>
      <c r="X42" s="93">
        <f>[37]Junho!$E$27</f>
        <v>62</v>
      </c>
      <c r="Y42" s="93">
        <f>[37]Junho!$E$28</f>
        <v>64.458333333333329</v>
      </c>
      <c r="Z42" s="93">
        <f>[37]Junho!$E$29</f>
        <v>74.583333333333329</v>
      </c>
      <c r="AA42" s="93">
        <f>[37]Junho!$E$30</f>
        <v>89.25</v>
      </c>
      <c r="AB42" s="93">
        <f>[37]Junho!$E$31</f>
        <v>84</v>
      </c>
      <c r="AC42" s="93">
        <f>[37]Junho!$E$32</f>
        <v>69.833333333333329</v>
      </c>
      <c r="AD42" s="93">
        <f>[37]Junho!$E$33</f>
        <v>72.625</v>
      </c>
      <c r="AE42" s="93">
        <f>[37]Junho!$E$34</f>
        <v>51.666666666666664</v>
      </c>
      <c r="AF42" s="100">
        <f t="shared" si="2"/>
        <v>65.276328502415453</v>
      </c>
      <c r="AI42" t="s">
        <v>33</v>
      </c>
      <c r="AJ42" t="s">
        <v>33</v>
      </c>
    </row>
    <row r="43" spans="1:37" x14ac:dyDescent="0.2">
      <c r="A43" s="50" t="s">
        <v>139</v>
      </c>
      <c r="B43" s="93">
        <f>[38]Junho!$E$5</f>
        <v>63</v>
      </c>
      <c r="C43" s="93">
        <f>[38]Junho!$E$6</f>
        <v>63.041666666666664</v>
      </c>
      <c r="D43" s="93">
        <f>[38]Junho!$E$7</f>
        <v>57.333333333333336</v>
      </c>
      <c r="E43" s="93">
        <f>[38]Junho!$E$8</f>
        <v>63.083333333333336</v>
      </c>
      <c r="F43" s="93">
        <f>[38]Junho!$E$9</f>
        <v>70.958333333333329</v>
      </c>
      <c r="G43" s="93">
        <f>[38]Junho!$E$10</f>
        <v>66.166666666666671</v>
      </c>
      <c r="H43" s="93">
        <f>[38]Junho!$E$11</f>
        <v>59.041666666666664</v>
      </c>
      <c r="I43" s="93">
        <f>[38]Junho!$E$12</f>
        <v>62.25</v>
      </c>
      <c r="J43" s="93">
        <f>[38]Junho!$E$13</f>
        <v>57.208333333333336</v>
      </c>
      <c r="K43" s="93">
        <f>[38]Junho!$E$14</f>
        <v>57.875</v>
      </c>
      <c r="L43" s="93">
        <f>[38]Junho!$E$15</f>
        <v>59.208333333333336</v>
      </c>
      <c r="M43" s="93">
        <f>[38]Junho!$E$16</f>
        <v>55.458333333333336</v>
      </c>
      <c r="N43" s="93">
        <f>[38]Junho!$E$17</f>
        <v>47.625</v>
      </c>
      <c r="O43" s="93">
        <f>[38]Junho!$E$18</f>
        <v>50.416666666666664</v>
      </c>
      <c r="P43" s="93">
        <f>[38]Junho!$E$19</f>
        <v>55.708333333333336</v>
      </c>
      <c r="Q43" s="93">
        <f>[38]Junho!$E$20</f>
        <v>46.333333333333336</v>
      </c>
      <c r="R43" s="93">
        <f>[38]Junho!$E$21</f>
        <v>48.958333333333336</v>
      </c>
      <c r="S43" s="93">
        <f>[38]Junho!$E$22</f>
        <v>46.333333333333336</v>
      </c>
      <c r="T43" s="93">
        <f>[38]Junho!$E$23</f>
        <v>46.083333333333336</v>
      </c>
      <c r="U43" s="93">
        <f>[38]Junho!$E$24</f>
        <v>43.583333333333336</v>
      </c>
      <c r="V43" s="93">
        <f>[38]Junho!$E$25</f>
        <v>44.125</v>
      </c>
      <c r="W43" s="93">
        <f>[38]Junho!$E$26</f>
        <v>50.458333333333336</v>
      </c>
      <c r="X43" s="93">
        <f>[38]Junho!$E$27</f>
        <v>54.416666666666664</v>
      </c>
      <c r="Y43" s="93">
        <f>[38]Junho!$E$28</f>
        <v>60.25</v>
      </c>
      <c r="Z43" s="93">
        <f>[38]Junho!$E$29</f>
        <v>68.291666666666671</v>
      </c>
      <c r="AA43" s="93">
        <f>[38]Junho!$E$30</f>
        <v>79.166666666666671</v>
      </c>
      <c r="AB43" s="93">
        <f>[38]Junho!$E$31</f>
        <v>86.041666666666671</v>
      </c>
      <c r="AC43" s="93">
        <f>[38]Junho!$E$32</f>
        <v>71.958333333333329</v>
      </c>
      <c r="AD43" s="93">
        <f>[38]Junho!$E$33</f>
        <v>70.208333333333329</v>
      </c>
      <c r="AE43" s="93">
        <f>[38]Junho!$E$34</f>
        <v>61.583333333333336</v>
      </c>
      <c r="AF43" s="100">
        <f t="shared" si="2"/>
        <v>58.872222222222227</v>
      </c>
      <c r="AJ43" t="s">
        <v>33</v>
      </c>
    </row>
    <row r="44" spans="1:37" x14ac:dyDescent="0.2">
      <c r="A44" s="50" t="s">
        <v>17</v>
      </c>
      <c r="B44" s="93">
        <f>[39]Junho!$E$5</f>
        <v>55.041666666666664</v>
      </c>
      <c r="C44" s="93">
        <f>[39]Junho!$E$6</f>
        <v>53.125</v>
      </c>
      <c r="D44" s="93">
        <f>[39]Junho!$E$7</f>
        <v>50.916666666666664</v>
      </c>
      <c r="E44" s="93">
        <f>[39]Junho!$E$8</f>
        <v>52.416666666666664</v>
      </c>
      <c r="F44" s="93">
        <f>[39]Junho!$E$9</f>
        <v>57.333333333333336</v>
      </c>
      <c r="G44" s="93">
        <f>[39]Junho!$E$10</f>
        <v>53.125</v>
      </c>
      <c r="H44" s="93">
        <f>[39]Junho!$E$11</f>
        <v>52.708333333333336</v>
      </c>
      <c r="I44" s="93">
        <f>[39]Junho!$E$12</f>
        <v>56.458333333333336</v>
      </c>
      <c r="J44" s="93">
        <f>[39]Junho!$E$13</f>
        <v>56.791666666666664</v>
      </c>
      <c r="K44" s="93">
        <f>[39]Junho!$E$14</f>
        <v>56.583333333333336</v>
      </c>
      <c r="L44" s="93">
        <f>[39]Junho!$E$15</f>
        <v>55.375</v>
      </c>
      <c r="M44" s="93">
        <f>[39]Junho!$E$16</f>
        <v>52.666666666666664</v>
      </c>
      <c r="N44" s="93">
        <f>[39]Junho!$E$17</f>
        <v>52.583333333333336</v>
      </c>
      <c r="O44" s="93">
        <f>[39]Junho!$E$18</f>
        <v>48.25</v>
      </c>
      <c r="P44" s="93">
        <f>[39]Junho!$E$19</f>
        <v>50.75</v>
      </c>
      <c r="Q44" s="93">
        <f>[39]Junho!$E$20</f>
        <v>51.541666666666664</v>
      </c>
      <c r="R44" s="93">
        <f>[39]Junho!$E$21</f>
        <v>49.625</v>
      </c>
      <c r="S44" s="93">
        <f>[39]Junho!$E$22</f>
        <v>51.458333333333336</v>
      </c>
      <c r="T44" s="93">
        <f>[39]Junho!$E$23</f>
        <v>49.541666666666664</v>
      </c>
      <c r="U44" s="93">
        <f>[39]Junho!$E$24</f>
        <v>43.875</v>
      </c>
      <c r="V44" s="93">
        <f>[39]Junho!$E$25</f>
        <v>42.333333333333336</v>
      </c>
      <c r="W44" s="93">
        <f>[39]Junho!$E$26</f>
        <v>50.375</v>
      </c>
      <c r="X44" s="93">
        <f>[39]Junho!$E$27</f>
        <v>53.041666666666664</v>
      </c>
      <c r="Y44" s="93">
        <f>[39]Junho!$E$28</f>
        <v>58.125</v>
      </c>
      <c r="Z44" s="93">
        <f>[39]Junho!$E$29</f>
        <v>59.333333333333336</v>
      </c>
      <c r="AA44" s="93">
        <f>[39]Junho!$E$30</f>
        <v>72.041666666666671</v>
      </c>
      <c r="AB44" s="93">
        <f>[39]Junho!$E$31</f>
        <v>80.625</v>
      </c>
      <c r="AC44" s="93">
        <f>[39]Junho!$E$32</f>
        <v>61.333333333333336</v>
      </c>
      <c r="AD44" s="93">
        <f>[39]Junho!$E$33</f>
        <v>54.416666666666664</v>
      </c>
      <c r="AE44" s="93">
        <f>[39]Junho!$E$34</f>
        <v>58.458333333333336</v>
      </c>
      <c r="AF44" s="100">
        <f t="shared" si="2"/>
        <v>54.67499999999999</v>
      </c>
      <c r="AH44" s="11" t="s">
        <v>33</v>
      </c>
      <c r="AJ44" t="s">
        <v>33</v>
      </c>
    </row>
    <row r="45" spans="1:37" hidden="1" x14ac:dyDescent="0.2">
      <c r="A45" s="50" t="s">
        <v>144</v>
      </c>
      <c r="B45" s="93" t="str">
        <f>[40]Junho!$E$5</f>
        <v>*</v>
      </c>
      <c r="C45" s="93" t="str">
        <f>[40]Junho!$E$6</f>
        <v>*</v>
      </c>
      <c r="D45" s="93" t="str">
        <f>[40]Junho!$E$7</f>
        <v>*</v>
      </c>
      <c r="E45" s="93" t="str">
        <f>[40]Junho!$E$8</f>
        <v>*</v>
      </c>
      <c r="F45" s="93" t="str">
        <f>[40]Junho!$E$9</f>
        <v>*</v>
      </c>
      <c r="G45" s="93" t="str">
        <f>[40]Junho!$E$10</f>
        <v>*</v>
      </c>
      <c r="H45" s="93" t="str">
        <f>[40]Junho!$E$11</f>
        <v>*</v>
      </c>
      <c r="I45" s="93" t="str">
        <f>[40]Junho!$E$12</f>
        <v>*</v>
      </c>
      <c r="J45" s="93" t="str">
        <f>[40]Junho!$E$13</f>
        <v>*</v>
      </c>
      <c r="K45" s="93" t="str">
        <f>[40]Junho!$E$14</f>
        <v>*</v>
      </c>
      <c r="L45" s="93" t="str">
        <f>[40]Junho!$E$15</f>
        <v>*</v>
      </c>
      <c r="M45" s="93" t="str">
        <f>[40]Junho!$E$16</f>
        <v>*</v>
      </c>
      <c r="N45" s="93" t="str">
        <f>[40]Junho!$E$17</f>
        <v>*</v>
      </c>
      <c r="O45" s="93" t="str">
        <f>[40]Junho!$E$18</f>
        <v>*</v>
      </c>
      <c r="P45" s="93" t="str">
        <f>[40]Junho!$E$19</f>
        <v>*</v>
      </c>
      <c r="Q45" s="93" t="str">
        <f>[40]Junho!$E$20</f>
        <v>*</v>
      </c>
      <c r="R45" s="93" t="str">
        <f>[40]Junho!$E$21</f>
        <v>*</v>
      </c>
      <c r="S45" s="93" t="str">
        <f>[40]Junho!$E$22</f>
        <v>*</v>
      </c>
      <c r="T45" s="93" t="str">
        <f>[40]Junho!$E$23</f>
        <v>*</v>
      </c>
      <c r="U45" s="93" t="str">
        <f>[40]Junho!$E$24</f>
        <v>*</v>
      </c>
      <c r="V45" s="93" t="str">
        <f>[40]Junho!$E$25</f>
        <v>*</v>
      </c>
      <c r="W45" s="93" t="str">
        <f>[40]Junho!$E$26</f>
        <v>*</v>
      </c>
      <c r="X45" s="93" t="str">
        <f>[40]Junho!$E$27</f>
        <v>*</v>
      </c>
      <c r="Y45" s="93" t="str">
        <f>[40]Junho!$E$28</f>
        <v>*</v>
      </c>
      <c r="Z45" s="93" t="str">
        <f>[40]Junho!$E$29</f>
        <v>*</v>
      </c>
      <c r="AA45" s="93" t="str">
        <f>[40]Junho!$E$30</f>
        <v>*</v>
      </c>
      <c r="AB45" s="93" t="str">
        <f>[40]Junho!$E$31</f>
        <v>*</v>
      </c>
      <c r="AC45" s="93" t="str">
        <f>[40]Junho!$E$32</f>
        <v>*</v>
      </c>
      <c r="AD45" s="93" t="str">
        <f>[40]Junho!$E$33</f>
        <v>*</v>
      </c>
      <c r="AE45" s="93" t="str">
        <f>[40]Junho!$E$34</f>
        <v>*</v>
      </c>
      <c r="AF45" s="100" t="s">
        <v>203</v>
      </c>
      <c r="AI45" t="s">
        <v>33</v>
      </c>
      <c r="AJ45" t="s">
        <v>33</v>
      </c>
    </row>
    <row r="46" spans="1:37" x14ac:dyDescent="0.2">
      <c r="A46" s="50" t="s">
        <v>18</v>
      </c>
      <c r="B46" s="93">
        <f>[41]Junho!$E$5</f>
        <v>69.958333333333329</v>
      </c>
      <c r="C46" s="93">
        <f>[41]Junho!$E$6</f>
        <v>68.708333333333329</v>
      </c>
      <c r="D46" s="93">
        <f>[41]Junho!$E$7</f>
        <v>62.875</v>
      </c>
      <c r="E46" s="93">
        <f>[41]Junho!$E$8</f>
        <v>71.291666666666671</v>
      </c>
      <c r="F46" s="93">
        <f>[41]Junho!$E$9</f>
        <v>69.916666666666671</v>
      </c>
      <c r="G46" s="93">
        <f>[41]Junho!$E$10</f>
        <v>68.541666666666671</v>
      </c>
      <c r="H46" s="93">
        <f>[41]Junho!$E$11</f>
        <v>63.625</v>
      </c>
      <c r="I46" s="93">
        <f>[41]Junho!$E$12</f>
        <v>59.5</v>
      </c>
      <c r="J46" s="93">
        <f>[41]Junho!$E$13</f>
        <v>62.25</v>
      </c>
      <c r="K46" s="93">
        <f>[41]Junho!$E$14</f>
        <v>63.375</v>
      </c>
      <c r="L46" s="93">
        <f>[41]Junho!$E$15</f>
        <v>61.875</v>
      </c>
      <c r="M46" s="93">
        <f>[41]Junho!$E$16</f>
        <v>56.375</v>
      </c>
      <c r="N46" s="93">
        <f>[41]Junho!$E$17</f>
        <v>54.208333333333336</v>
      </c>
      <c r="O46" s="93">
        <f>[41]Junho!$E$18</f>
        <v>53.625</v>
      </c>
      <c r="P46" s="93">
        <f>[41]Junho!$E$19</f>
        <v>53.125</v>
      </c>
      <c r="Q46" s="93">
        <f>[41]Junho!$E$20</f>
        <v>79.708333333333329</v>
      </c>
      <c r="R46" s="93">
        <f>[41]Junho!$E$21</f>
        <v>79.458333333333329</v>
      </c>
      <c r="S46" s="93">
        <f>[41]Junho!$E$22</f>
        <v>64.708333333333329</v>
      </c>
      <c r="T46" s="93">
        <f>[41]Junho!$E$23</f>
        <v>60.291666666666664</v>
      </c>
      <c r="U46" s="93">
        <f>[41]Junho!$E$24</f>
        <v>60.458333333333336</v>
      </c>
      <c r="V46" s="93">
        <f>[41]Junho!$E$25</f>
        <v>48.791666666666664</v>
      </c>
      <c r="W46" s="93">
        <f>[41]Junho!$E$26</f>
        <v>50.583333333333336</v>
      </c>
      <c r="X46" s="93">
        <f>[41]Junho!$E$27</f>
        <v>55.125</v>
      </c>
      <c r="Y46" s="93">
        <f>[41]Junho!$E$28</f>
        <v>67.166666666666671</v>
      </c>
      <c r="Z46" s="93">
        <f>[41]Junho!$E$29</f>
        <v>90.083333333333329</v>
      </c>
      <c r="AA46" s="93">
        <f>[41]Junho!$E$30</f>
        <v>95.625</v>
      </c>
      <c r="AB46" s="93">
        <f>[41]Junho!$E$31</f>
        <v>85.458333333333329</v>
      </c>
      <c r="AC46" s="93">
        <f>[41]Junho!$E$32</f>
        <v>77.791666666666671</v>
      </c>
      <c r="AD46" s="93">
        <f>[41]Junho!$E$33</f>
        <v>75.208333333333329</v>
      </c>
      <c r="AE46" s="93">
        <f>[41]Junho!$E$34</f>
        <v>56.916666666666664</v>
      </c>
      <c r="AF46" s="100">
        <f>AVERAGE(B46:AE46)</f>
        <v>66.220833333333331</v>
      </c>
      <c r="AG46" s="11" t="s">
        <v>33</v>
      </c>
      <c r="AI46" t="s">
        <v>33</v>
      </c>
      <c r="AJ46" t="s">
        <v>33</v>
      </c>
      <c r="AK46" t="s">
        <v>33</v>
      </c>
    </row>
    <row r="47" spans="1:37" x14ac:dyDescent="0.2">
      <c r="A47" s="50" t="s">
        <v>21</v>
      </c>
      <c r="B47" s="93">
        <f>[42]Junho!$E$5</f>
        <v>48.833333333333336</v>
      </c>
      <c r="C47" s="93">
        <f>[42]Junho!$E$6</f>
        <v>46.083333333333336</v>
      </c>
      <c r="D47" s="93">
        <f>[42]Junho!$E$7</f>
        <v>48.291666666666664</v>
      </c>
      <c r="E47" s="93">
        <f>[42]Junho!$E$8</f>
        <v>52.041666666666664</v>
      </c>
      <c r="F47" s="93">
        <f>[42]Junho!$E$9</f>
        <v>52.291666666666664</v>
      </c>
      <c r="G47" s="93">
        <f>[42]Junho!$E$10</f>
        <v>51.458333333333336</v>
      </c>
      <c r="H47" s="93">
        <f>[42]Junho!$E$11</f>
        <v>48.208333333333336</v>
      </c>
      <c r="I47" s="93">
        <f>[42]Junho!$E$12</f>
        <v>48.208333333333336</v>
      </c>
      <c r="J47" s="93">
        <f>[42]Junho!$E$13</f>
        <v>49.541666666666664</v>
      </c>
      <c r="K47" s="93">
        <f>[42]Junho!$E$14</f>
        <v>50.958333333333336</v>
      </c>
      <c r="L47" s="93">
        <f>[42]Junho!$E$15</f>
        <v>50.833333333333336</v>
      </c>
      <c r="M47" s="93">
        <f>[42]Junho!$E$16</f>
        <v>43.833333333333336</v>
      </c>
      <c r="N47" s="93">
        <f>[42]Junho!$E$17</f>
        <v>39.916666666666664</v>
      </c>
      <c r="O47" s="93">
        <f>[42]Junho!$E$18</f>
        <v>40.291666666666664</v>
      </c>
      <c r="P47" s="93">
        <f>[42]Junho!$E$19</f>
        <v>46.208333333333336</v>
      </c>
      <c r="Q47" s="93">
        <f>[42]Junho!$E$20</f>
        <v>46.041666666666664</v>
      </c>
      <c r="R47" s="93">
        <f>[42]Junho!$E$21</f>
        <v>41.125</v>
      </c>
      <c r="S47" s="93">
        <f>[42]Junho!$E$22</f>
        <v>45.416666666666664</v>
      </c>
      <c r="T47" s="93">
        <f>[42]Junho!$E$23</f>
        <v>44.5</v>
      </c>
      <c r="U47" s="93">
        <f>[42]Junho!$E$24</f>
        <v>41.125</v>
      </c>
      <c r="V47" s="93">
        <f>[42]Junho!$E$25</f>
        <v>32.791666666666664</v>
      </c>
      <c r="W47" s="93">
        <f>[42]Junho!$E$26</f>
        <v>42.916666666666664</v>
      </c>
      <c r="X47" s="93">
        <f>[42]Junho!$E$27</f>
        <v>48.375</v>
      </c>
      <c r="Y47" s="93">
        <f>[42]Junho!$E$28</f>
        <v>51.375</v>
      </c>
      <c r="Z47" s="93">
        <f>[42]Junho!$E$29</f>
        <v>62.791666666666664</v>
      </c>
      <c r="AA47" s="93">
        <f>[42]Junho!$E$30</f>
        <v>81.583333333333329</v>
      </c>
      <c r="AB47" s="93">
        <f>[42]Junho!$E$31</f>
        <v>78.041666666666671</v>
      </c>
      <c r="AC47" s="93">
        <f>[42]Junho!$E$32</f>
        <v>57</v>
      </c>
      <c r="AD47" s="93">
        <f>[42]Junho!$E$33</f>
        <v>61.583333333333336</v>
      </c>
      <c r="AE47" s="93">
        <f>[42]Junho!$E$34</f>
        <v>45.375</v>
      </c>
      <c r="AF47" s="100">
        <f>AVERAGE(B47:AE47)</f>
        <v>49.901388888888881</v>
      </c>
      <c r="AJ47" t="s">
        <v>33</v>
      </c>
    </row>
    <row r="48" spans="1:37" x14ac:dyDescent="0.2">
      <c r="A48" s="50" t="s">
        <v>32</v>
      </c>
      <c r="B48" s="93">
        <f>[43]Junho!$E$5</f>
        <v>47.375</v>
      </c>
      <c r="C48" s="93">
        <f>[43]Junho!$E$6</f>
        <v>43.5</v>
      </c>
      <c r="D48" s="93">
        <f>[43]Junho!$E$7</f>
        <v>46.041666666666664</v>
      </c>
      <c r="E48" s="93">
        <f>[43]Junho!$E$8</f>
        <v>45.083333333333336</v>
      </c>
      <c r="F48" s="93">
        <f>[43]Junho!$E$9</f>
        <v>46.041666666666664</v>
      </c>
      <c r="G48" s="93">
        <f>[43]Junho!$E$10</f>
        <v>44.083333333333336</v>
      </c>
      <c r="H48" s="93">
        <f>[43]Junho!$E$11</f>
        <v>45.791666666666664</v>
      </c>
      <c r="I48" s="93">
        <f>[43]Junho!$E$12</f>
        <v>49.333333333333336</v>
      </c>
      <c r="J48" s="93">
        <f>[43]Junho!$E$13</f>
        <v>51.083333333333336</v>
      </c>
      <c r="K48" s="93">
        <f>[43]Junho!$E$14</f>
        <v>51.458333333333336</v>
      </c>
      <c r="L48" s="93">
        <f>[43]Junho!$E$15</f>
        <v>45.541666666666664</v>
      </c>
      <c r="M48" s="93">
        <f>[43]Junho!$E$16</f>
        <v>43.583333333333336</v>
      </c>
      <c r="N48" s="93">
        <f>[43]Junho!$E$17</f>
        <v>46.375</v>
      </c>
      <c r="O48" s="93">
        <f>[43]Junho!$E$18</f>
        <v>48.625</v>
      </c>
      <c r="P48" s="93">
        <f>[43]Junho!$E$19</f>
        <v>47.333333333333336</v>
      </c>
      <c r="Q48" s="93">
        <f>[43]Junho!$E$20</f>
        <v>42.958333333333336</v>
      </c>
      <c r="R48" s="93">
        <f>[43]Junho!$E$21</f>
        <v>44</v>
      </c>
      <c r="S48" s="93">
        <f>[43]Junho!$E$22</f>
        <v>43.416666666666664</v>
      </c>
      <c r="T48" s="93">
        <f>[43]Junho!$E$23</f>
        <v>44.666666666666664</v>
      </c>
      <c r="U48" s="93">
        <f>[43]Junho!$E$24</f>
        <v>35.666666666666664</v>
      </c>
      <c r="V48" s="93">
        <f>[43]Junho!$E$25</f>
        <v>37.291666666666664</v>
      </c>
      <c r="W48" s="93">
        <f>[43]Junho!$E$26</f>
        <v>45.708333333333336</v>
      </c>
      <c r="X48" s="93">
        <f>[43]Junho!$E$27</f>
        <v>46.625</v>
      </c>
      <c r="Y48" s="93">
        <f>[43]Junho!$E$28</f>
        <v>49</v>
      </c>
      <c r="Z48" s="93">
        <f>[42]Junho!$E$29</f>
        <v>62.791666666666664</v>
      </c>
      <c r="AA48" s="93">
        <f>[43]Junho!$E$30</f>
        <v>68.875</v>
      </c>
      <c r="AB48" s="93">
        <f>[43]Junho!$E$31</f>
        <v>59.272727272727273</v>
      </c>
      <c r="AC48" s="93">
        <f>[43]Junho!$E$32</f>
        <v>52.875</v>
      </c>
      <c r="AD48" s="93">
        <f>[43]Junho!$E$33</f>
        <v>49.041666666666664</v>
      </c>
      <c r="AE48" s="93">
        <f>[43]Junho!$E$34</f>
        <v>68.588235294117652</v>
      </c>
      <c r="AF48" s="100">
        <f>AVERAGE(B48:AE48)</f>
        <v>48.400920974450386</v>
      </c>
      <c r="AG48" s="11" t="s">
        <v>33</v>
      </c>
      <c r="AI48" t="s">
        <v>33</v>
      </c>
      <c r="AJ48" t="s">
        <v>33</v>
      </c>
    </row>
    <row r="49" spans="1:36" x14ac:dyDescent="0.2">
      <c r="A49" s="50" t="s">
        <v>19</v>
      </c>
      <c r="B49" s="93">
        <f>[44]Junho!$E$5</f>
        <v>62.541666666666664</v>
      </c>
      <c r="C49" s="93">
        <f>[44]Junho!$E$6</f>
        <v>60.708333333333336</v>
      </c>
      <c r="D49" s="93">
        <f>[44]Junho!$E$7</f>
        <v>57.958333333333336</v>
      </c>
      <c r="E49" s="93">
        <f>[44]Junho!$E$8</f>
        <v>59.458333333333336</v>
      </c>
      <c r="F49" s="93">
        <f>[44]Junho!$E$9</f>
        <v>60.416666666666664</v>
      </c>
      <c r="G49" s="93">
        <f>[44]Junho!$E$10</f>
        <v>60.458333333333336</v>
      </c>
      <c r="H49" s="93">
        <f>[44]Junho!$E$11</f>
        <v>56.541666666666664</v>
      </c>
      <c r="I49" s="93">
        <f>[44]Junho!$E$12</f>
        <v>57.75</v>
      </c>
      <c r="J49" s="93">
        <f>[44]Junho!$E$13</f>
        <v>61.666666666666664</v>
      </c>
      <c r="K49" s="93">
        <f>[44]Junho!$E$14</f>
        <v>56.791666666666664</v>
      </c>
      <c r="L49" s="93">
        <f>[44]Junho!$E$15</f>
        <v>53.75</v>
      </c>
      <c r="M49" s="93">
        <f>[44]Junho!$E$16</f>
        <v>51.916666666666664</v>
      </c>
      <c r="N49" s="93">
        <f>[44]Junho!$E$17</f>
        <v>56.416666666666664</v>
      </c>
      <c r="O49" s="93">
        <f>[44]Junho!$E$18</f>
        <v>52.625</v>
      </c>
      <c r="P49" s="93">
        <f>[44]Junho!$E$19</f>
        <v>55.25</v>
      </c>
      <c r="Q49" s="93">
        <f>[44]Junho!$E$20</f>
        <v>55.875</v>
      </c>
      <c r="R49" s="93">
        <f>[44]Junho!$E$21</f>
        <v>52.458333333333336</v>
      </c>
      <c r="S49" s="93">
        <f>[44]Junho!$E$22</f>
        <v>46.208333333333336</v>
      </c>
      <c r="T49" s="93">
        <f>[44]Junho!$E$23</f>
        <v>45.041666666666664</v>
      </c>
      <c r="U49" s="93">
        <f>[44]Junho!$E$24</f>
        <v>53.541666666666664</v>
      </c>
      <c r="V49" s="93">
        <f>[44]Junho!$E$25</f>
        <v>53.291666666666664</v>
      </c>
      <c r="W49" s="93">
        <f>[44]Junho!$E$26</f>
        <v>50.916666666666664</v>
      </c>
      <c r="X49" s="93">
        <f>[44]Junho!$E$27</f>
        <v>44.75</v>
      </c>
      <c r="Y49" s="93">
        <f>[44]Junho!$E$28</f>
        <v>49.625</v>
      </c>
      <c r="Z49" s="93">
        <f>[44]Junho!$E$29</f>
        <v>51.166666666666664</v>
      </c>
      <c r="AA49" s="93">
        <f>[44]Junho!$E$30</f>
        <v>56.041666666666664</v>
      </c>
      <c r="AB49" s="93">
        <f>[44]Junho!$E$31</f>
        <v>72.083333333333329</v>
      </c>
      <c r="AC49" s="93">
        <f>[44]Junho!$E$32</f>
        <v>61.958333333333336</v>
      </c>
      <c r="AD49" s="93">
        <f>[44]Junho!$E$33</f>
        <v>50.666666666666664</v>
      </c>
      <c r="AE49" s="93">
        <f>[44]Junho!$E$34</f>
        <v>62.75</v>
      </c>
      <c r="AF49" s="100">
        <f>AVERAGE(B49:AE49)</f>
        <v>55.687500000000007</v>
      </c>
      <c r="AH49" t="s">
        <v>33</v>
      </c>
      <c r="AI49" t="s">
        <v>33</v>
      </c>
      <c r="AJ49" t="s">
        <v>33</v>
      </c>
    </row>
    <row r="50" spans="1:36" s="5" customFormat="1" ht="17.100000000000001" customHeight="1" x14ac:dyDescent="0.2">
      <c r="A50" s="51" t="s">
        <v>204</v>
      </c>
      <c r="B50" s="94">
        <f t="shared" ref="B50:AE50" si="3">AVERAGE(B5:B49)</f>
        <v>61.633937043031757</v>
      </c>
      <c r="C50" s="94">
        <f t="shared" si="3"/>
        <v>60.482261640798242</v>
      </c>
      <c r="D50" s="94">
        <f t="shared" si="3"/>
        <v>57.952621388862113</v>
      </c>
      <c r="E50" s="94">
        <f t="shared" si="3"/>
        <v>61.901476251604613</v>
      </c>
      <c r="F50" s="94">
        <f t="shared" si="3"/>
        <v>63.491877952376342</v>
      </c>
      <c r="G50" s="94">
        <f t="shared" si="3"/>
        <v>62.748151450882098</v>
      </c>
      <c r="H50" s="94">
        <f t="shared" si="3"/>
        <v>59.679164773014193</v>
      </c>
      <c r="I50" s="94">
        <f t="shared" si="3"/>
        <v>58.640111346765643</v>
      </c>
      <c r="J50" s="94">
        <f t="shared" si="3"/>
        <v>58.884471705388989</v>
      </c>
      <c r="K50" s="94">
        <f t="shared" si="3"/>
        <v>58.537005928853773</v>
      </c>
      <c r="L50" s="94">
        <f t="shared" si="3"/>
        <v>57.845588707863364</v>
      </c>
      <c r="M50" s="94">
        <f t="shared" si="3"/>
        <v>54.932179697291048</v>
      </c>
      <c r="N50" s="94">
        <f t="shared" si="3"/>
        <v>52.119364375461942</v>
      </c>
      <c r="O50" s="94">
        <f t="shared" si="3"/>
        <v>49.956485587583146</v>
      </c>
      <c r="P50" s="94">
        <f t="shared" si="3"/>
        <v>53.266215977377158</v>
      </c>
      <c r="Q50" s="94">
        <f t="shared" si="3"/>
        <v>56.892738359201772</v>
      </c>
      <c r="R50" s="94">
        <f t="shared" si="3"/>
        <v>56.031548250265097</v>
      </c>
      <c r="S50" s="94">
        <f t="shared" si="3"/>
        <v>53.048688100517353</v>
      </c>
      <c r="T50" s="94">
        <f t="shared" si="3"/>
        <v>51.380450849963047</v>
      </c>
      <c r="U50" s="94">
        <f t="shared" si="3"/>
        <v>50.987053729232926</v>
      </c>
      <c r="V50" s="94">
        <f t="shared" si="3"/>
        <v>47.661280086121025</v>
      </c>
      <c r="W50" s="94">
        <f t="shared" si="3"/>
        <v>50.931126482213429</v>
      </c>
      <c r="X50" s="94">
        <f t="shared" si="3"/>
        <v>52.549510046113298</v>
      </c>
      <c r="Y50" s="94">
        <f t="shared" si="3"/>
        <v>57.256735248447207</v>
      </c>
      <c r="Z50" s="94">
        <f t="shared" si="3"/>
        <v>69.541418807641634</v>
      </c>
      <c r="AA50" s="94">
        <f t="shared" si="3"/>
        <v>77.66459627329192</v>
      </c>
      <c r="AB50" s="94">
        <f t="shared" si="3"/>
        <v>78.379391939582177</v>
      </c>
      <c r="AC50" s="94">
        <f t="shared" si="3"/>
        <v>65.01666666666668</v>
      </c>
      <c r="AD50" s="94">
        <f t="shared" si="3"/>
        <v>62.860551431601266</v>
      </c>
      <c r="AE50" s="94">
        <f t="shared" si="3"/>
        <v>53.291035077869957</v>
      </c>
      <c r="AF50" s="100">
        <f>AVERAGE(B50:AE50)</f>
        <v>58.518790172529442</v>
      </c>
      <c r="AH50" s="5" t="s">
        <v>33</v>
      </c>
    </row>
    <row r="51" spans="1:36" x14ac:dyDescent="0.2">
      <c r="A51" s="77" t="s">
        <v>207</v>
      </c>
      <c r="B51" s="42"/>
      <c r="C51" s="42"/>
      <c r="D51" s="42"/>
      <c r="E51" s="42"/>
      <c r="F51" s="42"/>
      <c r="G51" s="42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8"/>
      <c r="AE51" s="52"/>
      <c r="AF51" s="70"/>
    </row>
    <row r="52" spans="1:36" x14ac:dyDescent="0.2">
      <c r="A52" s="77" t="s">
        <v>208</v>
      </c>
      <c r="B52" s="43"/>
      <c r="C52" s="43"/>
      <c r="D52" s="43"/>
      <c r="E52" s="43"/>
      <c r="F52" s="43"/>
      <c r="G52" s="43"/>
      <c r="H52" s="43"/>
      <c r="I52" s="43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116"/>
      <c r="U52" s="116"/>
      <c r="V52" s="116"/>
      <c r="W52" s="116"/>
      <c r="X52" s="116"/>
      <c r="Y52" s="96"/>
      <c r="Z52" s="96"/>
      <c r="AA52" s="96"/>
      <c r="AB52" s="96"/>
      <c r="AC52" s="96"/>
      <c r="AD52" s="96"/>
      <c r="AE52" s="96"/>
      <c r="AF52" s="70"/>
      <c r="AI52" t="s">
        <v>33</v>
      </c>
      <c r="AJ52" t="s">
        <v>33</v>
      </c>
    </row>
    <row r="53" spans="1:36" x14ac:dyDescent="0.2">
      <c r="A53" s="44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117"/>
      <c r="U53" s="117"/>
      <c r="V53" s="117"/>
      <c r="W53" s="117"/>
      <c r="X53" s="117"/>
      <c r="Y53" s="96"/>
      <c r="Z53" s="96"/>
      <c r="AA53" s="96"/>
      <c r="AB53" s="96"/>
      <c r="AC53" s="96"/>
      <c r="AD53" s="48"/>
      <c r="AE53" s="48"/>
      <c r="AF53" s="70"/>
    </row>
    <row r="54" spans="1:36" x14ac:dyDescent="0.2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8"/>
      <c r="AE54" s="48"/>
      <c r="AF54" s="70"/>
    </row>
    <row r="55" spans="1:36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8"/>
      <c r="AF55" s="70"/>
    </row>
    <row r="56" spans="1:36" x14ac:dyDescent="0.2">
      <c r="A56" s="44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9"/>
      <c r="AF56" s="70"/>
    </row>
    <row r="57" spans="1:36" ht="13.5" thickBot="1" x14ac:dyDescent="0.25">
      <c r="A57" s="53"/>
      <c r="B57" s="54"/>
      <c r="C57" s="54"/>
      <c r="D57" s="54"/>
      <c r="E57" s="54"/>
      <c r="F57" s="54"/>
      <c r="G57" s="54" t="s">
        <v>33</v>
      </c>
      <c r="H57" s="54"/>
      <c r="I57" s="54"/>
      <c r="J57" s="54"/>
      <c r="K57" s="54"/>
      <c r="L57" s="54" t="s">
        <v>33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71"/>
      <c r="AH57" t="s">
        <v>33</v>
      </c>
    </row>
    <row r="59" spans="1:36" x14ac:dyDescent="0.2">
      <c r="AH59" t="s">
        <v>33</v>
      </c>
    </row>
    <row r="60" spans="1:36" x14ac:dyDescent="0.2">
      <c r="K60" s="2" t="s">
        <v>33</v>
      </c>
      <c r="AE60" s="2" t="s">
        <v>33</v>
      </c>
    </row>
    <row r="62" spans="1:36" x14ac:dyDescent="0.2">
      <c r="M62" s="2" t="s">
        <v>33</v>
      </c>
      <c r="T62" s="2" t="s">
        <v>33</v>
      </c>
    </row>
    <row r="63" spans="1:36" x14ac:dyDescent="0.2">
      <c r="AB63" s="2" t="s">
        <v>33</v>
      </c>
      <c r="AC63" s="2" t="s">
        <v>33</v>
      </c>
      <c r="AF63" s="7" t="s">
        <v>33</v>
      </c>
    </row>
    <row r="64" spans="1:36" x14ac:dyDescent="0.2">
      <c r="P64" s="2" t="s">
        <v>33</v>
      </c>
      <c r="R64" s="2" t="s">
        <v>33</v>
      </c>
    </row>
    <row r="66" spans="11:33" x14ac:dyDescent="0.2">
      <c r="AG66" t="s">
        <v>33</v>
      </c>
    </row>
    <row r="69" spans="11:33" x14ac:dyDescent="0.2">
      <c r="T69" s="2" t="s">
        <v>33</v>
      </c>
    </row>
    <row r="72" spans="11:33" x14ac:dyDescent="0.2">
      <c r="K72" s="2" t="s">
        <v>33</v>
      </c>
    </row>
  </sheetData>
  <mergeCells count="36">
    <mergeCell ref="AE3:AE4"/>
    <mergeCell ref="AF3:AF4"/>
    <mergeCell ref="T52:X52"/>
    <mergeCell ref="T53:X53"/>
    <mergeCell ref="Z3:Z4"/>
    <mergeCell ref="AA3:AA4"/>
    <mergeCell ref="AB3:AB4"/>
    <mergeCell ref="AC3:AC4"/>
    <mergeCell ref="AD3:AD4"/>
    <mergeCell ref="Y3:Y4"/>
    <mergeCell ref="X3:X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B2:AF2"/>
    <mergeCell ref="M3:M4"/>
    <mergeCell ref="A1:AF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"/>
  <sheetViews>
    <sheetView showGridLines="0" zoomScale="90" zoomScaleNormal="90" workbookViewId="0">
      <selection activeCell="B35" sqref="B35"/>
    </sheetView>
  </sheetViews>
  <sheetFormatPr defaultRowHeight="12.75" x14ac:dyDescent="0.2"/>
  <cols>
    <col min="1" max="1" width="23.42578125" style="2" customWidth="1"/>
    <col min="2" max="2" width="6.28515625" style="2" customWidth="1"/>
    <col min="3" max="3" width="6" style="2" customWidth="1"/>
    <col min="4" max="4" width="6.42578125" style="2" customWidth="1"/>
    <col min="5" max="5" width="6" style="2" customWidth="1"/>
    <col min="6" max="6" width="6.140625" style="2" customWidth="1"/>
    <col min="7" max="8" width="6" style="2" customWidth="1"/>
    <col min="9" max="9" width="6.140625" style="2" customWidth="1"/>
    <col min="10" max="12" width="6" style="2" customWidth="1"/>
    <col min="13" max="13" width="6.28515625" style="2" customWidth="1"/>
    <col min="14" max="14" width="6.140625" style="2" customWidth="1"/>
    <col min="15" max="15" width="6" style="2" customWidth="1"/>
    <col min="16" max="16" width="6.28515625" style="2" customWidth="1"/>
    <col min="17" max="17" width="6.140625" style="2" customWidth="1"/>
    <col min="18" max="18" width="6.28515625" style="2" customWidth="1"/>
    <col min="19" max="19" width="6.42578125" style="2" customWidth="1"/>
    <col min="20" max="20" width="6.7109375" style="2" customWidth="1"/>
    <col min="21" max="21" width="6.140625" style="2" customWidth="1"/>
    <col min="22" max="22" width="6" style="2" customWidth="1"/>
    <col min="23" max="24" width="6.140625" style="2" customWidth="1"/>
    <col min="25" max="26" width="6.42578125" style="2" customWidth="1"/>
    <col min="27" max="27" width="6" style="2" customWidth="1"/>
    <col min="28" max="28" width="6.140625" style="2" customWidth="1"/>
    <col min="29" max="30" width="6" style="2" customWidth="1"/>
    <col min="31" max="31" width="6.28515625" style="2" customWidth="1"/>
    <col min="32" max="32" width="7.5703125" style="7" bestFit="1" customWidth="1"/>
    <col min="33" max="33" width="7.7109375" style="1" customWidth="1"/>
  </cols>
  <sheetData>
    <row r="1" spans="1:35" ht="20.100000000000001" customHeight="1" x14ac:dyDescent="0.2">
      <c r="A1" s="110" t="s">
        <v>215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2"/>
    </row>
    <row r="2" spans="1:35" s="4" customFormat="1" ht="20.100000000000001" customHeight="1" x14ac:dyDescent="0.2">
      <c r="A2" s="113" t="s">
        <v>20</v>
      </c>
      <c r="B2" s="108" t="s">
        <v>238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</row>
    <row r="3" spans="1:35" s="5" customFormat="1" ht="20.100000000000001" customHeight="1" x14ac:dyDescent="0.2">
      <c r="A3" s="113"/>
      <c r="B3" s="114">
        <v>1</v>
      </c>
      <c r="C3" s="114">
        <f>SUM(B3+1)</f>
        <v>2</v>
      </c>
      <c r="D3" s="114">
        <f t="shared" ref="D3:AD3" si="0">SUM(C3+1)</f>
        <v>3</v>
      </c>
      <c r="E3" s="114">
        <f t="shared" si="0"/>
        <v>4</v>
      </c>
      <c r="F3" s="114">
        <f t="shared" si="0"/>
        <v>5</v>
      </c>
      <c r="G3" s="114">
        <f t="shared" si="0"/>
        <v>6</v>
      </c>
      <c r="H3" s="114">
        <f t="shared" si="0"/>
        <v>7</v>
      </c>
      <c r="I3" s="114">
        <f t="shared" si="0"/>
        <v>8</v>
      </c>
      <c r="J3" s="114">
        <f t="shared" si="0"/>
        <v>9</v>
      </c>
      <c r="K3" s="114">
        <f t="shared" si="0"/>
        <v>10</v>
      </c>
      <c r="L3" s="114">
        <f t="shared" si="0"/>
        <v>11</v>
      </c>
      <c r="M3" s="114">
        <f t="shared" si="0"/>
        <v>12</v>
      </c>
      <c r="N3" s="114">
        <f t="shared" si="0"/>
        <v>13</v>
      </c>
      <c r="O3" s="114">
        <f t="shared" si="0"/>
        <v>14</v>
      </c>
      <c r="P3" s="114">
        <f t="shared" si="0"/>
        <v>15</v>
      </c>
      <c r="Q3" s="114">
        <f t="shared" si="0"/>
        <v>16</v>
      </c>
      <c r="R3" s="114">
        <f t="shared" si="0"/>
        <v>17</v>
      </c>
      <c r="S3" s="114">
        <f t="shared" si="0"/>
        <v>18</v>
      </c>
      <c r="T3" s="114">
        <f t="shared" si="0"/>
        <v>19</v>
      </c>
      <c r="U3" s="114">
        <f t="shared" si="0"/>
        <v>20</v>
      </c>
      <c r="V3" s="114">
        <f t="shared" si="0"/>
        <v>21</v>
      </c>
      <c r="W3" s="114">
        <f t="shared" si="0"/>
        <v>22</v>
      </c>
      <c r="X3" s="114">
        <f t="shared" si="0"/>
        <v>23</v>
      </c>
      <c r="Y3" s="114">
        <f t="shared" si="0"/>
        <v>24</v>
      </c>
      <c r="Z3" s="114">
        <f t="shared" si="0"/>
        <v>25</v>
      </c>
      <c r="AA3" s="114">
        <f t="shared" si="0"/>
        <v>26</v>
      </c>
      <c r="AB3" s="114">
        <f t="shared" si="0"/>
        <v>27</v>
      </c>
      <c r="AC3" s="114">
        <f t="shared" si="0"/>
        <v>28</v>
      </c>
      <c r="AD3" s="114">
        <f t="shared" si="0"/>
        <v>29</v>
      </c>
      <c r="AE3" s="114">
        <v>30</v>
      </c>
      <c r="AF3" s="78" t="s">
        <v>25</v>
      </c>
      <c r="AG3" s="79" t="s">
        <v>24</v>
      </c>
    </row>
    <row r="4" spans="1:35" s="5" customFormat="1" ht="20.100000000000001" customHeigh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78" t="s">
        <v>23</v>
      </c>
      <c r="AG4" s="79" t="s">
        <v>23</v>
      </c>
    </row>
    <row r="5" spans="1:35" s="5" customFormat="1" x14ac:dyDescent="0.2">
      <c r="A5" s="50" t="s">
        <v>28</v>
      </c>
      <c r="B5" s="90">
        <f>[1]Junho!$F$5</f>
        <v>100</v>
      </c>
      <c r="C5" s="90">
        <f>[1]Junho!$F$6</f>
        <v>95</v>
      </c>
      <c r="D5" s="90">
        <f>[1]Junho!$F$7</f>
        <v>94</v>
      </c>
      <c r="E5" s="90">
        <f>[1]Junho!$F$8</f>
        <v>100</v>
      </c>
      <c r="F5" s="90">
        <f>[1]Junho!$F$9</f>
        <v>98</v>
      </c>
      <c r="G5" s="90">
        <f>[1]Junho!$F$10</f>
        <v>100</v>
      </c>
      <c r="H5" s="90">
        <f>[1]Junho!$F$11</f>
        <v>100</v>
      </c>
      <c r="I5" s="90">
        <f>[1]Junho!$F$12</f>
        <v>100</v>
      </c>
      <c r="J5" s="90">
        <f>[1]Junho!$F$13</f>
        <v>100</v>
      </c>
      <c r="K5" s="90">
        <f>[1]Junho!$F$14</f>
        <v>100</v>
      </c>
      <c r="L5" s="90">
        <f>[1]Junho!$F$15</f>
        <v>100</v>
      </c>
      <c r="M5" s="90">
        <f>[1]Junho!$F$16</f>
        <v>99</v>
      </c>
      <c r="N5" s="90">
        <f>[1]Junho!$F$17</f>
        <v>97</v>
      </c>
      <c r="O5" s="90">
        <f>[1]Junho!$F$18</f>
        <v>95</v>
      </c>
      <c r="P5" s="90">
        <f>[1]Junho!$F$19</f>
        <v>97</v>
      </c>
      <c r="Q5" s="90">
        <f>[1]Junho!$F$20</f>
        <v>100</v>
      </c>
      <c r="R5" s="90">
        <f>[1]Junho!$F$21</f>
        <v>100</v>
      </c>
      <c r="S5" s="90">
        <f>[1]Junho!$F$22</f>
        <v>96</v>
      </c>
      <c r="T5" s="90">
        <f>[1]Junho!$F$23</f>
        <v>95</v>
      </c>
      <c r="U5" s="90">
        <f>[1]Junho!$F$24</f>
        <v>100</v>
      </c>
      <c r="V5" s="90">
        <f>[1]Junho!$F$25</f>
        <v>97</v>
      </c>
      <c r="W5" s="90">
        <f>[1]Junho!$F$26</f>
        <v>96</v>
      </c>
      <c r="X5" s="90">
        <f>[1]Junho!$F$27</f>
        <v>97</v>
      </c>
      <c r="Y5" s="90">
        <f>[1]Junho!$F$28</f>
        <v>96</v>
      </c>
      <c r="Z5" s="90">
        <f>[1]Junho!$F$29</f>
        <v>95</v>
      </c>
      <c r="AA5" s="90">
        <f>[1]Junho!$F$30</f>
        <v>98</v>
      </c>
      <c r="AB5" s="90">
        <f>[1]Junho!$F$31</f>
        <v>100</v>
      </c>
      <c r="AC5" s="90">
        <f>[1]Junho!$F$32</f>
        <v>100</v>
      </c>
      <c r="AD5" s="90">
        <f>[1]Junho!$F$33</f>
        <v>96</v>
      </c>
      <c r="AE5" s="90">
        <f>[1]Junho!$F$34</f>
        <v>78</v>
      </c>
      <c r="AF5" s="81">
        <f t="shared" ref="AF5:AF44" si="1">MAX(B5:AE5)</f>
        <v>100</v>
      </c>
      <c r="AG5" s="92">
        <f t="shared" ref="AG5:AG44" si="2">AVERAGE(B5:AE5)</f>
        <v>97.3</v>
      </c>
    </row>
    <row r="6" spans="1:35" x14ac:dyDescent="0.2">
      <c r="A6" s="50" t="s">
        <v>0</v>
      </c>
      <c r="B6" s="93">
        <f>[2]Junho!$F$5</f>
        <v>100</v>
      </c>
      <c r="C6" s="93">
        <f>[2]Junho!$F$6</f>
        <v>94</v>
      </c>
      <c r="D6" s="93">
        <f>[2]Junho!$F$7</f>
        <v>90</v>
      </c>
      <c r="E6" s="93">
        <f>[2]Junho!$F$8</f>
        <v>97</v>
      </c>
      <c r="F6" s="93">
        <f>[2]Junho!$F$9</f>
        <v>100</v>
      </c>
      <c r="G6" s="93">
        <f>[2]Junho!$F$10</f>
        <v>95</v>
      </c>
      <c r="H6" s="93">
        <f>[2]Junho!$F$11</f>
        <v>92</v>
      </c>
      <c r="I6" s="93">
        <f>[2]Junho!$F$12</f>
        <v>90</v>
      </c>
      <c r="J6" s="93">
        <f>[2]Junho!$F$13</f>
        <v>91</v>
      </c>
      <c r="K6" s="93">
        <f>[2]Junho!$F$14</f>
        <v>90</v>
      </c>
      <c r="L6" s="93">
        <f>[2]Junho!$F$15</f>
        <v>94</v>
      </c>
      <c r="M6" s="93">
        <f>[2]Junho!$F$16</f>
        <v>90</v>
      </c>
      <c r="N6" s="93">
        <f>[2]Junho!$F$17</f>
        <v>87</v>
      </c>
      <c r="O6" s="93">
        <f>[2]Junho!$F$18</f>
        <v>75</v>
      </c>
      <c r="P6" s="93">
        <f>[2]Junho!$F$19</f>
        <v>65</v>
      </c>
      <c r="Q6" s="93">
        <f>[2]Junho!$F$20</f>
        <v>85</v>
      </c>
      <c r="R6" s="93">
        <f>[2]Junho!$F$21</f>
        <v>95</v>
      </c>
      <c r="S6" s="93">
        <f>[2]Junho!$F$22</f>
        <v>78</v>
      </c>
      <c r="T6" s="93">
        <f>[2]Junho!$F$23</f>
        <v>63</v>
      </c>
      <c r="U6" s="93">
        <f>[2]Junho!$F$24</f>
        <v>80</v>
      </c>
      <c r="V6" s="93">
        <f>[2]Junho!$F$25</f>
        <v>85</v>
      </c>
      <c r="W6" s="93">
        <f>[2]Junho!$F$26</f>
        <v>79</v>
      </c>
      <c r="X6" s="93">
        <f>[2]Junho!$F$27</f>
        <v>66</v>
      </c>
      <c r="Y6" s="93">
        <f>[2]Junho!$F$28</f>
        <v>80</v>
      </c>
      <c r="Z6" s="93">
        <f>[2]Junho!$F$29</f>
        <v>100</v>
      </c>
      <c r="AA6" s="93">
        <f>[2]Junho!$F$30</f>
        <v>92</v>
      </c>
      <c r="AB6" s="93">
        <f>[2]Junho!$F$31</f>
        <v>95</v>
      </c>
      <c r="AC6" s="93">
        <f>[2]Junho!$F$32</f>
        <v>100</v>
      </c>
      <c r="AD6" s="93">
        <f>[2]Junho!$F$33</f>
        <v>83</v>
      </c>
      <c r="AE6" s="93">
        <f>[2]Junho!$F$34</f>
        <v>82</v>
      </c>
      <c r="AF6" s="81">
        <f t="shared" si="1"/>
        <v>100</v>
      </c>
      <c r="AG6" s="92">
        <f t="shared" si="2"/>
        <v>87.1</v>
      </c>
    </row>
    <row r="7" spans="1:35" x14ac:dyDescent="0.2">
      <c r="A7" s="50" t="s">
        <v>86</v>
      </c>
      <c r="B7" s="93">
        <f>[3]Junho!$F$5</f>
        <v>84</v>
      </c>
      <c r="C7" s="93">
        <f>[3]Junho!$F$6</f>
        <v>85</v>
      </c>
      <c r="D7" s="93">
        <f>[3]Junho!$F$7</f>
        <v>75</v>
      </c>
      <c r="E7" s="93">
        <f>[3]Junho!$F$8</f>
        <v>87</v>
      </c>
      <c r="F7" s="93">
        <f>[3]Junho!$F$9</f>
        <v>89</v>
      </c>
      <c r="G7" s="93">
        <f>[3]Junho!$F$10</f>
        <v>89</v>
      </c>
      <c r="H7" s="93">
        <f>[3]Junho!$F$11</f>
        <v>86</v>
      </c>
      <c r="I7" s="93">
        <f>[3]Junho!$F$12</f>
        <v>75</v>
      </c>
      <c r="J7" s="93">
        <f>[3]Junho!$F$13</f>
        <v>84</v>
      </c>
      <c r="K7" s="93">
        <f>[3]Junho!$F$14</f>
        <v>84</v>
      </c>
      <c r="L7" s="93">
        <f>[3]Junho!$F$15</f>
        <v>79</v>
      </c>
      <c r="M7" s="93">
        <f>[3]Junho!$F$16</f>
        <v>71</v>
      </c>
      <c r="N7" s="93">
        <f>[3]Junho!$F$17</f>
        <v>71</v>
      </c>
      <c r="O7" s="93">
        <f>[3]Junho!$F$18</f>
        <v>72</v>
      </c>
      <c r="P7" s="93">
        <f>[3]Junho!$F$19</f>
        <v>72</v>
      </c>
      <c r="Q7" s="93">
        <f>[3]Junho!$F$20</f>
        <v>80</v>
      </c>
      <c r="R7" s="93">
        <f>[3]Junho!$F$21</f>
        <v>71</v>
      </c>
      <c r="S7" s="93">
        <f>[3]Junho!$F$22</f>
        <v>67</v>
      </c>
      <c r="T7" s="93">
        <f>[3]Junho!$F$23</f>
        <v>68</v>
      </c>
      <c r="U7" s="93">
        <f>[3]Junho!$F$24</f>
        <v>67</v>
      </c>
      <c r="V7" s="93">
        <f>[3]Junho!$F$25</f>
        <v>67</v>
      </c>
      <c r="W7" s="93">
        <f>[3]Junho!$F$26</f>
        <v>68</v>
      </c>
      <c r="X7" s="93">
        <f>[3]Junho!$F$27</f>
        <v>74</v>
      </c>
      <c r="Y7" s="93">
        <f>[3]Junho!$F$28</f>
        <v>79</v>
      </c>
      <c r="Z7" s="93">
        <f>[3]Junho!$F$29</f>
        <v>93</v>
      </c>
      <c r="AA7" s="93">
        <f>[3]Junho!$F$30</f>
        <v>99</v>
      </c>
      <c r="AB7" s="93">
        <f>[3]Junho!$F$31</f>
        <v>90</v>
      </c>
      <c r="AC7" s="93">
        <f>[3]Junho!$F$32</f>
        <v>97</v>
      </c>
      <c r="AD7" s="93">
        <f>[3]Junho!$F$33</f>
        <v>81</v>
      </c>
      <c r="AE7" s="93">
        <f>[3]Junho!$F$34</f>
        <v>73</v>
      </c>
      <c r="AF7" s="81">
        <f t="shared" si="1"/>
        <v>99</v>
      </c>
      <c r="AG7" s="92">
        <f t="shared" si="2"/>
        <v>79.233333333333334</v>
      </c>
    </row>
    <row r="8" spans="1:35" x14ac:dyDescent="0.2">
      <c r="A8" s="50" t="s">
        <v>1</v>
      </c>
      <c r="B8" s="93">
        <f>[4]Junho!$F$5</f>
        <v>87</v>
      </c>
      <c r="C8" s="93">
        <f>[4]Junho!$F$6</f>
        <v>86</v>
      </c>
      <c r="D8" s="93">
        <f>[4]Junho!$F$7</f>
        <v>88</v>
      </c>
      <c r="E8" s="93">
        <f>[4]Junho!$F$8</f>
        <v>94</v>
      </c>
      <c r="F8" s="93">
        <f>[4]Junho!$F$9</f>
        <v>80</v>
      </c>
      <c r="G8" s="93">
        <f>[4]Junho!$F$10</f>
        <v>90</v>
      </c>
      <c r="H8" s="93">
        <f>[4]Junho!$F$11</f>
        <v>92</v>
      </c>
      <c r="I8" s="93">
        <f>[4]Junho!$F$12</f>
        <v>91</v>
      </c>
      <c r="J8" s="93">
        <f>[4]Junho!$F$13</f>
        <v>90</v>
      </c>
      <c r="K8" s="93">
        <f>[4]Junho!$F$14</f>
        <v>90</v>
      </c>
      <c r="L8" s="93">
        <f>[4]Junho!$F$15</f>
        <v>90</v>
      </c>
      <c r="M8" s="93">
        <f>[4]Junho!$F$16</f>
        <v>92</v>
      </c>
      <c r="N8" s="93">
        <f>[4]Junho!$F$17</f>
        <v>89</v>
      </c>
      <c r="O8" s="93">
        <f>[4]Junho!$F$18</f>
        <v>85</v>
      </c>
      <c r="P8" s="93">
        <f>[4]Junho!$F$19</f>
        <v>81</v>
      </c>
      <c r="Q8" s="93">
        <f>[4]Junho!$F$20</f>
        <v>92</v>
      </c>
      <c r="R8" s="93">
        <f>[4]Junho!$F$21</f>
        <v>86</v>
      </c>
      <c r="S8" s="93">
        <f>[4]Junho!$F$22</f>
        <v>90</v>
      </c>
      <c r="T8" s="93">
        <f>[4]Junho!$F$23</f>
        <v>89</v>
      </c>
      <c r="U8" s="93">
        <f>[4]Junho!$F$24</f>
        <v>90</v>
      </c>
      <c r="V8" s="93">
        <f>[4]Junho!$F$25</f>
        <v>88</v>
      </c>
      <c r="W8" s="93">
        <f>[4]Junho!$F$26</f>
        <v>84</v>
      </c>
      <c r="X8" s="93">
        <f>[4]Junho!$F$27</f>
        <v>80</v>
      </c>
      <c r="Y8" s="93">
        <f>[4]Junho!$F$28</f>
        <v>92</v>
      </c>
      <c r="Z8" s="93">
        <f>[4]Junho!$F$29</f>
        <v>85</v>
      </c>
      <c r="AA8" s="93">
        <f>[4]Junho!$F$30</f>
        <v>88</v>
      </c>
      <c r="AB8" s="93">
        <f>[4]Junho!$F$31</f>
        <v>86</v>
      </c>
      <c r="AC8" s="93">
        <f>[4]Junho!$F$32</f>
        <v>95</v>
      </c>
      <c r="AD8" s="93">
        <f>[4]Junho!$F$33</f>
        <v>78</v>
      </c>
      <c r="AE8" s="93">
        <f>[4]Junho!$F$34</f>
        <v>80</v>
      </c>
      <c r="AF8" s="81">
        <f t="shared" si="1"/>
        <v>95</v>
      </c>
      <c r="AG8" s="92">
        <f t="shared" si="2"/>
        <v>87.6</v>
      </c>
    </row>
    <row r="9" spans="1:35" x14ac:dyDescent="0.2">
      <c r="A9" s="50" t="s">
        <v>149</v>
      </c>
      <c r="B9" s="93">
        <f>[5]Junho!$F$5</f>
        <v>83</v>
      </c>
      <c r="C9" s="93">
        <f>[5]Junho!$F$6</f>
        <v>83</v>
      </c>
      <c r="D9" s="93">
        <f>[5]Junho!$F$7</f>
        <v>71</v>
      </c>
      <c r="E9" s="93">
        <f>[5]Junho!$F$8</f>
        <v>94</v>
      </c>
      <c r="F9" s="93">
        <f>[5]Junho!$F$9</f>
        <v>94</v>
      </c>
      <c r="G9" s="93">
        <f>[5]Junho!$F$10</f>
        <v>89</v>
      </c>
      <c r="H9" s="93">
        <f>[5]Junho!$F$11</f>
        <v>77</v>
      </c>
      <c r="I9" s="93">
        <f>[5]Junho!$F$12</f>
        <v>75</v>
      </c>
      <c r="J9" s="93">
        <f>[5]Junho!$F$13</f>
        <v>85</v>
      </c>
      <c r="K9" s="93">
        <f>[5]Junho!$F$14</f>
        <v>69</v>
      </c>
      <c r="L9" s="93">
        <f>[5]Junho!$F$15</f>
        <v>76</v>
      </c>
      <c r="M9" s="93">
        <f>[5]Junho!$F$16</f>
        <v>71</v>
      </c>
      <c r="N9" s="93">
        <f>[5]Junho!$F$17</f>
        <v>64</v>
      </c>
      <c r="O9" s="93">
        <f>[5]Junho!$F$18</f>
        <v>58</v>
      </c>
      <c r="P9" s="93">
        <f>[5]Junho!$F$19</f>
        <v>58</v>
      </c>
      <c r="Q9" s="93">
        <f>[5]Junho!$F$20</f>
        <v>66</v>
      </c>
      <c r="R9" s="93">
        <f>[5]Junho!$F$21</f>
        <v>99</v>
      </c>
      <c r="S9" s="93">
        <f>[5]Junho!$F$22</f>
        <v>65</v>
      </c>
      <c r="T9" s="93">
        <f>[5]Junho!$F$23</f>
        <v>54</v>
      </c>
      <c r="U9" s="93">
        <f>[5]Junho!$F$24</f>
        <v>65</v>
      </c>
      <c r="V9" s="93">
        <f>[5]Junho!$F$25</f>
        <v>64</v>
      </c>
      <c r="W9" s="93">
        <f>[5]Junho!$F$26</f>
        <v>66</v>
      </c>
      <c r="X9" s="93">
        <f>[5]Junho!$F$27</f>
        <v>54</v>
      </c>
      <c r="Y9" s="93">
        <f>[5]Junho!$F$28</f>
        <v>91</v>
      </c>
      <c r="Z9" s="93">
        <f>[5]Junho!$F$29</f>
        <v>99</v>
      </c>
      <c r="AA9" s="93">
        <f>[5]Junho!$F$30</f>
        <v>99</v>
      </c>
      <c r="AB9" s="93">
        <f>[5]Junho!$F$31</f>
        <v>100</v>
      </c>
      <c r="AC9" s="93">
        <f>[5]Junho!$F$32</f>
        <v>87</v>
      </c>
      <c r="AD9" s="93">
        <f>[5]Junho!$F$33</f>
        <v>89</v>
      </c>
      <c r="AE9" s="93">
        <f>[5]Junho!$F$34</f>
        <v>81</v>
      </c>
      <c r="AF9" s="81">
        <f t="shared" si="1"/>
        <v>100</v>
      </c>
      <c r="AG9" s="92">
        <f t="shared" si="2"/>
        <v>77.533333333333331</v>
      </c>
    </row>
    <row r="10" spans="1:35" x14ac:dyDescent="0.2">
      <c r="A10" s="50" t="s">
        <v>93</v>
      </c>
      <c r="B10" s="93">
        <f>[6]Junho!$F$5</f>
        <v>96</v>
      </c>
      <c r="C10" s="93">
        <f>[6]Junho!$F$6</f>
        <v>93</v>
      </c>
      <c r="D10" s="93">
        <f>[6]Junho!$F$7</f>
        <v>88</v>
      </c>
      <c r="E10" s="93">
        <f>[6]Junho!$F$8</f>
        <v>91</v>
      </c>
      <c r="F10" s="93">
        <f>[6]Junho!$F$9</f>
        <v>95</v>
      </c>
      <c r="G10" s="93">
        <f>[6]Junho!$F$10</f>
        <v>100</v>
      </c>
      <c r="H10" s="93">
        <f>[6]Junho!$F$11</f>
        <v>94</v>
      </c>
      <c r="I10" s="93">
        <f>[6]Junho!$F$12</f>
        <v>97</v>
      </c>
      <c r="J10" s="93">
        <f>[6]Junho!$F$13</f>
        <v>84</v>
      </c>
      <c r="K10" s="93">
        <f>[6]Junho!$F$14</f>
        <v>78</v>
      </c>
      <c r="L10" s="93">
        <f>[6]Junho!$F$15</f>
        <v>91</v>
      </c>
      <c r="M10" s="93">
        <f>[6]Junho!$F$16</f>
        <v>95</v>
      </c>
      <c r="N10" s="93">
        <f>[6]Junho!$F$17</f>
        <v>88</v>
      </c>
      <c r="O10" s="93">
        <f>[6]Junho!$F$18</f>
        <v>60</v>
      </c>
      <c r="P10" s="93">
        <f>[6]Junho!$F$19</f>
        <v>62</v>
      </c>
      <c r="Q10" s="93">
        <f>[6]Junho!$F$20</f>
        <v>88</v>
      </c>
      <c r="R10" s="93">
        <f>[6]Junho!$F$21</f>
        <v>68</v>
      </c>
      <c r="S10" s="93">
        <f>[6]Junho!$F$22</f>
        <v>69</v>
      </c>
      <c r="T10" s="93">
        <f>[6]Junho!$F$23</f>
        <v>63</v>
      </c>
      <c r="U10" s="93">
        <f>[6]Junho!$F$24</f>
        <v>78</v>
      </c>
      <c r="V10" s="93">
        <f>[6]Junho!$F$25</f>
        <v>72</v>
      </c>
      <c r="W10" s="93">
        <f>[6]Junho!$F$26</f>
        <v>66</v>
      </c>
      <c r="X10" s="93">
        <f>[6]Junho!$F$27</f>
        <v>66</v>
      </c>
      <c r="Y10" s="93">
        <f>[6]Junho!$F$28</f>
        <v>79</v>
      </c>
      <c r="Z10" s="93">
        <f>[6]Junho!$F$29</f>
        <v>83</v>
      </c>
      <c r="AA10" s="93">
        <f>[6]Junho!$F$30</f>
        <v>97</v>
      </c>
      <c r="AB10" s="93">
        <f>[6]Junho!$F$31</f>
        <v>100</v>
      </c>
      <c r="AC10" s="93">
        <f>[6]Junho!$F$32</f>
        <v>100</v>
      </c>
      <c r="AD10" s="93">
        <f>[6]Junho!$F$33</f>
        <v>78</v>
      </c>
      <c r="AE10" s="93">
        <f>[6]Junho!$F$34</f>
        <v>79</v>
      </c>
      <c r="AF10" s="81">
        <f t="shared" si="1"/>
        <v>100</v>
      </c>
      <c r="AG10" s="92">
        <f t="shared" si="2"/>
        <v>83.266666666666666</v>
      </c>
    </row>
    <row r="11" spans="1:35" x14ac:dyDescent="0.2">
      <c r="A11" s="50" t="s">
        <v>50</v>
      </c>
      <c r="B11" s="93">
        <f>[7]Junho!$F$5</f>
        <v>99</v>
      </c>
      <c r="C11" s="93">
        <f>[7]Junho!$F$6</f>
        <v>81</v>
      </c>
      <c r="D11" s="93">
        <f>[7]Junho!$F$7</f>
        <v>67</v>
      </c>
      <c r="E11" s="93">
        <f>[7]Junho!$F$8</f>
        <v>82</v>
      </c>
      <c r="F11" s="93">
        <f>[7]Junho!$F$9</f>
        <v>100</v>
      </c>
      <c r="G11" s="93">
        <f>[7]Junho!$F$10</f>
        <v>100</v>
      </c>
      <c r="H11" s="93">
        <f>[7]Junho!$F$11</f>
        <v>82</v>
      </c>
      <c r="I11" s="93">
        <f>[7]Junho!$F$12</f>
        <v>81</v>
      </c>
      <c r="J11" s="93">
        <f>[7]Junho!$F$13</f>
        <v>79</v>
      </c>
      <c r="K11" s="93">
        <f>[7]Junho!$F$14</f>
        <v>71</v>
      </c>
      <c r="L11" s="93">
        <f>[7]Junho!$F$15</f>
        <v>80</v>
      </c>
      <c r="M11" s="93">
        <f>[7]Junho!$F$16</f>
        <v>70</v>
      </c>
      <c r="N11" s="93">
        <f>[7]Junho!$F$17</f>
        <v>68</v>
      </c>
      <c r="O11" s="93">
        <f>[7]Junho!$F$18</f>
        <v>69</v>
      </c>
      <c r="P11" s="93">
        <f>[7]Junho!$F$19</f>
        <v>68</v>
      </c>
      <c r="Q11" s="93">
        <f>[7]Junho!$F$20</f>
        <v>63</v>
      </c>
      <c r="R11" s="93">
        <f>[7]Junho!$F$21</f>
        <v>58</v>
      </c>
      <c r="S11" s="93">
        <f>[7]Junho!$F$22</f>
        <v>54</v>
      </c>
      <c r="T11" s="93">
        <f>[7]Junho!$F$23</f>
        <v>53</v>
      </c>
      <c r="U11" s="93">
        <f>[7]Junho!$F$24</f>
        <v>68</v>
      </c>
      <c r="V11" s="93">
        <f>[7]Junho!$F$25</f>
        <v>72</v>
      </c>
      <c r="W11" s="93">
        <f>[7]Junho!$F$26</f>
        <v>69</v>
      </c>
      <c r="X11" s="93">
        <f>[7]Junho!$F$27</f>
        <v>65</v>
      </c>
      <c r="Y11" s="93">
        <f>[7]Junho!$F$28</f>
        <v>58</v>
      </c>
      <c r="Z11" s="93">
        <f>[7]Junho!$F$29</f>
        <v>79</v>
      </c>
      <c r="AA11" s="93">
        <f>[7]Junho!$F$30</f>
        <v>100</v>
      </c>
      <c r="AB11" s="93" t="str">
        <f>[7]Junho!$F$31</f>
        <v>*</v>
      </c>
      <c r="AC11" s="93" t="str">
        <f>[7]Junho!$F$32</f>
        <v>*</v>
      </c>
      <c r="AD11" s="93">
        <f>[7]Junho!$F$33</f>
        <v>64</v>
      </c>
      <c r="AE11" s="93">
        <f>[7]Junho!$F$34</f>
        <v>85</v>
      </c>
      <c r="AF11" s="81">
        <f t="shared" si="1"/>
        <v>100</v>
      </c>
      <c r="AG11" s="92">
        <f t="shared" si="2"/>
        <v>74.464285714285708</v>
      </c>
    </row>
    <row r="12" spans="1:35" hidden="1" x14ac:dyDescent="0.2">
      <c r="A12" s="50" t="s">
        <v>29</v>
      </c>
      <c r="B12" s="93" t="s">
        <v>203</v>
      </c>
      <c r="C12" s="93" t="s">
        <v>203</v>
      </c>
      <c r="D12" s="93" t="s">
        <v>203</v>
      </c>
      <c r="E12" s="93" t="s">
        <v>203</v>
      </c>
      <c r="F12" s="93" t="s">
        <v>203</v>
      </c>
      <c r="G12" s="93" t="s">
        <v>203</v>
      </c>
      <c r="H12" s="93" t="s">
        <v>203</v>
      </c>
      <c r="I12" s="93" t="s">
        <v>203</v>
      </c>
      <c r="J12" s="93" t="s">
        <v>203</v>
      </c>
      <c r="K12" s="93" t="s">
        <v>203</v>
      </c>
      <c r="L12" s="93" t="s">
        <v>203</v>
      </c>
      <c r="M12" s="93" t="s">
        <v>203</v>
      </c>
      <c r="N12" s="93" t="s">
        <v>203</v>
      </c>
      <c r="O12" s="93" t="s">
        <v>203</v>
      </c>
      <c r="P12" s="93" t="s">
        <v>203</v>
      </c>
      <c r="Q12" s="93" t="s">
        <v>203</v>
      </c>
      <c r="R12" s="93" t="s">
        <v>203</v>
      </c>
      <c r="S12" s="93" t="s">
        <v>203</v>
      </c>
      <c r="T12" s="93" t="s">
        <v>203</v>
      </c>
      <c r="U12" s="93" t="s">
        <v>203</v>
      </c>
      <c r="V12" s="93" t="s">
        <v>203</v>
      </c>
      <c r="W12" s="93" t="s">
        <v>203</v>
      </c>
      <c r="X12" s="93" t="s">
        <v>203</v>
      </c>
      <c r="Y12" s="93" t="s">
        <v>203</v>
      </c>
      <c r="Z12" s="93" t="s">
        <v>203</v>
      </c>
      <c r="AA12" s="93" t="s">
        <v>203</v>
      </c>
      <c r="AB12" s="93" t="s">
        <v>203</v>
      </c>
      <c r="AC12" s="93" t="s">
        <v>203</v>
      </c>
      <c r="AD12" s="93" t="s">
        <v>203</v>
      </c>
      <c r="AE12" s="93" t="s">
        <v>203</v>
      </c>
      <c r="AF12" s="81">
        <f t="shared" si="1"/>
        <v>0</v>
      </c>
      <c r="AG12" s="92" t="e">
        <f t="shared" si="2"/>
        <v>#DIV/0!</v>
      </c>
    </row>
    <row r="13" spans="1:35" x14ac:dyDescent="0.2">
      <c r="A13" s="50" t="s">
        <v>96</v>
      </c>
      <c r="B13" s="93">
        <f>[8]Junho!$F$5</f>
        <v>96</v>
      </c>
      <c r="C13" s="93">
        <f>[8]Junho!$F$6</f>
        <v>97</v>
      </c>
      <c r="D13" s="93">
        <f>[8]Junho!$F$7</f>
        <v>94</v>
      </c>
      <c r="E13" s="93">
        <f>[8]Junho!$F$8</f>
        <v>100</v>
      </c>
      <c r="F13" s="93">
        <f>[8]Junho!$F$9</f>
        <v>93</v>
      </c>
      <c r="G13" s="93">
        <f>[8]Junho!$F$10</f>
        <v>97</v>
      </c>
      <c r="H13" s="93">
        <f>[8]Junho!$F$11</f>
        <v>96</v>
      </c>
      <c r="I13" s="93">
        <f>[8]Junho!$F$12</f>
        <v>92</v>
      </c>
      <c r="J13" s="93">
        <f>[8]Junho!$F$13</f>
        <v>76</v>
      </c>
      <c r="K13" s="93">
        <f>[8]Junho!$F$14</f>
        <v>95</v>
      </c>
      <c r="L13" s="93">
        <f>[8]Junho!$F$15</f>
        <v>95</v>
      </c>
      <c r="M13" s="93">
        <f>[8]Junho!$F$16</f>
        <v>96</v>
      </c>
      <c r="N13" s="93">
        <f>[8]Junho!$F$17</f>
        <v>70</v>
      </c>
      <c r="O13" s="93">
        <f>[8]Junho!$F$18</f>
        <v>70</v>
      </c>
      <c r="P13" s="93">
        <f>[8]Junho!$F$19</f>
        <v>74</v>
      </c>
      <c r="Q13" s="93">
        <f>[8]Junho!$F$20</f>
        <v>84</v>
      </c>
      <c r="R13" s="93">
        <f>[8]Junho!$F$21</f>
        <v>82</v>
      </c>
      <c r="S13" s="93">
        <f>[8]Junho!$F$22</f>
        <v>76</v>
      </c>
      <c r="T13" s="93">
        <f>[8]Junho!$F$23</f>
        <v>80</v>
      </c>
      <c r="U13" s="93">
        <f>[8]Junho!$F$24</f>
        <v>74</v>
      </c>
      <c r="V13" s="93">
        <f>[8]Junho!$F$25</f>
        <v>81</v>
      </c>
      <c r="W13" s="93">
        <f>[8]Junho!$F$26</f>
        <v>64</v>
      </c>
      <c r="X13" s="93">
        <f>[8]Junho!$F$27</f>
        <v>77</v>
      </c>
      <c r="Y13" s="93">
        <f>[8]Junho!$F$28</f>
        <v>74</v>
      </c>
      <c r="Z13" s="93">
        <f>[8]Junho!$F$29</f>
        <v>92</v>
      </c>
      <c r="AA13" s="93">
        <f>[8]Junho!$F$30</f>
        <v>99</v>
      </c>
      <c r="AB13" s="93">
        <f>[8]Junho!$F$31</f>
        <v>94</v>
      </c>
      <c r="AC13" s="93">
        <f>[8]Junho!$F$32</f>
        <v>96</v>
      </c>
      <c r="AD13" s="93">
        <f>[8]Junho!$F$33</f>
        <v>86</v>
      </c>
      <c r="AE13" s="93">
        <f>[8]Junho!$F$34</f>
        <v>90</v>
      </c>
      <c r="AF13" s="81">
        <f t="shared" si="1"/>
        <v>100</v>
      </c>
      <c r="AG13" s="92">
        <f t="shared" si="2"/>
        <v>86.333333333333329</v>
      </c>
    </row>
    <row r="14" spans="1:35" hidden="1" x14ac:dyDescent="0.2">
      <c r="A14" s="50" t="s">
        <v>100</v>
      </c>
      <c r="B14" s="93" t="str">
        <f>[9]Junho!$F$5</f>
        <v>*</v>
      </c>
      <c r="C14" s="93" t="str">
        <f>[9]Junho!$F$6</f>
        <v>*</v>
      </c>
      <c r="D14" s="93" t="str">
        <f>[9]Junho!$F$7</f>
        <v>*</v>
      </c>
      <c r="E14" s="93" t="str">
        <f>[9]Junho!$F$8</f>
        <v>*</v>
      </c>
      <c r="F14" s="93" t="str">
        <f>[9]Junho!$F$9</f>
        <v>*</v>
      </c>
      <c r="G14" s="93" t="str">
        <f>[9]Junho!$F$10</f>
        <v>*</v>
      </c>
      <c r="H14" s="93" t="str">
        <f>[9]Junho!$F$11</f>
        <v>*</v>
      </c>
      <c r="I14" s="93" t="str">
        <f>[9]Junho!$F$12</f>
        <v>*</v>
      </c>
      <c r="J14" s="93" t="str">
        <f>[9]Junho!$F$13</f>
        <v>*</v>
      </c>
      <c r="K14" s="93" t="str">
        <f>[9]Junho!$F$14</f>
        <v>*</v>
      </c>
      <c r="L14" s="93" t="str">
        <f>[9]Junho!$F$15</f>
        <v>*</v>
      </c>
      <c r="M14" s="93" t="str">
        <f>[9]Junho!$F$16</f>
        <v>*</v>
      </c>
      <c r="N14" s="93" t="str">
        <f>[9]Junho!$F$17</f>
        <v>*</v>
      </c>
      <c r="O14" s="93" t="str">
        <f>[9]Junho!$F$18</f>
        <v>*</v>
      </c>
      <c r="P14" s="93" t="str">
        <f>[9]Junho!$F$19</f>
        <v>*</v>
      </c>
      <c r="Q14" s="93" t="str">
        <f>[9]Junho!$F$20</f>
        <v>*</v>
      </c>
      <c r="R14" s="93" t="str">
        <f>[9]Junho!$F$21</f>
        <v>*</v>
      </c>
      <c r="S14" s="93" t="str">
        <f>[9]Junho!$F$22</f>
        <v>*</v>
      </c>
      <c r="T14" s="93" t="str">
        <f>[9]Junho!$F$23</f>
        <v>*</v>
      </c>
      <c r="U14" s="93" t="str">
        <f>[9]Junho!$F$24</f>
        <v>*</v>
      </c>
      <c r="V14" s="93" t="str">
        <f>[9]Junho!$F$25</f>
        <v>*</v>
      </c>
      <c r="W14" s="93" t="str">
        <f>[9]Junho!$F$26</f>
        <v>*</v>
      </c>
      <c r="X14" s="93" t="str">
        <f>[9]Junho!$F$27</f>
        <v>*</v>
      </c>
      <c r="Y14" s="93" t="str">
        <f>[9]Junho!$F$28</f>
        <v>*</v>
      </c>
      <c r="Z14" s="93" t="str">
        <f>[9]Junho!$F$29</f>
        <v>*</v>
      </c>
      <c r="AA14" s="93" t="str">
        <f>[9]Junho!$F$30</f>
        <v>*</v>
      </c>
      <c r="AB14" s="93" t="str">
        <f>[9]Junho!$F$31</f>
        <v>*</v>
      </c>
      <c r="AC14" s="93" t="str">
        <f>[9]Junho!$F$32</f>
        <v>*</v>
      </c>
      <c r="AD14" s="93" t="str">
        <f>[9]Junho!$F$33</f>
        <v>*</v>
      </c>
      <c r="AE14" s="93" t="str">
        <f>[9]Junho!$F$34</f>
        <v>*</v>
      </c>
      <c r="AF14" s="81">
        <f t="shared" si="1"/>
        <v>0</v>
      </c>
      <c r="AG14" s="92" t="e">
        <f t="shared" si="2"/>
        <v>#DIV/0!</v>
      </c>
    </row>
    <row r="15" spans="1:35" x14ac:dyDescent="0.2">
      <c r="A15" s="50" t="s">
        <v>103</v>
      </c>
      <c r="B15" s="93">
        <f>[10]Junho!$F$5</f>
        <v>85</v>
      </c>
      <c r="C15" s="93">
        <f>[10]Junho!$F$6</f>
        <v>79</v>
      </c>
      <c r="D15" s="93">
        <f>[10]Junho!$F$7</f>
        <v>85</v>
      </c>
      <c r="E15" s="93">
        <f>[10]Junho!$F$8</f>
        <v>100</v>
      </c>
      <c r="F15" s="93">
        <f>[10]Junho!$F$9</f>
        <v>95</v>
      </c>
      <c r="G15" s="93">
        <f>[10]Junho!$F$10</f>
        <v>98</v>
      </c>
      <c r="H15" s="93">
        <f>[10]Junho!$F$11</f>
        <v>93</v>
      </c>
      <c r="I15" s="93">
        <f>[10]Junho!$F$12</f>
        <v>74</v>
      </c>
      <c r="J15" s="93">
        <f>[10]Junho!$F$13</f>
        <v>88</v>
      </c>
      <c r="K15" s="93">
        <f>[10]Junho!$F$14</f>
        <v>82</v>
      </c>
      <c r="L15" s="93">
        <f>[10]Junho!$F$15</f>
        <v>76</v>
      </c>
      <c r="M15" s="93">
        <f>[10]Junho!$F$16</f>
        <v>69</v>
      </c>
      <c r="N15" s="93">
        <f>[10]Junho!$F$17</f>
        <v>73</v>
      </c>
      <c r="O15" s="93">
        <f>[10]Junho!$F$18</f>
        <v>71</v>
      </c>
      <c r="P15" s="93">
        <f>[10]Junho!$F$19</f>
        <v>60</v>
      </c>
      <c r="Q15" s="93">
        <f>[10]Junho!$F$20</f>
        <v>75</v>
      </c>
      <c r="R15" s="93">
        <f>[10]Junho!$F$21</f>
        <v>86</v>
      </c>
      <c r="S15" s="93">
        <f>[10]Junho!$F$22</f>
        <v>72</v>
      </c>
      <c r="T15" s="93">
        <f>[10]Junho!$F$23</f>
        <v>68</v>
      </c>
      <c r="U15" s="93">
        <f>[10]Junho!$F$24</f>
        <v>73</v>
      </c>
      <c r="V15" s="93">
        <f>[10]Junho!$F$25</f>
        <v>61</v>
      </c>
      <c r="W15" s="93">
        <f>[10]Junho!$F$26</f>
        <v>72</v>
      </c>
      <c r="X15" s="93">
        <f>[10]Junho!$F$27</f>
        <v>65</v>
      </c>
      <c r="Y15" s="93">
        <f>[10]Junho!$F$28</f>
        <v>72</v>
      </c>
      <c r="Z15" s="93">
        <f>[10]Junho!$F$29</f>
        <v>100</v>
      </c>
      <c r="AA15" s="93">
        <f>[10]Junho!$F$30</f>
        <v>100</v>
      </c>
      <c r="AB15" s="93">
        <f>[10]Junho!$F$31</f>
        <v>96</v>
      </c>
      <c r="AC15" s="93">
        <f>[10]Junho!$F$32</f>
        <v>95</v>
      </c>
      <c r="AD15" s="93">
        <f>[10]Junho!$F$33</f>
        <v>87</v>
      </c>
      <c r="AE15" s="93">
        <f>[10]Junho!$F$34</f>
        <v>76</v>
      </c>
      <c r="AF15" s="81">
        <f t="shared" si="1"/>
        <v>100</v>
      </c>
      <c r="AG15" s="92">
        <f t="shared" si="2"/>
        <v>80.86666666666666</v>
      </c>
      <c r="AI15" t="s">
        <v>33</v>
      </c>
    </row>
    <row r="16" spans="1:35" x14ac:dyDescent="0.2">
      <c r="A16" s="50" t="s">
        <v>150</v>
      </c>
      <c r="B16" s="93">
        <f>[11]Junho!$F$5</f>
        <v>74</v>
      </c>
      <c r="C16" s="93">
        <f>[11]Junho!$F$6</f>
        <v>92</v>
      </c>
      <c r="D16" s="93">
        <f>[11]Junho!$F$7</f>
        <v>98</v>
      </c>
      <c r="E16" s="93">
        <f>[11]Junho!$F$8</f>
        <v>100</v>
      </c>
      <c r="F16" s="93">
        <f>[11]Junho!$F$9</f>
        <v>79</v>
      </c>
      <c r="G16" s="93">
        <f>[11]Junho!$F$10</f>
        <v>100</v>
      </c>
      <c r="H16" s="93">
        <f>[11]Junho!$F$11</f>
        <v>100</v>
      </c>
      <c r="I16" s="93">
        <f>[11]Junho!$F$12</f>
        <v>81</v>
      </c>
      <c r="J16" s="93">
        <f>[11]Junho!$F$13</f>
        <v>100</v>
      </c>
      <c r="K16" s="93">
        <f>[11]Junho!$F$14</f>
        <v>100</v>
      </c>
      <c r="L16" s="93">
        <f>[11]Junho!$F$15</f>
        <v>100</v>
      </c>
      <c r="M16" s="93">
        <f>[11]Junho!$F$16</f>
        <v>100</v>
      </c>
      <c r="N16" s="93">
        <f>[11]Junho!$F$17</f>
        <v>75</v>
      </c>
      <c r="O16" s="93">
        <f>[11]Junho!$F$18</f>
        <v>95</v>
      </c>
      <c r="P16" s="93">
        <f>[11]Junho!$F$19</f>
        <v>100</v>
      </c>
      <c r="Q16" s="93">
        <f>[11]Junho!$F$20</f>
        <v>100</v>
      </c>
      <c r="R16" s="93">
        <f>[11]Junho!$F$21</f>
        <v>100</v>
      </c>
      <c r="S16" s="93">
        <f>[11]Junho!$F$22</f>
        <v>100</v>
      </c>
      <c r="T16" s="93">
        <f>[11]Junho!$F$23</f>
        <v>100</v>
      </c>
      <c r="U16" s="93">
        <f>[11]Junho!$F$24</f>
        <v>100</v>
      </c>
      <c r="V16" s="93">
        <f>[11]Junho!$F$25</f>
        <v>80</v>
      </c>
      <c r="W16" s="93">
        <f>[11]Junho!$F$26</f>
        <v>100</v>
      </c>
      <c r="X16" s="93">
        <f>[11]Junho!$F$27</f>
        <v>100</v>
      </c>
      <c r="Y16" s="93">
        <f>[11]Junho!$F$28</f>
        <v>100</v>
      </c>
      <c r="Z16" s="93">
        <f>[11]Junho!$F$29</f>
        <v>100</v>
      </c>
      <c r="AA16" s="93">
        <f>[11]Junho!$F$30</f>
        <v>100</v>
      </c>
      <c r="AB16" s="93">
        <f>[11]Junho!$F$31</f>
        <v>100</v>
      </c>
      <c r="AC16" s="93">
        <f>[11]Junho!$F$32</f>
        <v>100</v>
      </c>
      <c r="AD16" s="93">
        <f>[11]Junho!$F$33</f>
        <v>100</v>
      </c>
      <c r="AE16" s="93">
        <f>[11]Junho!$F$34</f>
        <v>81</v>
      </c>
      <c r="AF16" s="81">
        <f t="shared" si="1"/>
        <v>100</v>
      </c>
      <c r="AG16" s="92">
        <f t="shared" si="2"/>
        <v>95.166666666666671</v>
      </c>
    </row>
    <row r="17" spans="1:36" x14ac:dyDescent="0.2">
      <c r="A17" s="50" t="s">
        <v>2</v>
      </c>
      <c r="B17" s="93">
        <f>[12]Junho!$F$5</f>
        <v>61</v>
      </c>
      <c r="C17" s="93">
        <f>[12]Junho!$F$6</f>
        <v>58</v>
      </c>
      <c r="D17" s="93">
        <f>[12]Junho!$F$7</f>
        <v>63</v>
      </c>
      <c r="E17" s="93">
        <f>[12]Junho!$F$8</f>
        <v>71</v>
      </c>
      <c r="F17" s="93">
        <f>[12]Junho!$F$9</f>
        <v>69</v>
      </c>
      <c r="G17" s="93">
        <f>[12]Junho!$F$10</f>
        <v>68</v>
      </c>
      <c r="H17" s="93">
        <f>[12]Junho!$F$11</f>
        <v>61</v>
      </c>
      <c r="I17" s="93">
        <f>[12]Junho!$F$12</f>
        <v>62</v>
      </c>
      <c r="J17" s="93">
        <f>[12]Junho!$F$13</f>
        <v>66</v>
      </c>
      <c r="K17" s="93">
        <f>[12]Junho!$F$14</f>
        <v>70</v>
      </c>
      <c r="L17" s="93">
        <f>[12]Junho!$F$15</f>
        <v>69</v>
      </c>
      <c r="M17" s="93">
        <f>[12]Junho!$F$16</f>
        <v>63</v>
      </c>
      <c r="N17" s="93">
        <f>[12]Junho!$F$17</f>
        <v>54</v>
      </c>
      <c r="O17" s="93">
        <f>[12]Junho!$F$18</f>
        <v>51</v>
      </c>
      <c r="P17" s="93">
        <f>[12]Junho!$F$19</f>
        <v>59</v>
      </c>
      <c r="Q17" s="93">
        <f>[12]Junho!$F$20</f>
        <v>65</v>
      </c>
      <c r="R17" s="93">
        <f>[12]Junho!$F$21</f>
        <v>56</v>
      </c>
      <c r="S17" s="93">
        <f>[12]Junho!$F$22</f>
        <v>66</v>
      </c>
      <c r="T17" s="93">
        <f>[12]Junho!$F$23</f>
        <v>61</v>
      </c>
      <c r="U17" s="93">
        <f>[12]Junho!$F$24</f>
        <v>60</v>
      </c>
      <c r="V17" s="93">
        <f>[12]Junho!$F$25</f>
        <v>43</v>
      </c>
      <c r="W17" s="93">
        <f>[12]Junho!$F$26</f>
        <v>57</v>
      </c>
      <c r="X17" s="93">
        <f>[12]Junho!$F$27</f>
        <v>66</v>
      </c>
      <c r="Y17" s="93">
        <f>[12]Junho!$F$28</f>
        <v>66</v>
      </c>
      <c r="Z17" s="93">
        <f>[12]Junho!$F$29</f>
        <v>81</v>
      </c>
      <c r="AA17" s="93">
        <f>[12]Junho!$F$30</f>
        <v>89</v>
      </c>
      <c r="AB17" s="93">
        <f>[12]Junho!$F$31</f>
        <v>93</v>
      </c>
      <c r="AC17" s="93">
        <f>[12]Junho!$F$32</f>
        <v>76</v>
      </c>
      <c r="AD17" s="93">
        <f>[12]Junho!$F$33</f>
        <v>72</v>
      </c>
      <c r="AE17" s="93">
        <f>[12]Junho!$F$34</f>
        <v>64</v>
      </c>
      <c r="AF17" s="81">
        <f t="shared" si="1"/>
        <v>93</v>
      </c>
      <c r="AG17" s="92">
        <f t="shared" si="2"/>
        <v>65.333333333333329</v>
      </c>
      <c r="AI17" s="11" t="s">
        <v>33</v>
      </c>
    </row>
    <row r="18" spans="1:36" x14ac:dyDescent="0.2">
      <c r="A18" s="50" t="s">
        <v>3</v>
      </c>
      <c r="B18" s="93">
        <f>[13]Junho!$F5</f>
        <v>87</v>
      </c>
      <c r="C18" s="93">
        <f>[13]Junho!$F6</f>
        <v>94</v>
      </c>
      <c r="D18" s="93">
        <f>[13]Junho!$F7</f>
        <v>91</v>
      </c>
      <c r="E18" s="93">
        <f>[13]Junho!$F8</f>
        <v>100</v>
      </c>
      <c r="F18" s="93">
        <f>[13]Junho!$F9</f>
        <v>87</v>
      </c>
      <c r="G18" s="93">
        <f>[13]Junho!$F10</f>
        <v>98</v>
      </c>
      <c r="H18" s="93">
        <f>[13]Junho!$F11</f>
        <v>100</v>
      </c>
      <c r="I18" s="93">
        <f>[13]Junho!$F12</f>
        <v>100</v>
      </c>
      <c r="J18" s="93">
        <f>[13]Junho!$F13</f>
        <v>100</v>
      </c>
      <c r="K18" s="93">
        <f>[13]Junho!$F14</f>
        <v>100</v>
      </c>
      <c r="L18" s="93">
        <f>[13]Junho!$F15</f>
        <v>95</v>
      </c>
      <c r="M18" s="93">
        <f>[13]Junho!$F16</f>
        <v>98</v>
      </c>
      <c r="N18" s="93">
        <f>[13]Junho!$F17</f>
        <v>86</v>
      </c>
      <c r="O18" s="93">
        <f>[13]Junho!$F18</f>
        <v>98</v>
      </c>
      <c r="P18" s="93">
        <f>[13]Junho!$F19</f>
        <v>99</v>
      </c>
      <c r="Q18" s="93">
        <f>[13]Junho!$F20</f>
        <v>89</v>
      </c>
      <c r="R18" s="93">
        <f>[13]Junho!$F21</f>
        <v>95</v>
      </c>
      <c r="S18" s="93">
        <f>[13]Junho!$F22</f>
        <v>91</v>
      </c>
      <c r="T18" s="93">
        <f>[13]Junho!$F23</f>
        <v>96</v>
      </c>
      <c r="U18" s="93">
        <f>[13]Junho!$F24</f>
        <v>94</v>
      </c>
      <c r="V18" s="93">
        <f>[13]Junho!$F25</f>
        <v>85</v>
      </c>
      <c r="W18" s="93">
        <f>[13]Junho!$F26</f>
        <v>90</v>
      </c>
      <c r="X18" s="93">
        <f>[13]Junho!$F27</f>
        <v>97</v>
      </c>
      <c r="Y18" s="93">
        <f>[13]Junho!$F28</f>
        <v>90</v>
      </c>
      <c r="Z18" s="93">
        <f>[13]Junho!$F29</f>
        <v>94</v>
      </c>
      <c r="AA18" s="93">
        <f>[13]Junho!$F30</f>
        <v>99</v>
      </c>
      <c r="AB18" s="93">
        <f>[13]Junho!$F31</f>
        <v>99</v>
      </c>
      <c r="AC18" s="93">
        <f>[13]Junho!$F32</f>
        <v>100</v>
      </c>
      <c r="AD18" s="93">
        <f>[13]Junho!$F33</f>
        <v>93</v>
      </c>
      <c r="AE18" s="93">
        <f>[13]Junho!$F34</f>
        <v>99</v>
      </c>
      <c r="AF18" s="81">
        <f t="shared" si="1"/>
        <v>100</v>
      </c>
      <c r="AG18" s="92">
        <f t="shared" si="2"/>
        <v>94.8</v>
      </c>
      <c r="AH18" s="11" t="s">
        <v>33</v>
      </c>
      <c r="AI18" s="11" t="s">
        <v>33</v>
      </c>
    </row>
    <row r="19" spans="1:36" x14ac:dyDescent="0.2">
      <c r="A19" s="50" t="s">
        <v>4</v>
      </c>
      <c r="B19" s="93">
        <f>[14]Junho!$F$5</f>
        <v>69</v>
      </c>
      <c r="C19" s="93">
        <f>[14]Junho!$F$6</f>
        <v>75</v>
      </c>
      <c r="D19" s="93">
        <f>[14]Junho!$F$7</f>
        <v>64</v>
      </c>
      <c r="E19" s="93">
        <f>[14]Junho!$F$8</f>
        <v>61</v>
      </c>
      <c r="F19" s="93">
        <f>[14]Junho!$F$9</f>
        <v>73</v>
      </c>
      <c r="G19" s="93">
        <f>[14]Junho!$F$10</f>
        <v>70</v>
      </c>
      <c r="H19" s="93">
        <f>[14]Junho!$F$11</f>
        <v>69</v>
      </c>
      <c r="I19" s="93">
        <f>[14]Junho!$F$12</f>
        <v>76</v>
      </c>
      <c r="J19" s="93">
        <f>[14]Junho!$F$13</f>
        <v>75</v>
      </c>
      <c r="K19" s="93">
        <f>[14]Junho!$F$14</f>
        <v>72</v>
      </c>
      <c r="L19" s="93">
        <f>[14]Junho!$F$15</f>
        <v>74</v>
      </c>
      <c r="M19" s="93">
        <f>[14]Junho!$F$16</f>
        <v>64</v>
      </c>
      <c r="N19" s="93">
        <f>[14]Junho!$F$17</f>
        <v>68</v>
      </c>
      <c r="O19" s="93">
        <f>[14]Junho!$F$18</f>
        <v>72</v>
      </c>
      <c r="P19" s="93">
        <f>[14]Junho!$F$19</f>
        <v>63</v>
      </c>
      <c r="Q19" s="93">
        <f>[14]Junho!$F$20</f>
        <v>59</v>
      </c>
      <c r="R19" s="93">
        <f>[14]Junho!$F$21</f>
        <v>62</v>
      </c>
      <c r="S19" s="93">
        <f>[14]Junho!$F$22</f>
        <v>61</v>
      </c>
      <c r="T19" s="93">
        <f>[14]Junho!$F$23</f>
        <v>65</v>
      </c>
      <c r="U19" s="93">
        <f>[14]Junho!$F$24</f>
        <v>56</v>
      </c>
      <c r="V19" s="93">
        <f>[14]Junho!$F$25</f>
        <v>59</v>
      </c>
      <c r="W19" s="93">
        <f>[14]Junho!$F$26</f>
        <v>70</v>
      </c>
      <c r="X19" s="93">
        <f>[14]Junho!$F$27</f>
        <v>61</v>
      </c>
      <c r="Y19" s="93">
        <f>[14]Junho!$F$28</f>
        <v>63</v>
      </c>
      <c r="Z19" s="93">
        <f>[14]Junho!$F$29</f>
        <v>74</v>
      </c>
      <c r="AA19" s="93">
        <f>[14]Junho!$F$30</f>
        <v>61</v>
      </c>
      <c r="AB19" s="93">
        <f>[14]Junho!$F$31</f>
        <v>97</v>
      </c>
      <c r="AC19" s="93">
        <f>[14]Junho!$F$32</f>
        <v>87</v>
      </c>
      <c r="AD19" s="93">
        <f>[14]Junho!$F$33</f>
        <v>62</v>
      </c>
      <c r="AE19" s="93">
        <f>[14]Junho!$F$34</f>
        <v>93</v>
      </c>
      <c r="AF19" s="81">
        <f t="shared" si="1"/>
        <v>97</v>
      </c>
      <c r="AG19" s="92">
        <f t="shared" si="2"/>
        <v>69.166666666666671</v>
      </c>
      <c r="AI19" t="s">
        <v>33</v>
      </c>
    </row>
    <row r="20" spans="1:36" x14ac:dyDescent="0.2">
      <c r="A20" s="50" t="s">
        <v>5</v>
      </c>
      <c r="B20" s="93" t="str">
        <f>[15]Junho!$F$5</f>
        <v>*</v>
      </c>
      <c r="C20" s="93" t="str">
        <f>[15]Junho!$F$6</f>
        <v>*</v>
      </c>
      <c r="D20" s="93" t="str">
        <f>[15]Junho!$F$7</f>
        <v>*</v>
      </c>
      <c r="E20" s="93" t="str">
        <f>[15]Junho!$F$8</f>
        <v>*</v>
      </c>
      <c r="F20" s="93" t="str">
        <f>[15]Junho!$F$9</f>
        <v>*</v>
      </c>
      <c r="G20" s="93" t="str">
        <f>[15]Junho!$F$10</f>
        <v>*</v>
      </c>
      <c r="H20" s="93" t="str">
        <f>[15]Junho!$F$11</f>
        <v>*</v>
      </c>
      <c r="I20" s="93" t="str">
        <f>[15]Junho!$F$12</f>
        <v>*</v>
      </c>
      <c r="J20" s="93" t="str">
        <f>[15]Junho!$F$13</f>
        <v>*</v>
      </c>
      <c r="K20" s="93" t="str">
        <f>[15]Junho!$F$14</f>
        <v>*</v>
      </c>
      <c r="L20" s="93" t="str">
        <f>[15]Junho!$F$15</f>
        <v>*</v>
      </c>
      <c r="M20" s="93" t="str">
        <f>[15]Junho!$F$16</f>
        <v>*</v>
      </c>
      <c r="N20" s="93" t="str">
        <f>[15]Junho!$F$17</f>
        <v>*</v>
      </c>
      <c r="O20" s="93" t="str">
        <f>[15]Junho!$F$18</f>
        <v>*</v>
      </c>
      <c r="P20" s="93" t="str">
        <f>[15]Junho!$F$19</f>
        <v>*</v>
      </c>
      <c r="Q20" s="93" t="str">
        <f>[15]Junho!$F$20</f>
        <v>*</v>
      </c>
      <c r="R20" s="93" t="str">
        <f>[15]Junho!$F$21</f>
        <v>*</v>
      </c>
      <c r="S20" s="93" t="str">
        <f>[15]Junho!$F$22</f>
        <v>*</v>
      </c>
      <c r="T20" s="93" t="str">
        <f>[15]Junho!$F$23</f>
        <v>*</v>
      </c>
      <c r="U20" s="93" t="str">
        <f>[15]Junho!$F$24</f>
        <v>*</v>
      </c>
      <c r="V20" s="93" t="str">
        <f>[15]Junho!$F$25</f>
        <v>*</v>
      </c>
      <c r="W20" s="93" t="str">
        <f>[15]Junho!$F$26</f>
        <v>*</v>
      </c>
      <c r="X20" s="93" t="str">
        <f>[15]Junho!$F$27</f>
        <v>*</v>
      </c>
      <c r="Y20" s="93" t="str">
        <f>[15]Junho!$F$28</f>
        <v>*</v>
      </c>
      <c r="Z20" s="93" t="str">
        <f>[15]Junho!$F$29</f>
        <v>*</v>
      </c>
      <c r="AA20" s="93" t="str">
        <f>[15]Junho!$F$30</f>
        <v>*</v>
      </c>
      <c r="AB20" s="93" t="str">
        <f>[15]Junho!$F$31</f>
        <v>*</v>
      </c>
      <c r="AC20" s="93">
        <f>[15]Junho!$F$32</f>
        <v>73</v>
      </c>
      <c r="AD20" s="93">
        <f>[15]Junho!$F$33</f>
        <v>67</v>
      </c>
      <c r="AE20" s="93">
        <f>[15]Junho!$F$34</f>
        <v>57</v>
      </c>
      <c r="AF20" s="81">
        <f t="shared" si="1"/>
        <v>73</v>
      </c>
      <c r="AG20" s="92">
        <f t="shared" si="2"/>
        <v>65.666666666666671</v>
      </c>
      <c r="AH20" s="11" t="s">
        <v>33</v>
      </c>
      <c r="AI20" t="s">
        <v>33</v>
      </c>
    </row>
    <row r="21" spans="1:36" x14ac:dyDescent="0.2">
      <c r="A21" s="50" t="s">
        <v>31</v>
      </c>
      <c r="B21" s="93">
        <f>[16]Junho!$F$5</f>
        <v>82</v>
      </c>
      <c r="C21" s="93">
        <f>[16]Junho!$F$6</f>
        <v>84</v>
      </c>
      <c r="D21" s="93">
        <f>[16]Junho!$F$7</f>
        <v>77</v>
      </c>
      <c r="E21" s="93">
        <f>[16]Junho!$F$8</f>
        <v>76</v>
      </c>
      <c r="F21" s="93">
        <f>[16]Junho!$F$9</f>
        <v>82</v>
      </c>
      <c r="G21" s="93">
        <f>[16]Junho!$F$10</f>
        <v>82</v>
      </c>
      <c r="H21" s="93">
        <f>[16]Junho!$F$11</f>
        <v>81</v>
      </c>
      <c r="I21" s="93">
        <f>[16]Junho!$F$12</f>
        <v>85</v>
      </c>
      <c r="J21" s="93">
        <f>[16]Junho!$F$13</f>
        <v>83</v>
      </c>
      <c r="K21" s="93">
        <f>[16]Junho!$F$14</f>
        <v>80</v>
      </c>
      <c r="L21" s="93">
        <f>[16]Junho!$F$15</f>
        <v>83</v>
      </c>
      <c r="M21" s="93">
        <f>[16]Junho!$F$16</f>
        <v>72</v>
      </c>
      <c r="N21" s="93">
        <f>[16]Junho!$F$17</f>
        <v>80</v>
      </c>
      <c r="O21" s="93">
        <f>[16]Junho!$F$18</f>
        <v>82</v>
      </c>
      <c r="P21" s="93">
        <f>[16]Junho!$F$19</f>
        <v>66</v>
      </c>
      <c r="Q21" s="93">
        <f>[16]Junho!$F$20</f>
        <v>79</v>
      </c>
      <c r="R21" s="93">
        <f>[16]Junho!$F$21</f>
        <v>81</v>
      </c>
      <c r="S21" s="93">
        <f>[16]Junho!$F$22</f>
        <v>65</v>
      </c>
      <c r="T21" s="93">
        <f>[16]Junho!$F$23</f>
        <v>66</v>
      </c>
      <c r="U21" s="93">
        <f>[16]Junho!$F$24</f>
        <v>66</v>
      </c>
      <c r="V21" s="93">
        <f>[16]Junho!$F$25</f>
        <v>72</v>
      </c>
      <c r="W21" s="93">
        <f>[16]Junho!$F$26</f>
        <v>75</v>
      </c>
      <c r="X21" s="93">
        <f>[16]Junho!$F$27</f>
        <v>70</v>
      </c>
      <c r="Y21" s="93">
        <f>[16]Junho!$F$28</f>
        <v>71</v>
      </c>
      <c r="Z21" s="93">
        <f>[16]Junho!$F$29</f>
        <v>80</v>
      </c>
      <c r="AA21" s="93">
        <f>[16]Junho!$F$30</f>
        <v>81</v>
      </c>
      <c r="AB21" s="93">
        <f>[16]Junho!$F$31</f>
        <v>94</v>
      </c>
      <c r="AC21" s="93">
        <f>[16]Junho!$F$32</f>
        <v>90</v>
      </c>
      <c r="AD21" s="93">
        <f>[16]Junho!$F$33</f>
        <v>76</v>
      </c>
      <c r="AE21" s="93">
        <f>[16]Junho!$F$34</f>
        <v>93</v>
      </c>
      <c r="AF21" s="81">
        <f t="shared" si="1"/>
        <v>94</v>
      </c>
      <c r="AG21" s="92">
        <f t="shared" si="2"/>
        <v>78.466666666666669</v>
      </c>
    </row>
    <row r="22" spans="1:36" x14ac:dyDescent="0.2">
      <c r="A22" s="50" t="s">
        <v>6</v>
      </c>
      <c r="B22" s="93">
        <f>[17]Junho!$F$5</f>
        <v>89</v>
      </c>
      <c r="C22" s="93">
        <f>[17]Junho!$F$6</f>
        <v>93</v>
      </c>
      <c r="D22" s="93">
        <f>[17]Junho!$F$7</f>
        <v>95</v>
      </c>
      <c r="E22" s="93">
        <f>[17]Junho!$F$8</f>
        <v>96</v>
      </c>
      <c r="F22" s="93">
        <f>[17]Junho!$F$9</f>
        <v>94</v>
      </c>
      <c r="G22" s="93">
        <f>[17]Junho!$F$10</f>
        <v>94</v>
      </c>
      <c r="H22" s="93">
        <f>[17]Junho!$F$11</f>
        <v>94</v>
      </c>
      <c r="I22" s="93">
        <f>[17]Junho!$F$12</f>
        <v>95</v>
      </c>
      <c r="J22" s="93">
        <f>[17]Junho!$F$13</f>
        <v>96</v>
      </c>
      <c r="K22" s="93">
        <f>[17]Junho!$F$14</f>
        <v>95</v>
      </c>
      <c r="L22" s="93">
        <f>[17]Junho!$F$15</f>
        <v>95</v>
      </c>
      <c r="M22" s="93">
        <f>[17]Junho!$F$16</f>
        <v>93</v>
      </c>
      <c r="N22" s="93">
        <f>[17]Junho!$F$17</f>
        <v>95</v>
      </c>
      <c r="O22" s="93">
        <f>[17]Junho!$F$18</f>
        <v>93</v>
      </c>
      <c r="P22" s="93">
        <f>[17]Junho!$F$19</f>
        <v>91</v>
      </c>
      <c r="Q22" s="93">
        <f>[17]Junho!$F$20</f>
        <v>95</v>
      </c>
      <c r="R22" s="93">
        <f>[17]Junho!$F$21</f>
        <v>93</v>
      </c>
      <c r="S22" s="93">
        <f>[17]Junho!$F$22</f>
        <v>95</v>
      </c>
      <c r="T22" s="93">
        <f>[17]Junho!$F$23</f>
        <v>94</v>
      </c>
      <c r="U22" s="93">
        <f>[17]Junho!$F$24</f>
        <v>95</v>
      </c>
      <c r="V22" s="93">
        <f>[17]Junho!$F$25</f>
        <v>93</v>
      </c>
      <c r="W22" s="93">
        <f>[17]Junho!$F$26</f>
        <v>91</v>
      </c>
      <c r="X22" s="93">
        <f>[17]Junho!$F$27</f>
        <v>94</v>
      </c>
      <c r="Y22" s="93">
        <f>[17]Junho!$F$28</f>
        <v>94</v>
      </c>
      <c r="Z22" s="93">
        <f>[17]Junho!$F$29</f>
        <v>96</v>
      </c>
      <c r="AA22" s="93">
        <f>[17]Junho!$F$30</f>
        <v>93</v>
      </c>
      <c r="AB22" s="93">
        <f>[17]Junho!$F$31</f>
        <v>99</v>
      </c>
      <c r="AC22" s="93">
        <f>[17]Junho!$F$32</f>
        <v>95</v>
      </c>
      <c r="AD22" s="93">
        <f>[17]Junho!$F$33</f>
        <v>92</v>
      </c>
      <c r="AE22" s="93">
        <f>[17]Junho!$F$34</f>
        <v>86</v>
      </c>
      <c r="AF22" s="81">
        <f t="shared" si="1"/>
        <v>99</v>
      </c>
      <c r="AG22" s="92">
        <f t="shared" si="2"/>
        <v>93.766666666666666</v>
      </c>
    </row>
    <row r="23" spans="1:36" x14ac:dyDescent="0.2">
      <c r="A23" s="50" t="s">
        <v>7</v>
      </c>
      <c r="B23" s="93">
        <f>[18]Junho!$F$5</f>
        <v>78</v>
      </c>
      <c r="C23" s="93">
        <f>[18]Junho!$F$6</f>
        <v>80</v>
      </c>
      <c r="D23" s="93">
        <f>[18]Junho!$F$7</f>
        <v>80</v>
      </c>
      <c r="E23" s="93">
        <f>[18]Junho!$F$8</f>
        <v>89</v>
      </c>
      <c r="F23" s="93">
        <f>[18]Junho!$F$9</f>
        <v>87</v>
      </c>
      <c r="G23" s="93">
        <f>[18]Junho!$F$10</f>
        <v>85</v>
      </c>
      <c r="H23" s="93">
        <f>[18]Junho!$F$11</f>
        <v>83</v>
      </c>
      <c r="I23" s="93">
        <f>[18]Junho!$F$12</f>
        <v>71</v>
      </c>
      <c r="J23" s="93">
        <f>[18]Junho!$F$13</f>
        <v>83</v>
      </c>
      <c r="K23" s="93">
        <f>[18]Junho!$F$14</f>
        <v>79</v>
      </c>
      <c r="L23" s="93">
        <f>[18]Junho!$F$15</f>
        <v>82</v>
      </c>
      <c r="M23" s="93">
        <f>[18]Junho!$F$16</f>
        <v>71</v>
      </c>
      <c r="N23" s="93">
        <f>[18]Junho!$F$17</f>
        <v>72</v>
      </c>
      <c r="O23" s="93">
        <f>[18]Junho!$F$18</f>
        <v>74</v>
      </c>
      <c r="P23" s="93">
        <f>[18]Junho!$F$19</f>
        <v>69</v>
      </c>
      <c r="Q23" s="93">
        <f>[18]Junho!$F$20</f>
        <v>78</v>
      </c>
      <c r="R23" s="93">
        <f>[18]Junho!$F$21</f>
        <v>76</v>
      </c>
      <c r="S23" s="93">
        <f>[18]Junho!$F$22</f>
        <v>74</v>
      </c>
      <c r="T23" s="93">
        <f>[18]Junho!$F$23</f>
        <v>74</v>
      </c>
      <c r="U23" s="93">
        <f>[18]Junho!$F$24</f>
        <v>73</v>
      </c>
      <c r="V23" s="93">
        <f>[18]Junho!$F$25</f>
        <v>60</v>
      </c>
      <c r="W23" s="93">
        <f>[18]Junho!$F$26</f>
        <v>72</v>
      </c>
      <c r="X23" s="93">
        <f>[18]Junho!$F$27</f>
        <v>68</v>
      </c>
      <c r="Y23" s="93">
        <f>[18]Junho!$F$28</f>
        <v>80</v>
      </c>
      <c r="Z23" s="93">
        <f>[18]Junho!$F$29</f>
        <v>96</v>
      </c>
      <c r="AA23" s="93">
        <f>[18]Junho!$F$30</f>
        <v>100</v>
      </c>
      <c r="AB23" s="93">
        <f>[18]Junho!$F$31</f>
        <v>94</v>
      </c>
      <c r="AC23" s="93">
        <f>[18]Junho!$F$32</f>
        <v>97</v>
      </c>
      <c r="AD23" s="93">
        <f>[18]Junho!$F$33</f>
        <v>85</v>
      </c>
      <c r="AE23" s="93">
        <f>[18]Junho!$F$34</f>
        <v>69</v>
      </c>
      <c r="AF23" s="81">
        <f t="shared" si="1"/>
        <v>100</v>
      </c>
      <c r="AG23" s="92">
        <f t="shared" si="2"/>
        <v>79.3</v>
      </c>
      <c r="AI23" t="s">
        <v>33</v>
      </c>
    </row>
    <row r="24" spans="1:36" x14ac:dyDescent="0.2">
      <c r="A24" s="50" t="s">
        <v>151</v>
      </c>
      <c r="B24" s="93">
        <f>[19]Junho!$F$5</f>
        <v>96</v>
      </c>
      <c r="C24" s="93">
        <f>[19]Junho!$F$6</f>
        <v>91</v>
      </c>
      <c r="D24" s="93">
        <f>[19]Junho!$F$7</f>
        <v>94</v>
      </c>
      <c r="E24" s="93">
        <f>[19]Junho!$F$8</f>
        <v>94</v>
      </c>
      <c r="F24" s="93">
        <f>[19]Junho!$F$9</f>
        <v>94</v>
      </c>
      <c r="G24" s="93">
        <f>[19]Junho!$F$10</f>
        <v>98</v>
      </c>
      <c r="H24" s="93">
        <f>[19]Junho!$F$11</f>
        <v>91</v>
      </c>
      <c r="I24" s="93">
        <f>[19]Junho!$F$12</f>
        <v>89</v>
      </c>
      <c r="J24" s="93">
        <f>[19]Junho!$F$13</f>
        <v>91</v>
      </c>
      <c r="K24" s="93">
        <f>[19]Junho!$F$14</f>
        <v>88</v>
      </c>
      <c r="L24" s="93">
        <f>[19]Junho!$F$15</f>
        <v>92</v>
      </c>
      <c r="M24" s="93">
        <f>[19]Junho!$F$16</f>
        <v>85</v>
      </c>
      <c r="N24" s="93">
        <f>[19]Junho!$F$17</f>
        <v>75</v>
      </c>
      <c r="O24" s="93">
        <f>[19]Junho!$F$18</f>
        <v>84</v>
      </c>
      <c r="P24" s="93">
        <f>[19]Junho!$F$19</f>
        <v>75</v>
      </c>
      <c r="Q24" s="93">
        <f>[19]Junho!$F$20</f>
        <v>89</v>
      </c>
      <c r="R24" s="93">
        <f>[19]Junho!$F$21</f>
        <v>83</v>
      </c>
      <c r="S24" s="93">
        <f>[19]Junho!$F$22</f>
        <v>88</v>
      </c>
      <c r="T24" s="93">
        <f>[19]Junho!$F$23</f>
        <v>78</v>
      </c>
      <c r="U24" s="93">
        <f>[19]Junho!$F$24</f>
        <v>83</v>
      </c>
      <c r="V24" s="93">
        <f>[19]Junho!$F$25</f>
        <v>81</v>
      </c>
      <c r="W24" s="93">
        <f>[19]Junho!$F$26</f>
        <v>74</v>
      </c>
      <c r="X24" s="93">
        <f>[19]Junho!$F$27</f>
        <v>84</v>
      </c>
      <c r="Y24" s="93">
        <f>[19]Junho!$F$28</f>
        <v>85</v>
      </c>
      <c r="Z24" s="93">
        <f>[19]Junho!$F$29</f>
        <v>96</v>
      </c>
      <c r="AA24" s="93">
        <f>[19]Junho!$F$30</f>
        <v>100</v>
      </c>
      <c r="AB24" s="93">
        <f>[19]Junho!$F$31</f>
        <v>90</v>
      </c>
      <c r="AC24" s="93">
        <f>[19]Junho!$F$32</f>
        <v>100</v>
      </c>
      <c r="AD24" s="93">
        <f>[19]Junho!$F$33</f>
        <v>83</v>
      </c>
      <c r="AE24" s="93">
        <f>[19]Junho!$F$34</f>
        <v>63</v>
      </c>
      <c r="AF24" s="81">
        <f t="shared" si="1"/>
        <v>100</v>
      </c>
      <c r="AG24" s="92">
        <f t="shared" si="2"/>
        <v>87.13333333333334</v>
      </c>
    </row>
    <row r="25" spans="1:36" x14ac:dyDescent="0.2">
      <c r="A25" s="50" t="s">
        <v>152</v>
      </c>
      <c r="B25" s="93">
        <f>[20]Junho!$F5</f>
        <v>93</v>
      </c>
      <c r="C25" s="93">
        <f>[20]Junho!$F6</f>
        <v>94</v>
      </c>
      <c r="D25" s="93">
        <f>[20]Junho!$F7</f>
        <v>87</v>
      </c>
      <c r="E25" s="93">
        <f>[20]Junho!$F8</f>
        <v>97</v>
      </c>
      <c r="F25" s="93">
        <f>[20]Junho!$F9</f>
        <v>92</v>
      </c>
      <c r="G25" s="93">
        <f>[20]Junho!$F10</f>
        <v>96</v>
      </c>
      <c r="H25" s="93">
        <f>[20]Junho!$F11</f>
        <v>96</v>
      </c>
      <c r="I25" s="93">
        <f>[20]Junho!$F12</f>
        <v>83</v>
      </c>
      <c r="J25" s="93">
        <f>[20]Junho!$F13</f>
        <v>87</v>
      </c>
      <c r="K25" s="93" t="str">
        <f>[20]Junho!$F14</f>
        <v>*</v>
      </c>
      <c r="L25" s="93">
        <f>[20]Junho!$F15</f>
        <v>94</v>
      </c>
      <c r="M25" s="93">
        <f>[20]Junho!$F16</f>
        <v>82</v>
      </c>
      <c r="N25" s="93">
        <f>[20]Junho!$F17</f>
        <v>82</v>
      </c>
      <c r="O25" s="93">
        <f>[20]Junho!$F18</f>
        <v>74</v>
      </c>
      <c r="P25" s="93">
        <f>[20]Junho!$F19</f>
        <v>61</v>
      </c>
      <c r="Q25" s="93">
        <f>[20]Junho!$F20</f>
        <v>76</v>
      </c>
      <c r="R25" s="93">
        <f>[20]Junho!$F21</f>
        <v>92</v>
      </c>
      <c r="S25" s="93">
        <f>[20]Junho!$F22</f>
        <v>80</v>
      </c>
      <c r="T25" s="93">
        <f>[20]Junho!$F23</f>
        <v>70</v>
      </c>
      <c r="U25" s="93">
        <f>[20]Junho!$F24</f>
        <v>81</v>
      </c>
      <c r="V25" s="93">
        <f>[20]Junho!$F25</f>
        <v>77</v>
      </c>
      <c r="W25" s="93">
        <f>[20]Junho!$F26</f>
        <v>71</v>
      </c>
      <c r="X25" s="93">
        <f>[20]Junho!$F27</f>
        <v>70</v>
      </c>
      <c r="Y25" s="93">
        <f>[20]Junho!$F28</f>
        <v>84</v>
      </c>
      <c r="Z25" s="93">
        <f>[20]Junho!$F29</f>
        <v>92</v>
      </c>
      <c r="AA25" s="93">
        <f>[20]Junho!$F30</f>
        <v>95</v>
      </c>
      <c r="AB25" s="93">
        <f>[20]Junho!$F31</f>
        <v>91</v>
      </c>
      <c r="AC25" s="93">
        <f>[20]Junho!$F32</f>
        <v>95</v>
      </c>
      <c r="AD25" s="93">
        <f>[20]Junho!$F33</f>
        <v>88</v>
      </c>
      <c r="AE25" s="93">
        <f>[20]Junho!$F34</f>
        <v>83</v>
      </c>
      <c r="AF25" s="81">
        <f t="shared" si="1"/>
        <v>97</v>
      </c>
      <c r="AG25" s="92">
        <f t="shared" si="2"/>
        <v>84.931034482758619</v>
      </c>
      <c r="AH25" s="11" t="s">
        <v>33</v>
      </c>
    </row>
    <row r="26" spans="1:36" x14ac:dyDescent="0.2">
      <c r="A26" s="50" t="s">
        <v>153</v>
      </c>
      <c r="B26" s="93">
        <f>[21]Junho!$F$5</f>
        <v>83</v>
      </c>
      <c r="C26" s="93">
        <f>[21]Junho!$F$6</f>
        <v>98</v>
      </c>
      <c r="D26" s="93">
        <f>[21]Junho!$F$7</f>
        <v>81</v>
      </c>
      <c r="E26" s="93">
        <f>[21]Junho!$F$8</f>
        <v>97</v>
      </c>
      <c r="F26" s="93">
        <f>[21]Junho!$F$9</f>
        <v>100</v>
      </c>
      <c r="G26" s="93">
        <f>[21]Junho!$F$10</f>
        <v>97</v>
      </c>
      <c r="H26" s="93">
        <f>[21]Junho!$F$11</f>
        <v>92</v>
      </c>
      <c r="I26" s="93">
        <f>[21]Junho!$F$12</f>
        <v>80</v>
      </c>
      <c r="J26" s="93">
        <f>[21]Junho!$F$13</f>
        <v>87</v>
      </c>
      <c r="K26" s="93">
        <f>[21]Junho!$F$14</f>
        <v>86</v>
      </c>
      <c r="L26" s="93">
        <f>[21]Junho!$F$15</f>
        <v>89</v>
      </c>
      <c r="M26" s="93">
        <f>[21]Junho!$F$16</f>
        <v>77</v>
      </c>
      <c r="N26" s="93">
        <f>[21]Junho!$F$17</f>
        <v>83</v>
      </c>
      <c r="O26" s="93">
        <f>[21]Junho!$F$18</f>
        <v>76</v>
      </c>
      <c r="P26" s="93">
        <f>[21]Junho!$F$19</f>
        <v>75</v>
      </c>
      <c r="Q26" s="93">
        <f>[21]Junho!$F$20</f>
        <v>83</v>
      </c>
      <c r="R26" s="93">
        <f>[21]Junho!$F$21</f>
        <v>80</v>
      </c>
      <c r="S26" s="93">
        <f>[21]Junho!$F$22</f>
        <v>81</v>
      </c>
      <c r="T26" s="93">
        <f>[21]Junho!$F$23</f>
        <v>80</v>
      </c>
      <c r="U26" s="93">
        <f>[21]Junho!$F$24</f>
        <v>89</v>
      </c>
      <c r="V26" s="93">
        <f>[21]Junho!$F$25</f>
        <v>69</v>
      </c>
      <c r="W26" s="93">
        <f>[21]Junho!$F$26</f>
        <v>77</v>
      </c>
      <c r="X26" s="93">
        <f>[21]Junho!$F$27</f>
        <v>78</v>
      </c>
      <c r="Y26" s="93">
        <f>[21]Junho!$F$28</f>
        <v>79</v>
      </c>
      <c r="Z26" s="93">
        <f>[21]Junho!$F$29</f>
        <v>100</v>
      </c>
      <c r="AA26" s="93">
        <f>[21]Junho!$F$30</f>
        <v>100</v>
      </c>
      <c r="AB26" s="93">
        <f>[21]Junho!$F$31</f>
        <v>94</v>
      </c>
      <c r="AC26" s="93">
        <f>[21]Junho!$F$32</f>
        <v>100</v>
      </c>
      <c r="AD26" s="93">
        <f>[21]Junho!$F$33</f>
        <v>80</v>
      </c>
      <c r="AE26" s="93">
        <f>[21]Junho!$F$34</f>
        <v>64</v>
      </c>
      <c r="AF26" s="81">
        <f t="shared" si="1"/>
        <v>100</v>
      </c>
      <c r="AG26" s="92">
        <f t="shared" si="2"/>
        <v>85.166666666666671</v>
      </c>
      <c r="AI26" t="s">
        <v>33</v>
      </c>
    </row>
    <row r="27" spans="1:36" x14ac:dyDescent="0.2">
      <c r="A27" s="50" t="s">
        <v>8</v>
      </c>
      <c r="B27" s="93">
        <f>[22]Junho!$F$5</f>
        <v>100</v>
      </c>
      <c r="C27" s="93">
        <f>[22]Junho!$F$6</f>
        <v>99</v>
      </c>
      <c r="D27" s="93">
        <f>[22]Junho!$F$7</f>
        <v>81</v>
      </c>
      <c r="E27" s="93">
        <f>[22]Junho!$F$8</f>
        <v>100</v>
      </c>
      <c r="F27" s="93">
        <f>[22]Junho!$F$9</f>
        <v>96</v>
      </c>
      <c r="G27" s="93">
        <f>[22]Junho!$F$10</f>
        <v>100</v>
      </c>
      <c r="H27" s="93">
        <f>[22]Junho!$F$11</f>
        <v>85</v>
      </c>
      <c r="I27" s="93">
        <f>[22]Junho!$F$12</f>
        <v>84</v>
      </c>
      <c r="J27" s="93">
        <f>[22]Junho!$F$13</f>
        <v>86</v>
      </c>
      <c r="K27" s="93">
        <f>[22]Junho!$F$14</f>
        <v>89</v>
      </c>
      <c r="L27" s="93">
        <f>[22]Junho!$F$15</f>
        <v>100</v>
      </c>
      <c r="M27" s="93">
        <f>[22]Junho!$F$16</f>
        <v>74</v>
      </c>
      <c r="N27" s="93">
        <f>[22]Junho!$F$17</f>
        <v>79</v>
      </c>
      <c r="O27" s="93">
        <f>[22]Junho!$F$18</f>
        <v>74</v>
      </c>
      <c r="P27" s="93">
        <f>[22]Junho!$F$19</f>
        <v>63</v>
      </c>
      <c r="Q27" s="93">
        <f>[22]Junho!$F$20</f>
        <v>76</v>
      </c>
      <c r="R27" s="93">
        <f>[22]Junho!$F$21</f>
        <v>88</v>
      </c>
      <c r="S27" s="93">
        <f>[22]Junho!$F$22</f>
        <v>73</v>
      </c>
      <c r="T27" s="93">
        <f>[22]Junho!$F$23</f>
        <v>65</v>
      </c>
      <c r="U27" s="93">
        <f>[22]Junho!$F$24</f>
        <v>73</v>
      </c>
      <c r="V27" s="93">
        <f>[22]Junho!$F$25</f>
        <v>72</v>
      </c>
      <c r="W27" s="93">
        <f>[22]Junho!$F$26</f>
        <v>79</v>
      </c>
      <c r="X27" s="93">
        <f>[22]Junho!$F$27</f>
        <v>66</v>
      </c>
      <c r="Y27" s="93">
        <f>[22]Junho!$F$28</f>
        <v>76</v>
      </c>
      <c r="Z27" s="93">
        <f>[22]Junho!$F$29</f>
        <v>100</v>
      </c>
      <c r="AA27" s="93">
        <f>[22]Junho!$F$30</f>
        <v>99</v>
      </c>
      <c r="AB27" s="93">
        <f>[22]Junho!$F$31</f>
        <v>100</v>
      </c>
      <c r="AC27" s="93">
        <f>[22]Junho!$F$32</f>
        <v>100</v>
      </c>
      <c r="AD27" s="93">
        <f>[22]Junho!$F$33</f>
        <v>95</v>
      </c>
      <c r="AE27" s="93">
        <f>[22]Junho!$F$34</f>
        <v>82</v>
      </c>
      <c r="AF27" s="81">
        <f t="shared" si="1"/>
        <v>100</v>
      </c>
      <c r="AG27" s="92">
        <f t="shared" si="2"/>
        <v>85.13333333333334</v>
      </c>
      <c r="AI27" t="s">
        <v>33</v>
      </c>
    </row>
    <row r="28" spans="1:36" x14ac:dyDescent="0.2">
      <c r="A28" s="50" t="s">
        <v>9</v>
      </c>
      <c r="B28" s="93">
        <f>[23]Junho!$F5</f>
        <v>84</v>
      </c>
      <c r="C28" s="93">
        <f>[23]Junho!$F6</f>
        <v>81</v>
      </c>
      <c r="D28" s="93">
        <f>[23]Junho!$F7</f>
        <v>65</v>
      </c>
      <c r="E28" s="93">
        <f>[23]Junho!$F8</f>
        <v>74</v>
      </c>
      <c r="F28" s="93">
        <f>[23]Junho!$F9</f>
        <v>86</v>
      </c>
      <c r="G28" s="93">
        <f>[23]Junho!$F10</f>
        <v>86</v>
      </c>
      <c r="H28" s="93">
        <f>[23]Junho!$F11</f>
        <v>79</v>
      </c>
      <c r="I28" s="93">
        <f>[23]Junho!$F12</f>
        <v>73</v>
      </c>
      <c r="J28" s="93">
        <f>[23]Junho!$F13</f>
        <v>78</v>
      </c>
      <c r="K28" s="93">
        <f>[23]Junho!$F14</f>
        <v>77</v>
      </c>
      <c r="L28" s="93">
        <f>[23]Junho!$F15</f>
        <v>71</v>
      </c>
      <c r="M28" s="93">
        <f>[23]Junho!$F16</f>
        <v>66</v>
      </c>
      <c r="N28" s="93">
        <f>[23]Junho!$F17</f>
        <v>72</v>
      </c>
      <c r="O28" s="93">
        <f>[23]Junho!$F18</f>
        <v>72</v>
      </c>
      <c r="P28" s="93">
        <f>[23]Junho!$F19</f>
        <v>67</v>
      </c>
      <c r="Q28" s="93">
        <f>[23]Junho!$F20</f>
        <v>71</v>
      </c>
      <c r="R28" s="93">
        <f>[23]Junho!$F21</f>
        <v>64</v>
      </c>
      <c r="S28" s="93">
        <f>[23]Junho!$F22</f>
        <v>68</v>
      </c>
      <c r="T28" s="93">
        <f>[23]Junho!$F23</f>
        <v>66</v>
      </c>
      <c r="U28" s="93">
        <f>[23]Junho!$F24</f>
        <v>63</v>
      </c>
      <c r="V28" s="93">
        <f>[23]Junho!$F25</f>
        <v>64</v>
      </c>
      <c r="W28" s="93">
        <f>[23]Junho!$F26</f>
        <v>69</v>
      </c>
      <c r="X28" s="93">
        <f>[23]Junho!$F27</f>
        <v>71</v>
      </c>
      <c r="Y28" s="93">
        <f>[23]Junho!$F28</f>
        <v>74</v>
      </c>
      <c r="Z28" s="93">
        <f>[23]Junho!$F29</f>
        <v>91</v>
      </c>
      <c r="AA28" s="93">
        <f>[23]Junho!$F30</f>
        <v>97</v>
      </c>
      <c r="AB28" s="93">
        <f>[23]Junho!$F31</f>
        <v>90</v>
      </c>
      <c r="AC28" s="93">
        <f>[23]Junho!$F32</f>
        <v>94</v>
      </c>
      <c r="AD28" s="93">
        <f>[23]Junho!$F33</f>
        <v>82</v>
      </c>
      <c r="AE28" s="93">
        <f>[23]Junho!$F34</f>
        <v>75</v>
      </c>
      <c r="AF28" s="81">
        <f t="shared" si="1"/>
        <v>97</v>
      </c>
      <c r="AG28" s="92">
        <f t="shared" si="2"/>
        <v>75.666666666666671</v>
      </c>
      <c r="AI28" t="s">
        <v>33</v>
      </c>
    </row>
    <row r="29" spans="1:36" x14ac:dyDescent="0.2">
      <c r="A29" s="50" t="s">
        <v>30</v>
      </c>
      <c r="B29" s="93">
        <f>[24]Junho!$F$5</f>
        <v>97</v>
      </c>
      <c r="C29" s="93">
        <f>[24]Junho!$F$6</f>
        <v>98</v>
      </c>
      <c r="D29" s="93">
        <f>[24]Junho!$F$7</f>
        <v>91</v>
      </c>
      <c r="E29" s="93">
        <f>[24]Junho!$F$8</f>
        <v>96</v>
      </c>
      <c r="F29" s="93">
        <f>[24]Junho!$F$9</f>
        <v>89</v>
      </c>
      <c r="G29" s="93">
        <f>[24]Junho!$F$10</f>
        <v>93</v>
      </c>
      <c r="H29" s="93">
        <f>[24]Junho!$F$11</f>
        <v>91</v>
      </c>
      <c r="I29" s="93">
        <f>[24]Junho!$F$12</f>
        <v>93</v>
      </c>
      <c r="J29" s="93">
        <f>[24]Junho!$F$13</f>
        <v>87</v>
      </c>
      <c r="K29" s="93">
        <f>[24]Junho!$F$14</f>
        <v>88</v>
      </c>
      <c r="L29" s="93">
        <f>[24]Junho!$F$15</f>
        <v>89</v>
      </c>
      <c r="M29" s="93">
        <f>[24]Junho!$F$16</f>
        <v>90</v>
      </c>
      <c r="N29" s="93">
        <f>[24]Junho!$F$17</f>
        <v>83</v>
      </c>
      <c r="O29" s="93">
        <f>[24]Junho!$F$18</f>
        <v>57</v>
      </c>
      <c r="P29" s="93">
        <f>[24]Junho!$F$19</f>
        <v>66</v>
      </c>
      <c r="Q29" s="93">
        <f>[24]Junho!$F$20</f>
        <v>81</v>
      </c>
      <c r="R29" s="93">
        <f>[24]Junho!$F$21</f>
        <v>75</v>
      </c>
      <c r="S29" s="93">
        <f>[24]Junho!$F$22</f>
        <v>76</v>
      </c>
      <c r="T29" s="93">
        <f>[24]Junho!$F$23</f>
        <v>73</v>
      </c>
      <c r="U29" s="93">
        <f>[24]Junho!$F$24</f>
        <v>76</v>
      </c>
      <c r="V29" s="93">
        <f>[24]Junho!$F$25</f>
        <v>78</v>
      </c>
      <c r="W29" s="93">
        <f>[24]Junho!$F$26</f>
        <v>75</v>
      </c>
      <c r="X29" s="93">
        <f>[24]Junho!$F$27</f>
        <v>68</v>
      </c>
      <c r="Y29" s="93">
        <f>[24]Junho!$F$28</f>
        <v>63</v>
      </c>
      <c r="Z29" s="93">
        <f>[24]Junho!$F$29</f>
        <v>82</v>
      </c>
      <c r="AA29" s="93">
        <f>[24]Junho!$F$30</f>
        <v>86</v>
      </c>
      <c r="AB29" s="93">
        <f>[24]Junho!$F$31</f>
        <v>87</v>
      </c>
      <c r="AC29" s="93">
        <f>[24]Junho!$F$32</f>
        <v>92</v>
      </c>
      <c r="AD29" s="93">
        <f>[24]Junho!$F$33</f>
        <v>77</v>
      </c>
      <c r="AE29" s="93">
        <f>[24]Junho!$F$34</f>
        <v>54</v>
      </c>
      <c r="AF29" s="81">
        <f t="shared" si="1"/>
        <v>98</v>
      </c>
      <c r="AG29" s="92">
        <f t="shared" si="2"/>
        <v>81.7</v>
      </c>
      <c r="AI29" t="s">
        <v>33</v>
      </c>
    </row>
    <row r="30" spans="1:36" x14ac:dyDescent="0.2">
      <c r="A30" s="50" t="s">
        <v>10</v>
      </c>
      <c r="B30" s="93">
        <f>[25]Junho!$F$5</f>
        <v>95</v>
      </c>
      <c r="C30" s="93">
        <f>[25]Junho!$F$6</f>
        <v>93</v>
      </c>
      <c r="D30" s="93">
        <f>[25]Junho!$F$7</f>
        <v>84</v>
      </c>
      <c r="E30" s="93">
        <f>[25]Junho!$F$8</f>
        <v>97</v>
      </c>
      <c r="F30" s="93">
        <f>[25]Junho!$F$9</f>
        <v>92</v>
      </c>
      <c r="G30" s="93">
        <f>[25]Junho!$F$10</f>
        <v>94</v>
      </c>
      <c r="H30" s="93">
        <f>[25]Junho!$F$11</f>
        <v>90</v>
      </c>
      <c r="I30" s="93">
        <f>[25]Junho!$F$12</f>
        <v>81</v>
      </c>
      <c r="J30" s="93">
        <f>[25]Junho!$F$13</f>
        <v>86</v>
      </c>
      <c r="K30" s="93">
        <f>[25]Junho!$F$14</f>
        <v>90</v>
      </c>
      <c r="L30" s="93">
        <f>[25]Junho!$F$15</f>
        <v>87</v>
      </c>
      <c r="M30" s="93">
        <f>[25]Junho!$F$16</f>
        <v>69</v>
      </c>
      <c r="N30" s="93">
        <f>[25]Junho!$F$17</f>
        <v>62</v>
      </c>
      <c r="O30" s="93">
        <f>[25]Junho!$F$18</f>
        <v>65</v>
      </c>
      <c r="P30" s="93">
        <f>[25]Junho!$F$19</f>
        <v>64</v>
      </c>
      <c r="Q30" s="93">
        <f>[25]Junho!$F$20</f>
        <v>74</v>
      </c>
      <c r="R30" s="93">
        <f>[25]Junho!$F$21</f>
        <v>85</v>
      </c>
      <c r="S30" s="93">
        <f>[25]Junho!$F$22</f>
        <v>77</v>
      </c>
      <c r="T30" s="93">
        <f>[25]Junho!$F$23</f>
        <v>65</v>
      </c>
      <c r="U30" s="93">
        <f>[25]Junho!$F$24</f>
        <v>74</v>
      </c>
      <c r="V30" s="93">
        <f>[25]Junho!$F$25</f>
        <v>70</v>
      </c>
      <c r="W30" s="93">
        <f>[25]Junho!$F$26</f>
        <v>62</v>
      </c>
      <c r="X30" s="93">
        <f>[25]Junho!$F$27</f>
        <v>64</v>
      </c>
      <c r="Y30" s="93">
        <f>[25]Junho!$F$28</f>
        <v>72</v>
      </c>
      <c r="Z30" s="93">
        <f>[25]Junho!$F$29</f>
        <v>93</v>
      </c>
      <c r="AA30" s="93">
        <f>[25]Junho!$F$30</f>
        <v>98</v>
      </c>
      <c r="AB30" s="93">
        <f>[25]Junho!$F$31</f>
        <v>92</v>
      </c>
      <c r="AC30" s="93">
        <f>[25]Junho!$F$32</f>
        <v>96</v>
      </c>
      <c r="AD30" s="93">
        <f>[25]Junho!$F$33</f>
        <v>87</v>
      </c>
      <c r="AE30" s="93">
        <f>[25]Junho!$F$34</f>
        <v>79</v>
      </c>
      <c r="AF30" s="81">
        <f t="shared" si="1"/>
        <v>98</v>
      </c>
      <c r="AG30" s="92">
        <f t="shared" si="2"/>
        <v>81.233333333333334</v>
      </c>
      <c r="AI30" t="s">
        <v>33</v>
      </c>
    </row>
    <row r="31" spans="1:36" x14ac:dyDescent="0.2">
      <c r="A31" s="50" t="s">
        <v>154</v>
      </c>
      <c r="B31" s="93">
        <f>[26]Junho!$F5</f>
        <v>92</v>
      </c>
      <c r="C31" s="93">
        <f>[26]Junho!$F6</f>
        <v>93</v>
      </c>
      <c r="D31" s="93">
        <f>[26]Junho!$F7</f>
        <v>89</v>
      </c>
      <c r="E31" s="93">
        <f>[26]Junho!$F8</f>
        <v>95</v>
      </c>
      <c r="F31" s="93">
        <f>[26]Junho!$F9</f>
        <v>97</v>
      </c>
      <c r="G31" s="93">
        <f>[26]Junho!$F10</f>
        <v>96</v>
      </c>
      <c r="H31" s="93">
        <f>[26]Junho!$F11</f>
        <v>91</v>
      </c>
      <c r="I31" s="93">
        <f>[26]Junho!$F12</f>
        <v>84</v>
      </c>
      <c r="J31" s="93">
        <f>[26]Junho!$F13</f>
        <v>88</v>
      </c>
      <c r="K31" s="93">
        <f>[26]Junho!$F14</f>
        <v>90</v>
      </c>
      <c r="L31" s="93">
        <f>[26]Junho!$F15</f>
        <v>94</v>
      </c>
      <c r="M31" s="93">
        <f>[26]Junho!$F16</f>
        <v>83</v>
      </c>
      <c r="N31" s="93">
        <f>[26]Junho!$F17</f>
        <v>83</v>
      </c>
      <c r="O31" s="93">
        <f>[26]Junho!$F18</f>
        <v>78</v>
      </c>
      <c r="P31" s="93">
        <f>[26]Junho!$F19</f>
        <v>67</v>
      </c>
      <c r="Q31" s="93">
        <f>[26]Junho!$F20</f>
        <v>84</v>
      </c>
      <c r="R31" s="93">
        <f>[26]Junho!$F21</f>
        <v>90</v>
      </c>
      <c r="S31" s="93">
        <f>[26]Junho!$F22</f>
        <v>85</v>
      </c>
      <c r="T31" s="93">
        <f>[26]Junho!$F23</f>
        <v>74</v>
      </c>
      <c r="U31" s="93">
        <f>[26]Junho!$F24</f>
        <v>84</v>
      </c>
      <c r="V31" s="93">
        <f>[26]Junho!$F25</f>
        <v>79</v>
      </c>
      <c r="W31" s="93" t="str">
        <f>[26]Junho!$F26</f>
        <v>*</v>
      </c>
      <c r="X31" s="93" t="str">
        <f>[26]Junho!$F27</f>
        <v>*</v>
      </c>
      <c r="Y31" s="93" t="str">
        <f>[26]Junho!$F28</f>
        <v>*</v>
      </c>
      <c r="Z31" s="93" t="str">
        <f>[26]Junho!$F29</f>
        <v>*</v>
      </c>
      <c r="AA31" s="93" t="str">
        <f>[26]Junho!$F30</f>
        <v>*</v>
      </c>
      <c r="AB31" s="93" t="str">
        <f>[26]Junho!$F31</f>
        <v>*</v>
      </c>
      <c r="AC31" s="93" t="str">
        <f>[26]Junho!$F32</f>
        <v>*</v>
      </c>
      <c r="AD31" s="93" t="str">
        <f>[26]Junho!$F33</f>
        <v>*</v>
      </c>
      <c r="AE31" s="93" t="str">
        <f>[26]Junho!$F34</f>
        <v>*</v>
      </c>
      <c r="AF31" s="81">
        <f t="shared" si="1"/>
        <v>97</v>
      </c>
      <c r="AG31" s="92">
        <f t="shared" si="2"/>
        <v>86.476190476190482</v>
      </c>
      <c r="AH31" s="11" t="s">
        <v>33</v>
      </c>
    </row>
    <row r="32" spans="1:36" x14ac:dyDescent="0.2">
      <c r="A32" s="50" t="s">
        <v>11</v>
      </c>
      <c r="B32" s="93">
        <f>[27]Junho!$F$5</f>
        <v>95</v>
      </c>
      <c r="C32" s="93">
        <f>[27]Junho!$F$6</f>
        <v>94</v>
      </c>
      <c r="D32" s="93">
        <f>[27]Junho!$F$7</f>
        <v>93</v>
      </c>
      <c r="E32" s="93">
        <f>[27]Junho!$F$8</f>
        <v>95</v>
      </c>
      <c r="F32" s="93">
        <f>[27]Junho!$F$9</f>
        <v>94</v>
      </c>
      <c r="G32" s="93">
        <f>[27]Junho!$F$10</f>
        <v>95</v>
      </c>
      <c r="H32" s="93">
        <f>[27]Junho!$F$11</f>
        <v>94</v>
      </c>
      <c r="I32" s="93">
        <f>[27]Junho!$F$12</f>
        <v>94</v>
      </c>
      <c r="J32" s="93">
        <f>[27]Junho!$F$13</f>
        <v>94</v>
      </c>
      <c r="K32" s="93">
        <f>[27]Junho!$F$14</f>
        <v>93</v>
      </c>
      <c r="L32" s="93">
        <f>[27]Junho!$F$15</f>
        <v>94</v>
      </c>
      <c r="M32" s="93">
        <f>[27]Junho!$F$16</f>
        <v>93</v>
      </c>
      <c r="N32" s="93">
        <f>[27]Junho!$F$17</f>
        <v>91</v>
      </c>
      <c r="O32" s="93">
        <f>[27]Junho!$F$18</f>
        <v>91</v>
      </c>
      <c r="P32" s="93">
        <f>[27]Junho!$F$19</f>
        <v>90</v>
      </c>
      <c r="Q32" s="93">
        <f>[27]Junho!$F$20</f>
        <v>92</v>
      </c>
      <c r="R32" s="93">
        <f>[27]Junho!$F$21</f>
        <v>87</v>
      </c>
      <c r="S32" s="93">
        <f>[27]Junho!$F$22</f>
        <v>89</v>
      </c>
      <c r="T32" s="93">
        <f>[27]Junho!$F$23</f>
        <v>91</v>
      </c>
      <c r="U32" s="93">
        <f>[27]Junho!$F$24</f>
        <v>92</v>
      </c>
      <c r="V32" s="93">
        <f>[27]Junho!$F$25</f>
        <v>92</v>
      </c>
      <c r="W32" s="93">
        <f>[27]Junho!$F$26</f>
        <v>90</v>
      </c>
      <c r="X32" s="93">
        <f>[27]Junho!$F$27</f>
        <v>90</v>
      </c>
      <c r="Y32" s="93">
        <f>[27]Junho!$F$28</f>
        <v>87</v>
      </c>
      <c r="Z32" s="93">
        <f>[27]Junho!$F$29</f>
        <v>88</v>
      </c>
      <c r="AA32" s="93">
        <f>[27]Junho!$F$30</f>
        <v>95</v>
      </c>
      <c r="AB32" s="93">
        <f>[27]Junho!$F$31</f>
        <v>90</v>
      </c>
      <c r="AC32" s="93">
        <f>[27]Junho!$F$32</f>
        <v>95</v>
      </c>
      <c r="AD32" s="93">
        <f>[27]Junho!$F$33</f>
        <v>80</v>
      </c>
      <c r="AE32" s="93">
        <f>[27]Junho!$F$34</f>
        <v>63</v>
      </c>
      <c r="AF32" s="81">
        <f t="shared" si="1"/>
        <v>95</v>
      </c>
      <c r="AG32" s="92">
        <f t="shared" si="2"/>
        <v>90.7</v>
      </c>
      <c r="AI32" t="s">
        <v>33</v>
      </c>
      <c r="AJ32" t="s">
        <v>33</v>
      </c>
    </row>
    <row r="33" spans="1:35" s="5" customFormat="1" x14ac:dyDescent="0.2">
      <c r="A33" s="50" t="s">
        <v>12</v>
      </c>
      <c r="B33" s="93">
        <f>[28]Junho!$F$5</f>
        <v>83</v>
      </c>
      <c r="C33" s="93">
        <f>[28]Junho!$F$6</f>
        <v>91</v>
      </c>
      <c r="D33" s="93">
        <f>[28]Junho!$F$7</f>
        <v>89</v>
      </c>
      <c r="E33" s="93">
        <f>[28]Junho!$F$8</f>
        <v>91</v>
      </c>
      <c r="F33" s="93">
        <f>[28]Junho!$F$9</f>
        <v>88</v>
      </c>
      <c r="G33" s="93">
        <f>[28]Junho!$F$10</f>
        <v>91</v>
      </c>
      <c r="H33" s="93">
        <f>[28]Junho!$F$11</f>
        <v>89</v>
      </c>
      <c r="I33" s="93">
        <f>[28]Junho!$F$12</f>
        <v>88</v>
      </c>
      <c r="J33" s="93">
        <f>[28]Junho!$F$13</f>
        <v>91</v>
      </c>
      <c r="K33" s="93">
        <f>[28]Junho!$F$14</f>
        <v>91</v>
      </c>
      <c r="L33" s="93">
        <f>[28]Junho!$F$15</f>
        <v>92</v>
      </c>
      <c r="M33" s="93">
        <f>[28]Junho!$F$16</f>
        <v>92</v>
      </c>
      <c r="N33" s="93">
        <f>[28]Junho!$F$17</f>
        <v>89</v>
      </c>
      <c r="O33" s="93">
        <f>[28]Junho!$F$18</f>
        <v>73</v>
      </c>
      <c r="P33" s="93">
        <f>[28]Junho!$F$19</f>
        <v>83</v>
      </c>
      <c r="Q33" s="93">
        <f>[28]Junho!$F$20</f>
        <v>89</v>
      </c>
      <c r="R33" s="93">
        <f>[28]Junho!$F$21</f>
        <v>87</v>
      </c>
      <c r="S33" s="93">
        <f>[28]Junho!$F$22</f>
        <v>90</v>
      </c>
      <c r="T33" s="93">
        <f>[28]Junho!$F$23</f>
        <v>91</v>
      </c>
      <c r="U33" s="93">
        <f>[28]Junho!$F$24</f>
        <v>91</v>
      </c>
      <c r="V33" s="93">
        <f>[28]Junho!$F$25</f>
        <v>90</v>
      </c>
      <c r="W33" s="93">
        <f>[28]Junho!$F$26</f>
        <v>87</v>
      </c>
      <c r="X33" s="93">
        <f>[28]Junho!$F$27</f>
        <v>88</v>
      </c>
      <c r="Y33" s="93">
        <f>[28]Junho!$F$28</f>
        <v>89</v>
      </c>
      <c r="Z33" s="93">
        <f>[28]Junho!$F$29</f>
        <v>86</v>
      </c>
      <c r="AA33" s="93">
        <f>[28]Junho!$F$30</f>
        <v>90</v>
      </c>
      <c r="AB33" s="93">
        <f>[28]Junho!$F$31</f>
        <v>87</v>
      </c>
      <c r="AC33" s="93">
        <f>[28]Junho!$F$32</f>
        <v>93</v>
      </c>
      <c r="AD33" s="93">
        <f>[28]Junho!$F$33</f>
        <v>82</v>
      </c>
      <c r="AE33" s="93">
        <f>[28]Junho!$F$34</f>
        <v>69</v>
      </c>
      <c r="AF33" s="81">
        <f t="shared" si="1"/>
        <v>93</v>
      </c>
      <c r="AG33" s="92">
        <f t="shared" si="2"/>
        <v>87.666666666666671</v>
      </c>
    </row>
    <row r="34" spans="1:35" x14ac:dyDescent="0.2">
      <c r="A34" s="50" t="s">
        <v>235</v>
      </c>
      <c r="B34" s="93">
        <f>[29]Junho!$F$5</f>
        <v>95</v>
      </c>
      <c r="C34" s="93">
        <f>[29]Junho!$F$6</f>
        <v>93</v>
      </c>
      <c r="D34" s="93">
        <f>[29]Junho!$F$7</f>
        <v>95</v>
      </c>
      <c r="E34" s="93">
        <f>[29]Junho!$F$8</f>
        <v>94</v>
      </c>
      <c r="F34" s="93">
        <f>[29]Junho!$F$9</f>
        <v>95</v>
      </c>
      <c r="G34" s="93">
        <f>[29]Junho!$F$10</f>
        <v>94</v>
      </c>
      <c r="H34" s="93">
        <f>[29]Junho!$F$11</f>
        <v>94</v>
      </c>
      <c r="I34" s="93">
        <f>[29]Junho!$F$12</f>
        <v>93</v>
      </c>
      <c r="J34" s="93">
        <f>[29]Junho!$F$13</f>
        <v>94</v>
      </c>
      <c r="K34" s="93">
        <f>[29]Junho!$F$14</f>
        <v>93</v>
      </c>
      <c r="L34" s="93">
        <f>[29]Junho!$F$15</f>
        <v>95</v>
      </c>
      <c r="M34" s="93">
        <f>[29]Junho!$F$16</f>
        <v>94</v>
      </c>
      <c r="N34" s="93">
        <f>[29]Junho!$F$17</f>
        <v>90</v>
      </c>
      <c r="O34" s="93">
        <f>[29]Junho!$F$18</f>
        <v>71</v>
      </c>
      <c r="P34" s="93">
        <f>[29]Junho!$F$19</f>
        <v>83</v>
      </c>
      <c r="Q34" s="93">
        <f>[29]Junho!$F$20</f>
        <v>92</v>
      </c>
      <c r="R34" s="93">
        <f>[29]Junho!$F$21</f>
        <v>92</v>
      </c>
      <c r="S34" s="93">
        <f>[29]Junho!$F$22</f>
        <v>92</v>
      </c>
      <c r="T34" s="93">
        <f>[29]Junho!$F$23</f>
        <v>91</v>
      </c>
      <c r="U34" s="93">
        <f>[29]Junho!$F$24</f>
        <v>84</v>
      </c>
      <c r="V34" s="93">
        <f>[29]Junho!$F$25</f>
        <v>90</v>
      </c>
      <c r="W34" s="93">
        <f>[29]Junho!$F$26</f>
        <v>86</v>
      </c>
      <c r="X34" s="93">
        <f>[29]Junho!$F$27</f>
        <v>84</v>
      </c>
      <c r="Y34" s="93">
        <f>[29]Junho!$F$28</f>
        <v>84</v>
      </c>
      <c r="Z34" s="93">
        <f>[29]Junho!$F$29</f>
        <v>87</v>
      </c>
      <c r="AA34" s="93">
        <f>[29]Junho!$F$30</f>
        <v>94</v>
      </c>
      <c r="AB34" s="93">
        <f>[29]Junho!$F$31</f>
        <v>90</v>
      </c>
      <c r="AC34" s="93">
        <f>[29]Junho!$F$32</f>
        <v>100</v>
      </c>
      <c r="AD34" s="93">
        <f>[29]Junho!$F$33</f>
        <v>84</v>
      </c>
      <c r="AE34" s="93">
        <f>[29]Junho!$F$34</f>
        <v>66</v>
      </c>
      <c r="AF34" s="81">
        <f t="shared" si="1"/>
        <v>100</v>
      </c>
      <c r="AG34" s="92">
        <f t="shared" si="2"/>
        <v>89.63333333333334</v>
      </c>
      <c r="AI34" t="s">
        <v>33</v>
      </c>
    </row>
    <row r="35" spans="1:35" x14ac:dyDescent="0.2">
      <c r="A35" s="50" t="s">
        <v>234</v>
      </c>
      <c r="B35" s="93">
        <f>[30]Junho!$F$5</f>
        <v>77</v>
      </c>
      <c r="C35" s="93">
        <f>[30]Junho!$F$6</f>
        <v>77</v>
      </c>
      <c r="D35" s="93">
        <f>[30]Junho!$F$7</f>
        <v>74</v>
      </c>
      <c r="E35" s="93">
        <f>[30]Junho!$F$8</f>
        <v>93</v>
      </c>
      <c r="F35" s="93">
        <f>[30]Junho!$F$9</f>
        <v>89</v>
      </c>
      <c r="G35" s="93">
        <f>[30]Junho!$F$10</f>
        <v>89</v>
      </c>
      <c r="H35" s="93">
        <f>[30]Junho!$F$11</f>
        <v>76</v>
      </c>
      <c r="I35" s="93">
        <f>[30]Junho!$F$12</f>
        <v>78</v>
      </c>
      <c r="J35" s="93">
        <f>[30]Junho!$F$13</f>
        <v>78</v>
      </c>
      <c r="K35" s="93">
        <f>[30]Junho!$F$14</f>
        <v>83</v>
      </c>
      <c r="L35" s="93">
        <f>[30]Junho!$F$15</f>
        <v>79</v>
      </c>
      <c r="M35" s="93">
        <f>[30]Junho!$F$16</f>
        <v>73</v>
      </c>
      <c r="N35" s="93">
        <f>[30]Junho!$F$17</f>
        <v>75</v>
      </c>
      <c r="O35" s="93">
        <f>[30]Junho!$F$18</f>
        <v>65</v>
      </c>
      <c r="P35" s="93">
        <f>[30]Junho!$F$19</f>
        <v>78</v>
      </c>
      <c r="Q35" s="93">
        <f>[30]Junho!$F$20</f>
        <v>88</v>
      </c>
      <c r="R35" s="93">
        <f>[30]Junho!$F$21</f>
        <v>71</v>
      </c>
      <c r="S35" s="93">
        <f>[30]Junho!$F$22</f>
        <v>78</v>
      </c>
      <c r="T35" s="93">
        <f>[30]Junho!$F$23</f>
        <v>79</v>
      </c>
      <c r="U35" s="93">
        <f>[30]Junho!$F$24</f>
        <v>82</v>
      </c>
      <c r="V35" s="93">
        <f>[30]Junho!$F$25</f>
        <v>66</v>
      </c>
      <c r="W35" s="93">
        <f>[30]Junho!$F$26</f>
        <v>82</v>
      </c>
      <c r="X35" s="93">
        <f>[30]Junho!$F$27</f>
        <v>78</v>
      </c>
      <c r="Y35" s="93">
        <f>[30]Junho!$F$28</f>
        <v>78</v>
      </c>
      <c r="Z35" s="93">
        <f>[30]Junho!$F$29</f>
        <v>96</v>
      </c>
      <c r="AA35" s="93">
        <f>[30]Junho!$F$30</f>
        <v>98</v>
      </c>
      <c r="AB35" s="93">
        <f>[30]Junho!$F$31</f>
        <v>97</v>
      </c>
      <c r="AC35" s="93">
        <f>[30]Junho!$F$32</f>
        <v>90</v>
      </c>
      <c r="AD35" s="93">
        <f>[30]Junho!$F$33</f>
        <v>83</v>
      </c>
      <c r="AE35" s="93">
        <f>[30]Junho!$F$34</f>
        <v>79</v>
      </c>
      <c r="AF35" s="81">
        <f t="shared" si="1"/>
        <v>98</v>
      </c>
      <c r="AG35" s="92">
        <f t="shared" si="2"/>
        <v>80.966666666666669</v>
      </c>
      <c r="AI35" t="s">
        <v>33</v>
      </c>
    </row>
    <row r="36" spans="1:35" x14ac:dyDescent="0.2">
      <c r="A36" s="50" t="s">
        <v>126</v>
      </c>
      <c r="B36" s="93">
        <f>[31]Junho!$F$5</f>
        <v>85</v>
      </c>
      <c r="C36" s="93">
        <f>[31]Junho!$F$6</f>
        <v>72</v>
      </c>
      <c r="D36" s="93">
        <f>[31]Junho!$F$7</f>
        <v>63</v>
      </c>
      <c r="E36" s="93">
        <f>[31]Junho!$F$8</f>
        <v>88</v>
      </c>
      <c r="F36" s="93">
        <f>[31]Junho!$F$9</f>
        <v>88</v>
      </c>
      <c r="G36" s="93">
        <f>[31]Junho!$F$10</f>
        <v>83</v>
      </c>
      <c r="H36" s="93">
        <f>[31]Junho!$F$11</f>
        <v>92</v>
      </c>
      <c r="I36" s="93">
        <f>[31]Junho!$F$12</f>
        <v>74</v>
      </c>
      <c r="J36" s="93">
        <f>[31]Junho!$F$13</f>
        <v>73</v>
      </c>
      <c r="K36" s="93">
        <f>[31]Junho!$F$14</f>
        <v>89</v>
      </c>
      <c r="L36" s="93">
        <f>[31]Junho!$F$15</f>
        <v>72</v>
      </c>
      <c r="M36" s="93">
        <f>[31]Junho!$F$16</f>
        <v>66</v>
      </c>
      <c r="N36" s="93">
        <f>[31]Junho!$F$17</f>
        <v>68</v>
      </c>
      <c r="O36" s="93">
        <f>[31]Junho!$F$18</f>
        <v>64</v>
      </c>
      <c r="P36" s="93">
        <f>[31]Junho!$F$19</f>
        <v>75</v>
      </c>
      <c r="Q36" s="93">
        <f>[31]Junho!$F$20</f>
        <v>64</v>
      </c>
      <c r="R36" s="93">
        <f>[31]Junho!$F$21</f>
        <v>65</v>
      </c>
      <c r="S36" s="93">
        <f>[31]Junho!$F$22</f>
        <v>64</v>
      </c>
      <c r="T36" s="93">
        <f>[31]Junho!$F$23</f>
        <v>66</v>
      </c>
      <c r="U36" s="93">
        <f>[31]Junho!$F$24</f>
        <v>49</v>
      </c>
      <c r="V36" s="93">
        <f>[31]Junho!$F$25</f>
        <v>53</v>
      </c>
      <c r="W36" s="93">
        <f>[31]Junho!$F$26</f>
        <v>57</v>
      </c>
      <c r="X36" s="93">
        <f>[31]Junho!$F$27</f>
        <v>68</v>
      </c>
      <c r="Y36" s="93">
        <f>[31]Junho!$F$28</f>
        <v>75</v>
      </c>
      <c r="Z36" s="93">
        <f>[31]Junho!$F$29</f>
        <v>100</v>
      </c>
      <c r="AA36" s="93">
        <f>[31]Junho!$F$30</f>
        <v>100</v>
      </c>
      <c r="AB36" s="93">
        <f>[31]Junho!$F$31</f>
        <v>100</v>
      </c>
      <c r="AC36" s="93">
        <f>[31]Junho!$F$32</f>
        <v>100</v>
      </c>
      <c r="AD36" s="93">
        <f>[31]Junho!$F$33</f>
        <v>91</v>
      </c>
      <c r="AE36" s="93">
        <f>[31]Junho!$F$34</f>
        <v>85</v>
      </c>
      <c r="AF36" s="81">
        <f t="shared" si="1"/>
        <v>100</v>
      </c>
      <c r="AG36" s="92">
        <f t="shared" si="2"/>
        <v>76.3</v>
      </c>
    </row>
    <row r="37" spans="1:35" x14ac:dyDescent="0.2">
      <c r="A37" s="50" t="s">
        <v>13</v>
      </c>
      <c r="B37" s="93">
        <f>[32]Junho!$F$5</f>
        <v>89</v>
      </c>
      <c r="C37" s="93">
        <f>[32]Junho!$F$6</f>
        <v>89</v>
      </c>
      <c r="D37" s="93">
        <f>[32]Junho!$F$7</f>
        <v>77</v>
      </c>
      <c r="E37" s="93">
        <f>[32]Junho!$F$8</f>
        <v>91</v>
      </c>
      <c r="F37" s="93">
        <f>[32]Junho!$F$9</f>
        <v>84</v>
      </c>
      <c r="G37" s="93">
        <f>[32]Junho!$F$10</f>
        <v>91</v>
      </c>
      <c r="H37" s="93">
        <f>[32]Junho!$F$11</f>
        <v>90</v>
      </c>
      <c r="I37" s="93">
        <f>[32]Junho!$F$12</f>
        <v>90</v>
      </c>
      <c r="J37" s="93">
        <f>[32]Junho!$F$13</f>
        <v>92</v>
      </c>
      <c r="K37" s="93">
        <f>[32]Junho!$F$14</f>
        <v>89</v>
      </c>
      <c r="L37" s="93">
        <f>[32]Junho!$F$15</f>
        <v>88</v>
      </c>
      <c r="M37" s="93">
        <f>[32]Junho!$F$16</f>
        <v>87</v>
      </c>
      <c r="N37" s="93">
        <f>[32]Junho!$F$17</f>
        <v>86</v>
      </c>
      <c r="O37" s="93">
        <f>[32]Junho!$F$18</f>
        <v>83</v>
      </c>
      <c r="P37" s="93">
        <f>[32]Junho!$F$19</f>
        <v>79</v>
      </c>
      <c r="Q37" s="93">
        <f>[32]Junho!$F$20</f>
        <v>87</v>
      </c>
      <c r="R37" s="93">
        <f>[32]Junho!$F$21</f>
        <v>81</v>
      </c>
      <c r="S37" s="93">
        <f>[32]Junho!$F$22</f>
        <v>84</v>
      </c>
      <c r="T37" s="93">
        <f>[32]Junho!$F$23</f>
        <v>78</v>
      </c>
      <c r="U37" s="93">
        <f>[32]Junho!$F$24</f>
        <v>84</v>
      </c>
      <c r="V37" s="93">
        <f>[32]Junho!$F$25</f>
        <v>79</v>
      </c>
      <c r="W37" s="93">
        <f>[32]Junho!$F$26</f>
        <v>84</v>
      </c>
      <c r="X37" s="93">
        <f>[32]Junho!$F$27</f>
        <v>75</v>
      </c>
      <c r="Y37" s="93">
        <f>[32]Junho!$F$28</f>
        <v>78</v>
      </c>
      <c r="Z37" s="93">
        <f>[32]Junho!$F$29</f>
        <v>85</v>
      </c>
      <c r="AA37" s="93">
        <f>[32]Junho!$F$30</f>
        <v>83</v>
      </c>
      <c r="AB37" s="93">
        <f>[32]Junho!$F$31</f>
        <v>88</v>
      </c>
      <c r="AC37" s="93">
        <f>[32]Junho!$F$32</f>
        <v>91</v>
      </c>
      <c r="AD37" s="93">
        <f>[32]Junho!$F$33</f>
        <v>84</v>
      </c>
      <c r="AE37" s="93">
        <f>[32]Junho!$F$34</f>
        <v>81</v>
      </c>
      <c r="AF37" s="81">
        <f t="shared" si="1"/>
        <v>92</v>
      </c>
      <c r="AG37" s="92">
        <f t="shared" si="2"/>
        <v>84.9</v>
      </c>
    </row>
    <row r="38" spans="1:35" x14ac:dyDescent="0.2">
      <c r="A38" s="50" t="s">
        <v>155</v>
      </c>
      <c r="B38" s="93">
        <f>[33]Junho!$F5</f>
        <v>96</v>
      </c>
      <c r="C38" s="93">
        <f>[33]Junho!$F6</f>
        <v>98</v>
      </c>
      <c r="D38" s="93">
        <f>[33]Junho!$F7</f>
        <v>98</v>
      </c>
      <c r="E38" s="93">
        <f>[33]Junho!$F8</f>
        <v>98</v>
      </c>
      <c r="F38" s="93">
        <f>[33]Junho!$F9</f>
        <v>97</v>
      </c>
      <c r="G38" s="93">
        <f>[33]Junho!$F10</f>
        <v>98</v>
      </c>
      <c r="H38" s="93">
        <f>[33]Junho!$F11</f>
        <v>98</v>
      </c>
      <c r="I38" s="93">
        <f>[33]Junho!$F12</f>
        <v>98</v>
      </c>
      <c r="J38" s="93">
        <f>[33]Junho!$F13</f>
        <v>97</v>
      </c>
      <c r="K38" s="93">
        <f>[33]Junho!$F14</f>
        <v>98</v>
      </c>
      <c r="L38" s="93">
        <f>[33]Junho!$F15</f>
        <v>98</v>
      </c>
      <c r="M38" s="93">
        <f>[33]Junho!$F16</f>
        <v>97</v>
      </c>
      <c r="N38" s="93">
        <f>[33]Junho!$F17</f>
        <v>98</v>
      </c>
      <c r="O38" s="93">
        <f>[33]Junho!$F18</f>
        <v>97</v>
      </c>
      <c r="P38" s="93">
        <f>[33]Junho!$F19</f>
        <v>96</v>
      </c>
      <c r="Q38" s="93">
        <f>[33]Junho!$F20</f>
        <v>98</v>
      </c>
      <c r="R38" s="93">
        <f>[33]Junho!$F21</f>
        <v>97</v>
      </c>
      <c r="S38" s="93">
        <f>[33]Junho!$F22</f>
        <v>97</v>
      </c>
      <c r="T38" s="93">
        <f>[33]Junho!$F23</f>
        <v>96</v>
      </c>
      <c r="U38" s="93">
        <f>[33]Junho!$F24</f>
        <v>97</v>
      </c>
      <c r="V38" s="93">
        <f>[33]Junho!$F25</f>
        <v>96</v>
      </c>
      <c r="W38" s="93">
        <f>[33]Junho!$F26</f>
        <v>95</v>
      </c>
      <c r="X38" s="93">
        <f>[33]Junho!$F27</f>
        <v>96</v>
      </c>
      <c r="Y38" s="93">
        <f>[33]Junho!$F28</f>
        <v>96</v>
      </c>
      <c r="Z38" s="93">
        <f>[33]Junho!$F29</f>
        <v>97</v>
      </c>
      <c r="AA38" s="93">
        <f>[33]Junho!$F30</f>
        <v>96</v>
      </c>
      <c r="AB38" s="93">
        <f>[33]Junho!$F31</f>
        <v>98</v>
      </c>
      <c r="AC38" s="93">
        <f>[33]Junho!$F32</f>
        <v>97</v>
      </c>
      <c r="AD38" s="93">
        <f>[33]Junho!$F33</f>
        <v>97</v>
      </c>
      <c r="AE38" s="93">
        <f>[33]Junho!$F34</f>
        <v>97</v>
      </c>
      <c r="AF38" s="81">
        <f t="shared" si="1"/>
        <v>98</v>
      </c>
      <c r="AG38" s="92">
        <f t="shared" si="2"/>
        <v>97.066666666666663</v>
      </c>
    </row>
    <row r="39" spans="1:35" x14ac:dyDescent="0.2">
      <c r="A39" s="50" t="s">
        <v>14</v>
      </c>
      <c r="B39" s="93">
        <f>[34]Junho!$F$5</f>
        <v>86</v>
      </c>
      <c r="C39" s="93">
        <f>[34]Junho!$F$6</f>
        <v>81</v>
      </c>
      <c r="D39" s="93">
        <f>[34]Junho!$F$7</f>
        <v>74</v>
      </c>
      <c r="E39" s="93">
        <f>[34]Junho!$F$8</f>
        <v>87</v>
      </c>
      <c r="F39" s="93">
        <f>[34]Junho!$F$9</f>
        <v>92</v>
      </c>
      <c r="G39" s="93">
        <f>[34]Junho!$F$10</f>
        <v>88</v>
      </c>
      <c r="H39" s="93">
        <f>[34]Junho!$F$11</f>
        <v>74</v>
      </c>
      <c r="I39" s="93">
        <f>[34]Junho!$F$12</f>
        <v>78</v>
      </c>
      <c r="J39" s="93">
        <f>[34]Junho!$F$13</f>
        <v>74</v>
      </c>
      <c r="K39" s="93">
        <f>[34]Junho!$F$14</f>
        <v>69</v>
      </c>
      <c r="L39" s="93">
        <f>[34]Junho!$F$15</f>
        <v>67</v>
      </c>
      <c r="M39" s="93">
        <f>[34]Junho!$F$16</f>
        <v>78</v>
      </c>
      <c r="N39" s="93">
        <f>[34]Junho!$F$17</f>
        <v>71</v>
      </c>
      <c r="O39" s="93">
        <f>[34]Junho!$F$18</f>
        <v>63</v>
      </c>
      <c r="P39" s="93">
        <f>[34]Junho!$F$19</f>
        <v>67</v>
      </c>
      <c r="Q39" s="93">
        <f>[34]Junho!$F$20</f>
        <v>69</v>
      </c>
      <c r="R39" s="93">
        <f>[34]Junho!$F$21</f>
        <v>69</v>
      </c>
      <c r="S39" s="93">
        <f>[34]Junho!$F$22</f>
        <v>85</v>
      </c>
      <c r="T39" s="93">
        <f>[34]Junho!$F$23</f>
        <v>64</v>
      </c>
      <c r="U39" s="93">
        <f>[34]Junho!$F$24</f>
        <v>57</v>
      </c>
      <c r="V39" s="93">
        <f>[34]Junho!$F$25</f>
        <v>74</v>
      </c>
      <c r="W39" s="93">
        <f>[34]Junho!$F$26</f>
        <v>67</v>
      </c>
      <c r="X39" s="93">
        <f>[34]Junho!$F$27</f>
        <v>64</v>
      </c>
      <c r="Y39" s="93">
        <f>[34]Junho!$F$28</f>
        <v>85</v>
      </c>
      <c r="Z39" s="93">
        <f>[34]Junho!$F$29</f>
        <v>96</v>
      </c>
      <c r="AA39" s="93">
        <f>[34]Junho!$F$30</f>
        <v>97</v>
      </c>
      <c r="AB39" s="93">
        <f>[34]Junho!$F$31</f>
        <v>97</v>
      </c>
      <c r="AC39" s="93">
        <f>[34]Junho!$F$32</f>
        <v>89</v>
      </c>
      <c r="AD39" s="93">
        <f>[34]Junho!$F$33</f>
        <v>86</v>
      </c>
      <c r="AE39" s="93">
        <f>[34]Junho!$F$34</f>
        <v>72</v>
      </c>
      <c r="AF39" s="81">
        <f t="shared" si="1"/>
        <v>97</v>
      </c>
      <c r="AG39" s="92">
        <f t="shared" si="2"/>
        <v>77.333333333333329</v>
      </c>
      <c r="AH39" s="11" t="s">
        <v>33</v>
      </c>
      <c r="AI39" t="s">
        <v>33</v>
      </c>
    </row>
    <row r="40" spans="1:35" x14ac:dyDescent="0.2">
      <c r="A40" s="50" t="s">
        <v>15</v>
      </c>
      <c r="B40" s="93">
        <f>[35]Junho!$F$5</f>
        <v>84</v>
      </c>
      <c r="C40" s="93">
        <f>[35]Junho!$F$6</f>
        <v>79</v>
      </c>
      <c r="D40" s="93">
        <f>[35]Junho!$F$7</f>
        <v>77</v>
      </c>
      <c r="E40" s="93">
        <f>[35]Junho!$F$8</f>
        <v>89</v>
      </c>
      <c r="F40" s="93">
        <f>[35]Junho!$F$9</f>
        <v>89</v>
      </c>
      <c r="G40" s="93">
        <f>[35]Junho!$F$10</f>
        <v>84</v>
      </c>
      <c r="H40" s="93">
        <f>[35]Junho!$F$11</f>
        <v>81</v>
      </c>
      <c r="I40" s="93">
        <f>[35]Junho!$F$12</f>
        <v>75</v>
      </c>
      <c r="J40" s="93">
        <f>[35]Junho!$F$13</f>
        <v>58</v>
      </c>
      <c r="K40" s="93">
        <f>[35]Junho!$F$14</f>
        <v>65</v>
      </c>
      <c r="L40" s="93">
        <f>[35]Junho!$F$15</f>
        <v>71</v>
      </c>
      <c r="M40" s="93">
        <f>[35]Junho!$F$16</f>
        <v>75</v>
      </c>
      <c r="N40" s="93">
        <f>[35]Junho!$F$17</f>
        <v>54</v>
      </c>
      <c r="O40" s="93">
        <f>[35]Junho!$F$18</f>
        <v>50</v>
      </c>
      <c r="P40" s="93">
        <f>[35]Junho!$F$19</f>
        <v>82</v>
      </c>
      <c r="Q40" s="93">
        <f>[35]Junho!$F$20</f>
        <v>90</v>
      </c>
      <c r="R40" s="93">
        <f>[35]Junho!$F$21</f>
        <v>90</v>
      </c>
      <c r="S40" s="93">
        <f>[35]Junho!$F$22</f>
        <v>80</v>
      </c>
      <c r="T40" s="93">
        <f>[35]Junho!$F$23</f>
        <v>52</v>
      </c>
      <c r="U40" s="93">
        <f>[35]Junho!$F$24</f>
        <v>56</v>
      </c>
      <c r="V40" s="93">
        <f>[35]Junho!$F$25</f>
        <v>55</v>
      </c>
      <c r="W40" s="93">
        <f>[35]Junho!$F$26</f>
        <v>45</v>
      </c>
      <c r="X40" s="93">
        <f>[35]Junho!$F$27</f>
        <v>56</v>
      </c>
      <c r="Y40" s="93">
        <f>[35]Junho!$F$28</f>
        <v>77</v>
      </c>
      <c r="Z40" s="93">
        <f>[35]Junho!$F$29</f>
        <v>89</v>
      </c>
      <c r="AA40" s="93">
        <f>[35]Junho!$F$30</f>
        <v>93</v>
      </c>
      <c r="AB40" s="93">
        <f>[35]Junho!$F$31</f>
        <v>82</v>
      </c>
      <c r="AC40" s="93">
        <f>[35]Junho!$F$32</f>
        <v>84</v>
      </c>
      <c r="AD40" s="93">
        <f>[35]Junho!$F$33</f>
        <v>68</v>
      </c>
      <c r="AE40" s="93">
        <f>[35]Junho!$F$34</f>
        <v>54</v>
      </c>
      <c r="AF40" s="81">
        <f t="shared" si="1"/>
        <v>93</v>
      </c>
      <c r="AG40" s="92">
        <f t="shared" si="2"/>
        <v>72.8</v>
      </c>
    </row>
    <row r="41" spans="1:35" x14ac:dyDescent="0.2">
      <c r="A41" s="50" t="s">
        <v>156</v>
      </c>
      <c r="B41" s="93">
        <f>[36]Junho!$F$5</f>
        <v>100</v>
      </c>
      <c r="C41" s="93">
        <f>[36]Junho!$F$6</f>
        <v>94</v>
      </c>
      <c r="D41" s="93">
        <f>[36]Junho!$F$7</f>
        <v>86</v>
      </c>
      <c r="E41" s="93">
        <f>[36]Junho!$F$8</f>
        <v>98</v>
      </c>
      <c r="F41" s="93">
        <f>[36]Junho!$F$9</f>
        <v>96</v>
      </c>
      <c r="G41" s="93">
        <f>[36]Junho!$F$10</f>
        <v>100</v>
      </c>
      <c r="H41" s="93">
        <f>[36]Junho!$F$11</f>
        <v>99</v>
      </c>
      <c r="I41" s="93">
        <f>[36]Junho!$F$12</f>
        <v>98</v>
      </c>
      <c r="J41" s="93">
        <f>[36]Junho!$F$13</f>
        <v>94</v>
      </c>
      <c r="K41" s="93">
        <f>[36]Junho!$F$14</f>
        <v>96</v>
      </c>
      <c r="L41" s="93">
        <f>[36]Junho!$F$15</f>
        <v>95</v>
      </c>
      <c r="M41" s="93">
        <f>[36]Junho!$F$16</f>
        <v>99</v>
      </c>
      <c r="N41" s="93">
        <f>[36]Junho!$F$17</f>
        <v>94</v>
      </c>
      <c r="O41" s="93">
        <f>[36]Junho!$F$18</f>
        <v>74</v>
      </c>
      <c r="P41" s="93">
        <f>[36]Junho!$F$19</f>
        <v>90</v>
      </c>
      <c r="Q41" s="93">
        <f>[36]Junho!$F$20</f>
        <v>96</v>
      </c>
      <c r="R41" s="93">
        <f>[36]Junho!$F$21</f>
        <v>91</v>
      </c>
      <c r="S41" s="93">
        <f>[36]Junho!$F$22</f>
        <v>87</v>
      </c>
      <c r="T41" s="93">
        <f>[36]Junho!$F$23</f>
        <v>92</v>
      </c>
      <c r="U41" s="93">
        <f>[36]Junho!$F$24</f>
        <v>95</v>
      </c>
      <c r="V41" s="93">
        <f>[36]Junho!$F$25</f>
        <v>90</v>
      </c>
      <c r="W41" s="93">
        <f>[36]Junho!$F$26</f>
        <v>92</v>
      </c>
      <c r="X41" s="93">
        <f>[36]Junho!$F$27</f>
        <v>75</v>
      </c>
      <c r="Y41" s="93">
        <f>[36]Junho!$F$28</f>
        <v>86</v>
      </c>
      <c r="Z41" s="93">
        <f>[36]Junho!$F$29</f>
        <v>94</v>
      </c>
      <c r="AA41" s="93">
        <f>[36]Junho!$F$30</f>
        <v>94</v>
      </c>
      <c r="AB41" s="93">
        <f>[36]Junho!$F$31</f>
        <v>100</v>
      </c>
      <c r="AC41" s="93">
        <f>[36]Junho!$F$32</f>
        <v>99</v>
      </c>
      <c r="AD41" s="93">
        <f>[36]Junho!$F$33</f>
        <v>88</v>
      </c>
      <c r="AE41" s="93">
        <f>[36]Junho!$F$34</f>
        <v>72</v>
      </c>
      <c r="AF41" s="81">
        <f t="shared" si="1"/>
        <v>100</v>
      </c>
      <c r="AG41" s="92">
        <f t="shared" si="2"/>
        <v>92.13333333333334</v>
      </c>
    </row>
    <row r="42" spans="1:35" x14ac:dyDescent="0.2">
      <c r="A42" s="50" t="s">
        <v>16</v>
      </c>
      <c r="B42" s="93">
        <f>[37]Junho!$F$5</f>
        <v>99</v>
      </c>
      <c r="C42" s="93">
        <f>[37]Junho!$F$6</f>
        <v>97</v>
      </c>
      <c r="D42" s="93">
        <f>[37]Junho!$F$7</f>
        <v>92</v>
      </c>
      <c r="E42" s="93">
        <f>[37]Junho!$F$8</f>
        <v>99</v>
      </c>
      <c r="F42" s="93">
        <f>[37]Junho!$F$9</f>
        <v>92</v>
      </c>
      <c r="G42" s="93">
        <f>[37]Junho!$F$10</f>
        <v>99</v>
      </c>
      <c r="H42" s="93">
        <f>[37]Junho!$F$11</f>
        <v>100</v>
      </c>
      <c r="I42" s="93">
        <f>[37]Junho!$F$12</f>
        <v>96</v>
      </c>
      <c r="J42" s="93">
        <f>[37]Junho!$F$13</f>
        <v>95</v>
      </c>
      <c r="K42" s="93">
        <f>[37]Junho!$F$14</f>
        <v>96</v>
      </c>
      <c r="L42" s="93">
        <f>[37]Junho!$F$15</f>
        <v>96</v>
      </c>
      <c r="M42" s="93">
        <f>[37]Junho!$F$16</f>
        <v>96</v>
      </c>
      <c r="N42" s="93">
        <f>[37]Junho!$F$17</f>
        <v>89</v>
      </c>
      <c r="O42" s="93">
        <f>[37]Junho!$F$18</f>
        <v>84</v>
      </c>
      <c r="P42" s="93">
        <f>[37]Junho!$F$19</f>
        <v>76</v>
      </c>
      <c r="Q42" s="93">
        <f>[37]Junho!$F$20</f>
        <v>95</v>
      </c>
      <c r="R42" s="93">
        <f>[37]Junho!$F$21</f>
        <v>90</v>
      </c>
      <c r="S42" s="93">
        <f>[37]Junho!$F$22</f>
        <v>91</v>
      </c>
      <c r="T42" s="93">
        <f>[37]Junho!$F$23</f>
        <v>90</v>
      </c>
      <c r="U42" s="93">
        <f>[37]Junho!$F$24</f>
        <v>96</v>
      </c>
      <c r="V42" s="93">
        <f>[37]Junho!$F$25</f>
        <v>80</v>
      </c>
      <c r="W42" s="93">
        <f>[37]Junho!$F$26</f>
        <v>80</v>
      </c>
      <c r="X42" s="93">
        <f>[37]Junho!$F$27</f>
        <v>89</v>
      </c>
      <c r="Y42" s="93">
        <f>[37]Junho!$F$28</f>
        <v>91</v>
      </c>
      <c r="Z42" s="93">
        <f>[37]Junho!$F$29</f>
        <v>94</v>
      </c>
      <c r="AA42" s="93">
        <f>[37]Junho!$F$30</f>
        <v>100</v>
      </c>
      <c r="AB42" s="93">
        <f>[37]Junho!$F$31</f>
        <v>98</v>
      </c>
      <c r="AC42" s="93">
        <f>[37]Junho!$F$32</f>
        <v>100</v>
      </c>
      <c r="AD42" s="93">
        <f>[37]Junho!$F$33</f>
        <v>88</v>
      </c>
      <c r="AE42" s="93">
        <f>[37]Junho!$F$34</f>
        <v>76</v>
      </c>
      <c r="AF42" s="81">
        <f t="shared" si="1"/>
        <v>100</v>
      </c>
      <c r="AG42" s="92">
        <f t="shared" si="2"/>
        <v>92.13333333333334</v>
      </c>
    </row>
    <row r="43" spans="1:35" x14ac:dyDescent="0.2">
      <c r="A43" s="50" t="s">
        <v>139</v>
      </c>
      <c r="B43" s="93">
        <f>[38]Junho!$F$5</f>
        <v>89</v>
      </c>
      <c r="C43" s="93">
        <f>[38]Junho!$F$6</f>
        <v>91</v>
      </c>
      <c r="D43" s="93">
        <f>[38]Junho!$F$7</f>
        <v>92</v>
      </c>
      <c r="E43" s="93">
        <f>[38]Junho!$F$8</f>
        <v>100</v>
      </c>
      <c r="F43" s="93">
        <f>[38]Junho!$F$9</f>
        <v>98</v>
      </c>
      <c r="G43" s="93">
        <f>[38]Junho!$F$10</f>
        <v>93</v>
      </c>
      <c r="H43" s="93">
        <f>[38]Junho!$F$11</f>
        <v>92</v>
      </c>
      <c r="I43" s="93">
        <f>[38]Junho!$F$12</f>
        <v>94</v>
      </c>
      <c r="J43" s="93">
        <f>[38]Junho!$F$13</f>
        <v>79</v>
      </c>
      <c r="K43" s="93">
        <f>[38]Junho!$F$14</f>
        <v>86</v>
      </c>
      <c r="L43" s="93">
        <f>[38]Junho!$F$15</f>
        <v>100</v>
      </c>
      <c r="M43" s="93">
        <f>[38]Junho!$F$16</f>
        <v>78</v>
      </c>
      <c r="N43" s="93">
        <f>[38]Junho!$F$17</f>
        <v>76</v>
      </c>
      <c r="O43" s="93">
        <f>[38]Junho!$F$18</f>
        <v>91</v>
      </c>
      <c r="P43" s="93">
        <f>[38]Junho!$F$19</f>
        <v>100</v>
      </c>
      <c r="Q43" s="93">
        <f>[38]Junho!$F$20</f>
        <v>79</v>
      </c>
      <c r="R43" s="93">
        <f>[38]Junho!$F$21</f>
        <v>82</v>
      </c>
      <c r="S43" s="93">
        <f>[38]Junho!$F$22</f>
        <v>77</v>
      </c>
      <c r="T43" s="93">
        <f>[38]Junho!$F$23</f>
        <v>81</v>
      </c>
      <c r="U43" s="93">
        <f>[38]Junho!$F$24</f>
        <v>80</v>
      </c>
      <c r="V43" s="93">
        <f>[38]Junho!$F$25</f>
        <v>78</v>
      </c>
      <c r="W43" s="93">
        <f>[38]Junho!$F$26</f>
        <v>72</v>
      </c>
      <c r="X43" s="93">
        <f>[38]Junho!$F$27</f>
        <v>97</v>
      </c>
      <c r="Y43" s="93">
        <f>[38]Junho!$F$28</f>
        <v>96</v>
      </c>
      <c r="Z43" s="93">
        <f>[38]Junho!$F$29</f>
        <v>100</v>
      </c>
      <c r="AA43" s="93">
        <f>[38]Junho!$F$30</f>
        <v>100</v>
      </c>
      <c r="AB43" s="93">
        <f>[38]Junho!$F$31</f>
        <v>100</v>
      </c>
      <c r="AC43" s="93">
        <f>[38]Junho!$F$32</f>
        <v>100</v>
      </c>
      <c r="AD43" s="93">
        <f>[38]Junho!$F$33</f>
        <v>100</v>
      </c>
      <c r="AE43" s="93">
        <f>[38]Junho!$F$34</f>
        <v>100</v>
      </c>
      <c r="AF43" s="81">
        <f t="shared" si="1"/>
        <v>100</v>
      </c>
      <c r="AG43" s="92">
        <f t="shared" si="2"/>
        <v>90.033333333333331</v>
      </c>
    </row>
    <row r="44" spans="1:35" x14ac:dyDescent="0.2">
      <c r="A44" s="50" t="s">
        <v>17</v>
      </c>
      <c r="B44" s="93">
        <f>[39]Junho!$F$5</f>
        <v>81</v>
      </c>
      <c r="C44" s="93">
        <f>[39]Junho!$F$6</f>
        <v>76</v>
      </c>
      <c r="D44" s="93">
        <f>[39]Junho!$F$7</f>
        <v>71</v>
      </c>
      <c r="E44" s="93">
        <f>[39]Junho!$F$8</f>
        <v>80</v>
      </c>
      <c r="F44" s="93">
        <f>[39]Junho!$F$9</f>
        <v>84</v>
      </c>
      <c r="G44" s="93">
        <f>[39]Junho!$F$10</f>
        <v>76</v>
      </c>
      <c r="H44" s="93">
        <f>[39]Junho!$F$11</f>
        <v>76</v>
      </c>
      <c r="I44" s="93">
        <f>[39]Junho!$F$12</f>
        <v>82</v>
      </c>
      <c r="J44" s="93">
        <f>[39]Junho!$F$13</f>
        <v>82</v>
      </c>
      <c r="K44" s="93">
        <f>[39]Junho!$F$14</f>
        <v>83</v>
      </c>
      <c r="L44" s="93">
        <f>[39]Junho!$F$15</f>
        <v>85</v>
      </c>
      <c r="M44" s="93">
        <f>[39]Junho!$F$16</f>
        <v>76</v>
      </c>
      <c r="N44" s="93">
        <f>[39]Junho!$F$17</f>
        <v>73</v>
      </c>
      <c r="O44" s="93">
        <f>[39]Junho!$F$18</f>
        <v>67</v>
      </c>
      <c r="P44" s="93">
        <f>[39]Junho!$F$19</f>
        <v>73</v>
      </c>
      <c r="Q44" s="93">
        <f>[39]Junho!$F$20</f>
        <v>80</v>
      </c>
      <c r="R44" s="93">
        <f>[39]Junho!$F$21</f>
        <v>70</v>
      </c>
      <c r="S44" s="93">
        <f>[39]Junho!$F$22</f>
        <v>77</v>
      </c>
      <c r="T44" s="93">
        <f>[39]Junho!$F$23</f>
        <v>72</v>
      </c>
      <c r="U44" s="93">
        <f>[39]Junho!$F$24</f>
        <v>70</v>
      </c>
      <c r="V44" s="93">
        <f>[39]Junho!$F$25</f>
        <v>61</v>
      </c>
      <c r="W44" s="93">
        <f>[39]Junho!$F$26</f>
        <v>74</v>
      </c>
      <c r="X44" s="93">
        <f>[39]Junho!$F$27</f>
        <v>72</v>
      </c>
      <c r="Y44" s="93">
        <f>[39]Junho!$F$28</f>
        <v>84</v>
      </c>
      <c r="Z44" s="93">
        <f>[39]Junho!$F$29</f>
        <v>83</v>
      </c>
      <c r="AA44" s="93">
        <f>[39]Junho!$F$30</f>
        <v>90</v>
      </c>
      <c r="AB44" s="93">
        <f>[39]Junho!$F$31</f>
        <v>99</v>
      </c>
      <c r="AC44" s="93">
        <f>[39]Junho!$F$32</f>
        <v>91</v>
      </c>
      <c r="AD44" s="93">
        <f>[39]Junho!$F$33</f>
        <v>73</v>
      </c>
      <c r="AE44" s="93">
        <f>[39]Junho!$F$34</f>
        <v>79</v>
      </c>
      <c r="AF44" s="81">
        <f t="shared" si="1"/>
        <v>99</v>
      </c>
      <c r="AG44" s="92">
        <f t="shared" si="2"/>
        <v>78</v>
      </c>
      <c r="AI44" t="s">
        <v>33</v>
      </c>
    </row>
    <row r="45" spans="1:35" hidden="1" x14ac:dyDescent="0.2">
      <c r="A45" s="50" t="s">
        <v>144</v>
      </c>
      <c r="B45" s="93" t="str">
        <f>[40]Junho!$F$5</f>
        <v>*</v>
      </c>
      <c r="C45" s="93" t="str">
        <f>[40]Junho!$F$6</f>
        <v>*</v>
      </c>
      <c r="D45" s="93" t="str">
        <f>[40]Junho!$F$7</f>
        <v>*</v>
      </c>
      <c r="E45" s="93" t="str">
        <f>[40]Junho!$F$8</f>
        <v>*</v>
      </c>
      <c r="F45" s="93" t="str">
        <f>[40]Junho!$F$9</f>
        <v>*</v>
      </c>
      <c r="G45" s="93" t="str">
        <f>[40]Junho!$F$10</f>
        <v>*</v>
      </c>
      <c r="H45" s="93" t="str">
        <f>[40]Junho!$F$11</f>
        <v>*</v>
      </c>
      <c r="I45" s="93" t="str">
        <f>[40]Junho!$F$12</f>
        <v>*</v>
      </c>
      <c r="J45" s="93" t="str">
        <f>[40]Junho!$F$13</f>
        <v>*</v>
      </c>
      <c r="K45" s="93" t="str">
        <f>[40]Junho!$F$14</f>
        <v>*</v>
      </c>
      <c r="L45" s="93" t="str">
        <f>[40]Junho!$F$15</f>
        <v>*</v>
      </c>
      <c r="M45" s="93" t="str">
        <f>[40]Junho!$F$16</f>
        <v>*</v>
      </c>
      <c r="N45" s="93" t="str">
        <f>[40]Junho!$F$17</f>
        <v>*</v>
      </c>
      <c r="O45" s="93" t="str">
        <f>[40]Junho!$F$18</f>
        <v>*</v>
      </c>
      <c r="P45" s="93" t="str">
        <f>[40]Junho!$F$19</f>
        <v>*</v>
      </c>
      <c r="Q45" s="93" t="str">
        <f>[40]Junho!$F$20</f>
        <v>*</v>
      </c>
      <c r="R45" s="93" t="str">
        <f>[40]Junho!$F$21</f>
        <v>*</v>
      </c>
      <c r="S45" s="93" t="str">
        <f>[40]Junho!$F$22</f>
        <v>*</v>
      </c>
      <c r="T45" s="93" t="str">
        <f>[40]Junho!$F$23</f>
        <v>*</v>
      </c>
      <c r="U45" s="93" t="str">
        <f>[40]Junho!$F$24</f>
        <v>*</v>
      </c>
      <c r="V45" s="93" t="str">
        <f>[40]Junho!$F$25</f>
        <v>*</v>
      </c>
      <c r="W45" s="93" t="str">
        <f>[40]Junho!$F$26</f>
        <v>*</v>
      </c>
      <c r="X45" s="93" t="str">
        <f>[40]Junho!$F$27</f>
        <v>*</v>
      </c>
      <c r="Y45" s="93" t="str">
        <f>[40]Junho!$F$28</f>
        <v>*</v>
      </c>
      <c r="Z45" s="93" t="str">
        <f>[40]Junho!$F$29</f>
        <v>*</v>
      </c>
      <c r="AA45" s="93" t="str">
        <f>[40]Junho!$F$30</f>
        <v>*</v>
      </c>
      <c r="AB45" s="93" t="str">
        <f>[40]Junho!$F$31</f>
        <v>*</v>
      </c>
      <c r="AC45" s="93" t="str">
        <f>[40]Junho!$F$32</f>
        <v>*</v>
      </c>
      <c r="AD45" s="93" t="str">
        <f>[40]Junho!$F$33</f>
        <v>*</v>
      </c>
      <c r="AE45" s="93" t="str">
        <f>[40]Junho!$F$34</f>
        <v>*</v>
      </c>
      <c r="AF45" s="81" t="s">
        <v>203</v>
      </c>
      <c r="AG45" s="92" t="s">
        <v>203</v>
      </c>
      <c r="AI45" t="s">
        <v>33</v>
      </c>
    </row>
    <row r="46" spans="1:35" x14ac:dyDescent="0.2">
      <c r="A46" s="50" t="s">
        <v>18</v>
      </c>
      <c r="B46" s="93">
        <f>[41]Junho!$F$5</f>
        <v>93</v>
      </c>
      <c r="C46" s="93">
        <f>[41]Junho!$F$6</f>
        <v>94</v>
      </c>
      <c r="D46" s="93">
        <f>[41]Junho!$F$7</f>
        <v>83</v>
      </c>
      <c r="E46" s="93">
        <f>[41]Junho!$F$8</f>
        <v>98</v>
      </c>
      <c r="F46" s="93">
        <f>[41]Junho!$F$9</f>
        <v>92</v>
      </c>
      <c r="G46" s="93">
        <f>[41]Junho!$F$10</f>
        <v>93</v>
      </c>
      <c r="H46" s="93">
        <f>[41]Junho!$F$11</f>
        <v>92</v>
      </c>
      <c r="I46" s="93">
        <f>[41]Junho!$F$12</f>
        <v>81</v>
      </c>
      <c r="J46" s="93">
        <f>[41]Junho!$F$13</f>
        <v>86</v>
      </c>
      <c r="K46" s="93">
        <f>[41]Junho!$F$14</f>
        <v>89</v>
      </c>
      <c r="L46" s="93">
        <f>[41]Junho!$F$15</f>
        <v>92</v>
      </c>
      <c r="M46" s="93">
        <f>[41]Junho!$F$16</f>
        <v>81</v>
      </c>
      <c r="N46" s="93">
        <f>[41]Junho!$F$17</f>
        <v>78</v>
      </c>
      <c r="O46" s="93">
        <f>[41]Junho!$F$18</f>
        <v>76</v>
      </c>
      <c r="P46" s="93">
        <f>[41]Junho!$F$19</f>
        <v>66</v>
      </c>
      <c r="Q46" s="93">
        <f>[41]Junho!$F$20</f>
        <v>93</v>
      </c>
      <c r="R46" s="93">
        <f>[41]Junho!$F$21</f>
        <v>99</v>
      </c>
      <c r="S46" s="93">
        <f>[41]Junho!$F$22</f>
        <v>89</v>
      </c>
      <c r="T46" s="93">
        <f>[41]Junho!$F$23</f>
        <v>75</v>
      </c>
      <c r="U46" s="93">
        <f>[41]Junho!$F$24</f>
        <v>72</v>
      </c>
      <c r="V46" s="93">
        <f>[41]Junho!$F$25</f>
        <v>77</v>
      </c>
      <c r="W46" s="93">
        <f>[41]Junho!$F$26</f>
        <v>71</v>
      </c>
      <c r="X46" s="93">
        <f>[41]Junho!$F$27</f>
        <v>76</v>
      </c>
      <c r="Y46" s="93">
        <f>[41]Junho!$F$28</f>
        <v>96</v>
      </c>
      <c r="Z46" s="93">
        <f>[41]Junho!$F$29</f>
        <v>100</v>
      </c>
      <c r="AA46" s="93">
        <f>[41]Junho!$F$30</f>
        <v>99</v>
      </c>
      <c r="AB46" s="93">
        <f>[41]Junho!$F$31</f>
        <v>99</v>
      </c>
      <c r="AC46" s="93">
        <f>[41]Junho!$F$32</f>
        <v>99</v>
      </c>
      <c r="AD46" s="93">
        <f>[41]Junho!$F$33</f>
        <v>90</v>
      </c>
      <c r="AE46" s="93">
        <f>[41]Junho!$F$34</f>
        <v>80</v>
      </c>
      <c r="AF46" s="81">
        <f>MAX(B46:AE46)</f>
        <v>100</v>
      </c>
      <c r="AG46" s="92">
        <f>AVERAGE(B46:AE46)</f>
        <v>86.966666666666669</v>
      </c>
      <c r="AH46" s="11" t="s">
        <v>33</v>
      </c>
      <c r="AI46" t="s">
        <v>33</v>
      </c>
    </row>
    <row r="47" spans="1:35" x14ac:dyDescent="0.2">
      <c r="A47" s="50" t="s">
        <v>21</v>
      </c>
      <c r="B47" s="93">
        <f>[42]Junho!$F$5</f>
        <v>72</v>
      </c>
      <c r="C47" s="93">
        <f>[42]Junho!$F$6</f>
        <v>62</v>
      </c>
      <c r="D47" s="93">
        <f>[42]Junho!$F$7</f>
        <v>72</v>
      </c>
      <c r="E47" s="93">
        <f>[42]Junho!$F$8</f>
        <v>76</v>
      </c>
      <c r="F47" s="93">
        <f>[42]Junho!$F$9</f>
        <v>68</v>
      </c>
      <c r="G47" s="93">
        <f>[42]Junho!$F$10</f>
        <v>75</v>
      </c>
      <c r="H47" s="93">
        <f>[42]Junho!$F$11</f>
        <v>64</v>
      </c>
      <c r="I47" s="93">
        <f>[42]Junho!$F$12</f>
        <v>66</v>
      </c>
      <c r="J47" s="93">
        <f>[42]Junho!$F$13</f>
        <v>70</v>
      </c>
      <c r="K47" s="93">
        <f>[42]Junho!$F$14</f>
        <v>75</v>
      </c>
      <c r="L47" s="93">
        <f>[42]Junho!$F$15</f>
        <v>76</v>
      </c>
      <c r="M47" s="93">
        <f>[42]Junho!$F$16</f>
        <v>62</v>
      </c>
      <c r="N47" s="93">
        <f>[42]Junho!$F$17</f>
        <v>53</v>
      </c>
      <c r="O47" s="93">
        <f>[42]Junho!$F$18</f>
        <v>57</v>
      </c>
      <c r="P47" s="93">
        <f>[42]Junho!$F$19</f>
        <v>57</v>
      </c>
      <c r="Q47" s="93">
        <f>[42]Junho!$F$20</f>
        <v>66</v>
      </c>
      <c r="R47" s="93">
        <f>[42]Junho!$F$21</f>
        <v>54</v>
      </c>
      <c r="S47" s="93">
        <f>[42]Junho!$F$22</f>
        <v>64</v>
      </c>
      <c r="T47" s="93">
        <f>[42]Junho!$F$23</f>
        <v>62</v>
      </c>
      <c r="U47" s="93">
        <f>[42]Junho!$F$24</f>
        <v>65</v>
      </c>
      <c r="V47" s="93">
        <f>[42]Junho!$F$25</f>
        <v>54</v>
      </c>
      <c r="W47" s="93">
        <f>[42]Junho!$F$26</f>
        <v>66</v>
      </c>
      <c r="X47" s="93">
        <f>[42]Junho!$F$27</f>
        <v>72</v>
      </c>
      <c r="Y47" s="93">
        <f>[42]Junho!$F$28</f>
        <v>72</v>
      </c>
      <c r="Z47" s="93">
        <f>[42]Junho!$F$29</f>
        <v>86</v>
      </c>
      <c r="AA47" s="93">
        <f>[42]Junho!$F$30</f>
        <v>94</v>
      </c>
      <c r="AB47" s="93">
        <f>[42]Junho!$F$31</f>
        <v>94</v>
      </c>
      <c r="AC47" s="93">
        <f>[42]Junho!$F$32</f>
        <v>82</v>
      </c>
      <c r="AD47" s="93">
        <f>[42]Junho!$F$33</f>
        <v>72</v>
      </c>
      <c r="AE47" s="93">
        <f>[42]Junho!$F$34</f>
        <v>71</v>
      </c>
      <c r="AF47" s="81">
        <f>MAX(B47:AE47)</f>
        <v>94</v>
      </c>
      <c r="AG47" s="92">
        <f>AVERAGE(B47:AE47)</f>
        <v>69.3</v>
      </c>
      <c r="AI47" t="s">
        <v>33</v>
      </c>
    </row>
    <row r="48" spans="1:35" x14ac:dyDescent="0.2">
      <c r="A48" s="50" t="s">
        <v>32</v>
      </c>
      <c r="B48" s="93">
        <f>[43]Junho!$F$5</f>
        <v>71</v>
      </c>
      <c r="C48" s="93">
        <f>[43]Junho!$F$6</f>
        <v>60</v>
      </c>
      <c r="D48" s="93">
        <f>[43]Junho!$F$7</f>
        <v>67</v>
      </c>
      <c r="E48" s="93">
        <f>[43]Junho!$F$8</f>
        <v>63</v>
      </c>
      <c r="F48" s="93">
        <f>[43]Junho!$F$9</f>
        <v>67</v>
      </c>
      <c r="G48" s="93">
        <f>[43]Junho!$F$10</f>
        <v>70</v>
      </c>
      <c r="H48" s="93">
        <f>[43]Junho!$F$11</f>
        <v>65</v>
      </c>
      <c r="I48" s="93">
        <f>[43]Junho!$F$12</f>
        <v>73</v>
      </c>
      <c r="J48" s="93">
        <f>[43]Junho!$F$13</f>
        <v>71</v>
      </c>
      <c r="K48" s="93">
        <f>[43]Junho!$F$14</f>
        <v>77</v>
      </c>
      <c r="L48" s="93">
        <f>[43]Junho!$F$15</f>
        <v>72</v>
      </c>
      <c r="M48" s="93">
        <f>[43]Junho!$F$16</f>
        <v>70</v>
      </c>
      <c r="N48" s="93">
        <f>[43]Junho!$F$17</f>
        <v>67</v>
      </c>
      <c r="O48" s="93">
        <f>[43]Junho!$F$18</f>
        <v>71</v>
      </c>
      <c r="P48" s="93">
        <f>[43]Junho!$F$19</f>
        <v>64</v>
      </c>
      <c r="Q48" s="93">
        <f>[43]Junho!$F$20</f>
        <v>65</v>
      </c>
      <c r="R48" s="93">
        <f>[43]Junho!$F$21</f>
        <v>65</v>
      </c>
      <c r="S48" s="93">
        <f>[43]Junho!$F$22</f>
        <v>64</v>
      </c>
      <c r="T48" s="93">
        <f>[43]Junho!$F$23</f>
        <v>67</v>
      </c>
      <c r="U48" s="93">
        <f>[43]Junho!$F$24</f>
        <v>53</v>
      </c>
      <c r="V48" s="93">
        <f>[43]Junho!$F$25</f>
        <v>59</v>
      </c>
      <c r="W48" s="93">
        <f>[43]Junho!$F$26</f>
        <v>67</v>
      </c>
      <c r="X48" s="93">
        <f>[43]Junho!$F$27</f>
        <v>60</v>
      </c>
      <c r="Y48" s="93">
        <f>[43]Junho!$F$28</f>
        <v>64</v>
      </c>
      <c r="Z48" s="93">
        <f>[43]Junho!$F$29</f>
        <v>74</v>
      </c>
      <c r="AA48" s="93">
        <f>[43]Junho!$F$30</f>
        <v>89</v>
      </c>
      <c r="AB48" s="93">
        <f>[43]Junho!$F$31</f>
        <v>100</v>
      </c>
      <c r="AC48" s="93">
        <f>[43]Junho!$F$32</f>
        <v>80</v>
      </c>
      <c r="AD48" s="93">
        <f>[43]Junho!$F$33</f>
        <v>73</v>
      </c>
      <c r="AE48" s="93">
        <f>[43]Junho!$F$34</f>
        <v>98</v>
      </c>
      <c r="AF48" s="81">
        <f>MAX(B48:AE48)</f>
        <v>100</v>
      </c>
      <c r="AG48" s="92">
        <f>AVERAGE(B48:AE48)</f>
        <v>70.2</v>
      </c>
      <c r="AH48" s="11" t="s">
        <v>33</v>
      </c>
      <c r="AI48" t="s">
        <v>33</v>
      </c>
    </row>
    <row r="49" spans="1:35" x14ac:dyDescent="0.2">
      <c r="A49" s="50" t="s">
        <v>19</v>
      </c>
      <c r="B49" s="93">
        <f>[44]Junho!$F$5</f>
        <v>86</v>
      </c>
      <c r="C49" s="93">
        <f>[44]Junho!$F$6</f>
        <v>89</v>
      </c>
      <c r="D49" s="93">
        <f>[44]Junho!$F$7</f>
        <v>81</v>
      </c>
      <c r="E49" s="93">
        <f>[44]Junho!$F$8</f>
        <v>87</v>
      </c>
      <c r="F49" s="93">
        <f>[44]Junho!$F$9</f>
        <v>87</v>
      </c>
      <c r="G49" s="93">
        <f>[44]Junho!$F$10</f>
        <v>87</v>
      </c>
      <c r="H49" s="93">
        <f>[44]Junho!$F$11</f>
        <v>83</v>
      </c>
      <c r="I49" s="93">
        <f>[44]Junho!$F$12</f>
        <v>84</v>
      </c>
      <c r="J49" s="93">
        <f>[44]Junho!$F$13</f>
        <v>88</v>
      </c>
      <c r="K49" s="93">
        <f>[44]Junho!$F$14</f>
        <v>84</v>
      </c>
      <c r="L49" s="93">
        <f>[44]Junho!$F$15</f>
        <v>81</v>
      </c>
      <c r="M49" s="93">
        <f>[44]Junho!$F$16</f>
        <v>75</v>
      </c>
      <c r="N49" s="93">
        <f>[44]Junho!$F$17</f>
        <v>89</v>
      </c>
      <c r="O49" s="93">
        <f>[44]Junho!$F$18</f>
        <v>79</v>
      </c>
      <c r="P49" s="93">
        <f>[44]Junho!$F$19</f>
        <v>89</v>
      </c>
      <c r="Q49" s="93">
        <f>[44]Junho!$F$20</f>
        <v>88</v>
      </c>
      <c r="R49" s="93">
        <f>[44]Junho!$F$21</f>
        <v>80</v>
      </c>
      <c r="S49" s="93">
        <f>[44]Junho!$F$22</f>
        <v>67</v>
      </c>
      <c r="T49" s="93">
        <f>[44]Junho!$F$23</f>
        <v>73</v>
      </c>
      <c r="U49" s="93">
        <f>[44]Junho!$F$24</f>
        <v>87</v>
      </c>
      <c r="V49" s="93">
        <f>[44]Junho!$F$25</f>
        <v>88</v>
      </c>
      <c r="W49" s="93">
        <f>[44]Junho!$F$26</f>
        <v>78</v>
      </c>
      <c r="X49" s="93">
        <f>[44]Junho!$F$27</f>
        <v>66</v>
      </c>
      <c r="Y49" s="93">
        <f>[44]Junho!$F$28</f>
        <v>74</v>
      </c>
      <c r="Z49" s="93">
        <f>[44]Junho!$F$29</f>
        <v>75</v>
      </c>
      <c r="AA49" s="93">
        <f>[44]Junho!$F$30</f>
        <v>80</v>
      </c>
      <c r="AB49" s="93">
        <f>[44]Junho!$F$31</f>
        <v>87</v>
      </c>
      <c r="AC49" s="93">
        <f>[44]Junho!$F$32</f>
        <v>86</v>
      </c>
      <c r="AD49" s="93">
        <f>[44]Junho!$F$33</f>
        <v>75</v>
      </c>
      <c r="AE49" s="93">
        <f>[44]Junho!$F$34</f>
        <v>79</v>
      </c>
      <c r="AF49" s="81">
        <f>MAX(B49:AE49)</f>
        <v>89</v>
      </c>
      <c r="AG49" s="92">
        <f>AVERAGE(B49:AE49)</f>
        <v>81.733333333333334</v>
      </c>
    </row>
    <row r="50" spans="1:35" s="5" customFormat="1" ht="17.100000000000001" customHeight="1" x14ac:dyDescent="0.2">
      <c r="A50" s="51" t="s">
        <v>22</v>
      </c>
      <c r="B50" s="94">
        <f t="shared" ref="B50:AE50" si="3">MAX(B5:B49)</f>
        <v>100</v>
      </c>
      <c r="C50" s="94">
        <f t="shared" si="3"/>
        <v>99</v>
      </c>
      <c r="D50" s="94">
        <f t="shared" si="3"/>
        <v>98</v>
      </c>
      <c r="E50" s="94">
        <f t="shared" si="3"/>
        <v>100</v>
      </c>
      <c r="F50" s="94">
        <f t="shared" si="3"/>
        <v>100</v>
      </c>
      <c r="G50" s="94">
        <f t="shared" si="3"/>
        <v>100</v>
      </c>
      <c r="H50" s="94">
        <f t="shared" si="3"/>
        <v>100</v>
      </c>
      <c r="I50" s="94">
        <f t="shared" si="3"/>
        <v>100</v>
      </c>
      <c r="J50" s="94">
        <f t="shared" si="3"/>
        <v>100</v>
      </c>
      <c r="K50" s="94">
        <f t="shared" si="3"/>
        <v>100</v>
      </c>
      <c r="L50" s="94">
        <f t="shared" si="3"/>
        <v>100</v>
      </c>
      <c r="M50" s="94">
        <f t="shared" si="3"/>
        <v>100</v>
      </c>
      <c r="N50" s="94">
        <f t="shared" si="3"/>
        <v>98</v>
      </c>
      <c r="O50" s="94">
        <f t="shared" si="3"/>
        <v>98</v>
      </c>
      <c r="P50" s="94">
        <f t="shared" si="3"/>
        <v>100</v>
      </c>
      <c r="Q50" s="94">
        <f t="shared" si="3"/>
        <v>100</v>
      </c>
      <c r="R50" s="94">
        <f t="shared" si="3"/>
        <v>100</v>
      </c>
      <c r="S50" s="94">
        <f t="shared" si="3"/>
        <v>100</v>
      </c>
      <c r="T50" s="94">
        <f t="shared" si="3"/>
        <v>100</v>
      </c>
      <c r="U50" s="94">
        <f t="shared" si="3"/>
        <v>100</v>
      </c>
      <c r="V50" s="94">
        <f t="shared" si="3"/>
        <v>97</v>
      </c>
      <c r="W50" s="94">
        <f t="shared" si="3"/>
        <v>100</v>
      </c>
      <c r="X50" s="94">
        <f t="shared" si="3"/>
        <v>100</v>
      </c>
      <c r="Y50" s="94">
        <f t="shared" si="3"/>
        <v>100</v>
      </c>
      <c r="Z50" s="94">
        <f t="shared" si="3"/>
        <v>100</v>
      </c>
      <c r="AA50" s="94">
        <f t="shared" si="3"/>
        <v>100</v>
      </c>
      <c r="AB50" s="94">
        <f t="shared" si="3"/>
        <v>100</v>
      </c>
      <c r="AC50" s="94">
        <f t="shared" si="3"/>
        <v>100</v>
      </c>
      <c r="AD50" s="94">
        <f t="shared" si="3"/>
        <v>100</v>
      </c>
      <c r="AE50" s="94">
        <f t="shared" si="3"/>
        <v>100</v>
      </c>
      <c r="AF50" s="81">
        <f>MAX(AF5:AF49)</f>
        <v>100</v>
      </c>
      <c r="AG50" s="92">
        <f>AVERAGE(B50:AE50)</f>
        <v>99.666666666666671</v>
      </c>
      <c r="AI50" s="5" t="s">
        <v>33</v>
      </c>
    </row>
    <row r="51" spans="1:35" x14ac:dyDescent="0.2">
      <c r="A51" s="77" t="s">
        <v>207</v>
      </c>
      <c r="B51" s="42"/>
      <c r="C51" s="42"/>
      <c r="D51" s="42"/>
      <c r="E51" s="42"/>
      <c r="F51" s="42"/>
      <c r="G51" s="42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8"/>
      <c r="AE51" s="52"/>
      <c r="AF51" s="46"/>
      <c r="AG51" s="47"/>
    </row>
    <row r="52" spans="1:35" x14ac:dyDescent="0.2">
      <c r="A52" s="77" t="s">
        <v>208</v>
      </c>
      <c r="B52" s="43"/>
      <c r="C52" s="43"/>
      <c r="D52" s="43"/>
      <c r="E52" s="43"/>
      <c r="F52" s="43"/>
      <c r="G52" s="43"/>
      <c r="H52" s="43"/>
      <c r="I52" s="43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116"/>
      <c r="U52" s="116"/>
      <c r="V52" s="116"/>
      <c r="W52" s="116"/>
      <c r="X52" s="116"/>
      <c r="Y52" s="96"/>
      <c r="Z52" s="96"/>
      <c r="AA52" s="96"/>
      <c r="AB52" s="96"/>
      <c r="AC52" s="96"/>
      <c r="AD52" s="96"/>
      <c r="AE52" s="96"/>
      <c r="AF52" s="46"/>
      <c r="AG52" s="45"/>
    </row>
    <row r="53" spans="1:35" x14ac:dyDescent="0.2">
      <c r="A53" s="44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117"/>
      <c r="U53" s="117"/>
      <c r="V53" s="117"/>
      <c r="W53" s="117"/>
      <c r="X53" s="117"/>
      <c r="Y53" s="96"/>
      <c r="Z53" s="96"/>
      <c r="AA53" s="96"/>
      <c r="AB53" s="96"/>
      <c r="AC53" s="96"/>
      <c r="AD53" s="48"/>
      <c r="AE53" s="48"/>
      <c r="AF53" s="46"/>
      <c r="AG53" s="45"/>
      <c r="AH53" s="11" t="s">
        <v>33</v>
      </c>
    </row>
    <row r="54" spans="1:35" x14ac:dyDescent="0.2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8"/>
      <c r="AE54" s="48"/>
      <c r="AF54" s="46"/>
      <c r="AG54" s="72"/>
    </row>
    <row r="55" spans="1:35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8"/>
      <c r="AF55" s="46"/>
      <c r="AG55" s="47"/>
      <c r="AI55" t="s">
        <v>33</v>
      </c>
    </row>
    <row r="56" spans="1:35" x14ac:dyDescent="0.2">
      <c r="A56" s="44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9"/>
      <c r="AF56" s="46"/>
      <c r="AG56" s="47"/>
    </row>
    <row r="57" spans="1:35" ht="13.5" thickBot="1" x14ac:dyDescent="0.25">
      <c r="A57" s="53"/>
      <c r="B57" s="54"/>
      <c r="C57" s="54"/>
      <c r="D57" s="54"/>
      <c r="E57" s="54"/>
      <c r="F57" s="54"/>
      <c r="G57" s="54" t="s">
        <v>33</v>
      </c>
      <c r="H57" s="54"/>
      <c r="I57" s="54"/>
      <c r="J57" s="54"/>
      <c r="K57" s="54"/>
      <c r="L57" s="54" t="s">
        <v>33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5"/>
      <c r="AG57" s="73"/>
    </row>
    <row r="58" spans="1:35" x14ac:dyDescent="0.2">
      <c r="AI58" t="s">
        <v>33</v>
      </c>
    </row>
    <row r="59" spans="1:35" x14ac:dyDescent="0.2">
      <c r="U59" s="2" t="s">
        <v>33</v>
      </c>
      <c r="Y59" s="2" t="s">
        <v>33</v>
      </c>
      <c r="AI59" t="s">
        <v>33</v>
      </c>
    </row>
    <row r="60" spans="1:35" x14ac:dyDescent="0.2">
      <c r="L60" s="2" t="s">
        <v>33</v>
      </c>
      <c r="Q60" s="2" t="s">
        <v>33</v>
      </c>
      <c r="U60" s="2" t="s">
        <v>33</v>
      </c>
      <c r="AD60" s="2" t="s">
        <v>33</v>
      </c>
      <c r="AI60" t="s">
        <v>33</v>
      </c>
    </row>
    <row r="61" spans="1:35" x14ac:dyDescent="0.2">
      <c r="O61" s="2" t="s">
        <v>33</v>
      </c>
      <c r="AB61" s="2" t="s">
        <v>33</v>
      </c>
      <c r="AF61" s="7" t="s">
        <v>33</v>
      </c>
    </row>
    <row r="62" spans="1:35" x14ac:dyDescent="0.2">
      <c r="G62" s="2" t="s">
        <v>33</v>
      </c>
      <c r="L62" s="2" t="s">
        <v>33</v>
      </c>
    </row>
    <row r="63" spans="1:35" x14ac:dyDescent="0.2">
      <c r="P63" s="2" t="s">
        <v>206</v>
      </c>
      <c r="S63" s="2" t="s">
        <v>33</v>
      </c>
      <c r="U63" s="2" t="s">
        <v>33</v>
      </c>
      <c r="V63" s="2" t="s">
        <v>33</v>
      </c>
      <c r="Y63" s="2" t="s">
        <v>33</v>
      </c>
      <c r="AD63" s="2" t="s">
        <v>33</v>
      </c>
      <c r="AI63" t="s">
        <v>33</v>
      </c>
    </row>
    <row r="64" spans="1:35" x14ac:dyDescent="0.2">
      <c r="L64" s="2" t="s">
        <v>33</v>
      </c>
      <c r="S64" s="2" t="s">
        <v>33</v>
      </c>
      <c r="T64" s="2" t="s">
        <v>33</v>
      </c>
      <c r="Z64" s="2" t="s">
        <v>33</v>
      </c>
      <c r="AA64" s="2" t="s">
        <v>33</v>
      </c>
      <c r="AB64" s="2" t="s">
        <v>33</v>
      </c>
      <c r="AE64" s="2" t="s">
        <v>33</v>
      </c>
    </row>
    <row r="65" spans="7:32" x14ac:dyDescent="0.2">
      <c r="V65" s="2" t="s">
        <v>33</v>
      </c>
      <c r="W65" s="2" t="s">
        <v>33</v>
      </c>
      <c r="X65" s="2" t="s">
        <v>33</v>
      </c>
      <c r="Y65" s="2" t="s">
        <v>33</v>
      </c>
      <c r="AF65" s="7" t="s">
        <v>33</v>
      </c>
    </row>
    <row r="66" spans="7:32" x14ac:dyDescent="0.2">
      <c r="G66" s="2" t="s">
        <v>33</v>
      </c>
      <c r="P66" s="2" t="s">
        <v>33</v>
      </c>
      <c r="V66" s="2" t="s">
        <v>33</v>
      </c>
      <c r="Y66" s="2" t="s">
        <v>33</v>
      </c>
      <c r="AE66" s="2" t="s">
        <v>33</v>
      </c>
    </row>
    <row r="67" spans="7:32" x14ac:dyDescent="0.2">
      <c r="R67" s="2" t="s">
        <v>33</v>
      </c>
      <c r="U67" s="2" t="s">
        <v>33</v>
      </c>
    </row>
    <row r="68" spans="7:32" x14ac:dyDescent="0.2">
      <c r="L68" s="2" t="s">
        <v>33</v>
      </c>
      <c r="Y68" s="2" t="s">
        <v>33</v>
      </c>
      <c r="AC68" s="2" t="s">
        <v>33</v>
      </c>
      <c r="AD68" s="2" t="s">
        <v>33</v>
      </c>
    </row>
    <row r="70" spans="7:32" x14ac:dyDescent="0.2">
      <c r="N70" s="2" t="s">
        <v>33</v>
      </c>
    </row>
    <row r="71" spans="7:32" x14ac:dyDescent="0.2">
      <c r="U71" s="2" t="s">
        <v>33</v>
      </c>
    </row>
    <row r="76" spans="7:32" x14ac:dyDescent="0.2">
      <c r="W76" s="2" t="s">
        <v>33</v>
      </c>
    </row>
  </sheetData>
  <mergeCells count="35"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  <mergeCell ref="I3:I4"/>
    <mergeCell ref="O3:O4"/>
    <mergeCell ref="T53:X53"/>
    <mergeCell ref="U3:U4"/>
    <mergeCell ref="T3:T4"/>
    <mergeCell ref="P3:P4"/>
    <mergeCell ref="Q3:Q4"/>
    <mergeCell ref="Z3:Z4"/>
    <mergeCell ref="A1:AG1"/>
    <mergeCell ref="T52:X52"/>
    <mergeCell ref="A2:A4"/>
    <mergeCell ref="S3:S4"/>
    <mergeCell ref="V3:V4"/>
    <mergeCell ref="B2:AG2"/>
    <mergeCell ref="AE3:AE4"/>
    <mergeCell ref="AA3:AA4"/>
    <mergeCell ref="AB3:AB4"/>
    <mergeCell ref="AC3:AC4"/>
    <mergeCell ref="AD3:AD4"/>
    <mergeCell ref="W3:W4"/>
    <mergeCell ref="X3:X4"/>
    <mergeCell ref="Y3:Y4"/>
    <mergeCell ref="R3:R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showGridLines="0" zoomScale="90" zoomScaleNormal="90" workbookViewId="0">
      <selection activeCell="AF3" sqref="AF1:AF1048576"/>
    </sheetView>
  </sheetViews>
  <sheetFormatPr defaultRowHeight="12.75" x14ac:dyDescent="0.2"/>
  <cols>
    <col min="1" max="1" width="24.5703125" style="2" customWidth="1"/>
    <col min="2" max="4" width="5" style="2" customWidth="1"/>
    <col min="5" max="5" width="5.140625" style="2" customWidth="1"/>
    <col min="6" max="6" width="5" style="2" customWidth="1"/>
    <col min="7" max="7" width="5.140625" style="2" customWidth="1"/>
    <col min="8" max="9" width="5" style="2" customWidth="1"/>
    <col min="10" max="10" width="5.42578125" style="2" customWidth="1"/>
    <col min="11" max="11" width="5.140625" style="2" customWidth="1"/>
    <col min="12" max="12" width="5" style="2" customWidth="1"/>
    <col min="13" max="13" width="5.140625" style="2" customWidth="1"/>
    <col min="14" max="14" width="5" style="2" customWidth="1"/>
    <col min="15" max="15" width="5.28515625" style="2" customWidth="1"/>
    <col min="16" max="16" width="5" style="2" customWidth="1"/>
    <col min="17" max="17" width="5.28515625" style="2" customWidth="1"/>
    <col min="18" max="22" width="5.140625" style="2" customWidth="1"/>
    <col min="23" max="24" width="5.28515625" style="2" customWidth="1"/>
    <col min="25" max="25" width="5.42578125" style="2" customWidth="1"/>
    <col min="26" max="27" width="5.140625" style="2" customWidth="1"/>
    <col min="28" max="28" width="5" style="2" customWidth="1"/>
    <col min="29" max="29" width="5.28515625" style="2" customWidth="1"/>
    <col min="30" max="30" width="5.140625" style="2" customWidth="1"/>
    <col min="31" max="31" width="6.42578125" style="2" bestFit="1" customWidth="1"/>
    <col min="32" max="32" width="7" style="6" bestFit="1" customWidth="1"/>
    <col min="33" max="33" width="6.85546875" style="1" customWidth="1"/>
  </cols>
  <sheetData>
    <row r="1" spans="1:33" ht="20.100000000000001" customHeight="1" x14ac:dyDescent="0.2">
      <c r="A1" s="110" t="s">
        <v>216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2"/>
    </row>
    <row r="2" spans="1:33" s="4" customFormat="1" ht="20.100000000000001" customHeight="1" x14ac:dyDescent="0.2">
      <c r="A2" s="113" t="s">
        <v>20</v>
      </c>
      <c r="B2" s="108" t="s">
        <v>238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</row>
    <row r="3" spans="1:33" s="5" customFormat="1" ht="20.100000000000001" customHeight="1" x14ac:dyDescent="0.2">
      <c r="A3" s="113"/>
      <c r="B3" s="114">
        <v>1</v>
      </c>
      <c r="C3" s="114">
        <f>SUM(B3+1)</f>
        <v>2</v>
      </c>
      <c r="D3" s="114">
        <f t="shared" ref="D3:AD3" si="0">SUM(C3+1)</f>
        <v>3</v>
      </c>
      <c r="E3" s="114">
        <f t="shared" si="0"/>
        <v>4</v>
      </c>
      <c r="F3" s="114">
        <f t="shared" si="0"/>
        <v>5</v>
      </c>
      <c r="G3" s="114">
        <f t="shared" si="0"/>
        <v>6</v>
      </c>
      <c r="H3" s="114">
        <f t="shared" si="0"/>
        <v>7</v>
      </c>
      <c r="I3" s="114">
        <f t="shared" si="0"/>
        <v>8</v>
      </c>
      <c r="J3" s="114">
        <f t="shared" si="0"/>
        <v>9</v>
      </c>
      <c r="K3" s="114">
        <f t="shared" si="0"/>
        <v>10</v>
      </c>
      <c r="L3" s="114">
        <f t="shared" si="0"/>
        <v>11</v>
      </c>
      <c r="M3" s="114">
        <f t="shared" si="0"/>
        <v>12</v>
      </c>
      <c r="N3" s="114">
        <f t="shared" si="0"/>
        <v>13</v>
      </c>
      <c r="O3" s="114">
        <f t="shared" si="0"/>
        <v>14</v>
      </c>
      <c r="P3" s="114">
        <f t="shared" si="0"/>
        <v>15</v>
      </c>
      <c r="Q3" s="114">
        <f t="shared" si="0"/>
        <v>16</v>
      </c>
      <c r="R3" s="114">
        <f t="shared" si="0"/>
        <v>17</v>
      </c>
      <c r="S3" s="114">
        <f t="shared" si="0"/>
        <v>18</v>
      </c>
      <c r="T3" s="114">
        <f t="shared" si="0"/>
        <v>19</v>
      </c>
      <c r="U3" s="114">
        <f t="shared" si="0"/>
        <v>20</v>
      </c>
      <c r="V3" s="114">
        <f t="shared" si="0"/>
        <v>21</v>
      </c>
      <c r="W3" s="114">
        <f t="shared" si="0"/>
        <v>22</v>
      </c>
      <c r="X3" s="114">
        <f t="shared" si="0"/>
        <v>23</v>
      </c>
      <c r="Y3" s="114">
        <f t="shared" si="0"/>
        <v>24</v>
      </c>
      <c r="Z3" s="114">
        <f t="shared" si="0"/>
        <v>25</v>
      </c>
      <c r="AA3" s="114">
        <f t="shared" si="0"/>
        <v>26</v>
      </c>
      <c r="AB3" s="114">
        <f t="shared" si="0"/>
        <v>27</v>
      </c>
      <c r="AC3" s="114">
        <f t="shared" si="0"/>
        <v>28</v>
      </c>
      <c r="AD3" s="114">
        <f t="shared" si="0"/>
        <v>29</v>
      </c>
      <c r="AE3" s="114">
        <v>30</v>
      </c>
      <c r="AF3" s="78" t="s">
        <v>26</v>
      </c>
      <c r="AG3" s="79" t="s">
        <v>24</v>
      </c>
    </row>
    <row r="4" spans="1:33" s="5" customFormat="1" ht="20.100000000000001" customHeigh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78" t="s">
        <v>23</v>
      </c>
      <c r="AG4" s="79" t="s">
        <v>23</v>
      </c>
    </row>
    <row r="5" spans="1:33" s="5" customFormat="1" x14ac:dyDescent="0.2">
      <c r="A5" s="50" t="s">
        <v>28</v>
      </c>
      <c r="B5" s="90">
        <f>[1]Junho!$G$5</f>
        <v>26</v>
      </c>
      <c r="C5" s="90">
        <f>[1]Junho!$G$6</f>
        <v>24</v>
      </c>
      <c r="D5" s="90">
        <f>[1]Junho!$G$7</f>
        <v>23</v>
      </c>
      <c r="E5" s="90">
        <f>[1]Junho!$G$8</f>
        <v>26</v>
      </c>
      <c r="F5" s="90">
        <f>[1]Junho!$G$9</f>
        <v>33</v>
      </c>
      <c r="G5" s="90">
        <f>[1]Junho!$G$10</f>
        <v>27</v>
      </c>
      <c r="H5" s="90">
        <f>[1]Junho!$G$11</f>
        <v>27</v>
      </c>
      <c r="I5" s="90">
        <f>[1]Junho!$G$12</f>
        <v>29</v>
      </c>
      <c r="J5" s="90">
        <f>[1]Junho!$G$13</f>
        <v>29</v>
      </c>
      <c r="K5" s="90">
        <f>[1]Junho!$G$14</f>
        <v>26</v>
      </c>
      <c r="L5" s="90">
        <f>[1]Junho!$G$15</f>
        <v>23</v>
      </c>
      <c r="M5" s="90">
        <f>[1]Junho!$G$16</f>
        <v>23</v>
      </c>
      <c r="N5" s="90">
        <f>[1]Junho!$G$17</f>
        <v>23</v>
      </c>
      <c r="O5" s="90">
        <f>[1]Junho!$G$18</f>
        <v>21</v>
      </c>
      <c r="P5" s="90">
        <f>[1]Junho!$G$19</f>
        <v>27</v>
      </c>
      <c r="Q5" s="90">
        <f>[1]Junho!$G$20</f>
        <v>23</v>
      </c>
      <c r="R5" s="90">
        <f>[1]Junho!$G$21</f>
        <v>21</v>
      </c>
      <c r="S5" s="90">
        <f>[1]Junho!$G$22</f>
        <v>24</v>
      </c>
      <c r="T5" s="90">
        <f>[1]Junho!$G$23</f>
        <v>23</v>
      </c>
      <c r="U5" s="90">
        <f>[1]Junho!$G$24</f>
        <v>16</v>
      </c>
      <c r="V5" s="90">
        <f>[1]Junho!$G$25</f>
        <v>22</v>
      </c>
      <c r="W5" s="90">
        <f>[1]Junho!$G$26</f>
        <v>25</v>
      </c>
      <c r="X5" s="90">
        <f>[1]Junho!$G$27</f>
        <v>27</v>
      </c>
      <c r="Y5" s="90">
        <f>[1]Junho!$G$28</f>
        <v>26</v>
      </c>
      <c r="Z5" s="90">
        <f>[1]Junho!$G$29</f>
        <v>29</v>
      </c>
      <c r="AA5" s="90">
        <f>[1]Junho!$G$30</f>
        <v>36</v>
      </c>
      <c r="AB5" s="90">
        <f>[1]Junho!$G$31</f>
        <v>59</v>
      </c>
      <c r="AC5" s="90">
        <f>[1]Junho!$G$32</f>
        <v>28</v>
      </c>
      <c r="AD5" s="90">
        <f>[1]Junho!$G$33</f>
        <v>34</v>
      </c>
      <c r="AE5" s="90">
        <f>[1]Junho!$G$34</f>
        <v>36</v>
      </c>
      <c r="AF5" s="81">
        <f t="shared" ref="AF5:AF11" si="1">MIN(B5:AE5)</f>
        <v>16</v>
      </c>
      <c r="AG5" s="92">
        <f t="shared" ref="AG5:AG25" si="2">AVERAGE(B5:AE5)</f>
        <v>27.2</v>
      </c>
    </row>
    <row r="6" spans="1:33" x14ac:dyDescent="0.2">
      <c r="A6" s="50" t="s">
        <v>0</v>
      </c>
      <c r="B6" s="93">
        <f>[2]Junho!$G$5</f>
        <v>28</v>
      </c>
      <c r="C6" s="93">
        <f>[2]Junho!$G$6</f>
        <v>25</v>
      </c>
      <c r="D6" s="93">
        <f>[2]Junho!$G$7</f>
        <v>24</v>
      </c>
      <c r="E6" s="93">
        <f>[2]Junho!$G$8</f>
        <v>23</v>
      </c>
      <c r="F6" s="93">
        <f>[2]Junho!$G$9</f>
        <v>34</v>
      </c>
      <c r="G6" s="93">
        <f>[2]Junho!$G$10</f>
        <v>30</v>
      </c>
      <c r="H6" s="93">
        <f>[2]Junho!$G$11</f>
        <v>27</v>
      </c>
      <c r="I6" s="93">
        <f>[2]Junho!$G$12</f>
        <v>28</v>
      </c>
      <c r="J6" s="93">
        <f>[2]Junho!$G$13</f>
        <v>26</v>
      </c>
      <c r="K6" s="93">
        <f>[2]Junho!$G$14</f>
        <v>29</v>
      </c>
      <c r="L6" s="93">
        <f>[2]Junho!$G$15</f>
        <v>23</v>
      </c>
      <c r="M6" s="93">
        <f>[2]Junho!$G$16</f>
        <v>20</v>
      </c>
      <c r="N6" s="93">
        <f>[2]Junho!$G$17</f>
        <v>24</v>
      </c>
      <c r="O6" s="93">
        <f>[2]Junho!$G$18</f>
        <v>25</v>
      </c>
      <c r="P6" s="93">
        <f>[2]Junho!$G$19</f>
        <v>29</v>
      </c>
      <c r="Q6" s="93">
        <f>[2]Junho!$G$20</f>
        <v>35</v>
      </c>
      <c r="R6" s="93">
        <f>[2]Junho!$G$21</f>
        <v>30</v>
      </c>
      <c r="S6" s="93">
        <f>[2]Junho!$G$22</f>
        <v>25</v>
      </c>
      <c r="T6" s="93">
        <f>[2]Junho!$G$23</f>
        <v>25</v>
      </c>
      <c r="U6" s="93">
        <f>[2]Junho!$G$24</f>
        <v>23</v>
      </c>
      <c r="V6" s="93">
        <f>[2]Junho!$G$25</f>
        <v>19</v>
      </c>
      <c r="W6" s="93">
        <f>[2]Junho!$G$26</f>
        <v>25</v>
      </c>
      <c r="X6" s="93">
        <f>[2]Junho!$G$27</f>
        <v>26</v>
      </c>
      <c r="Y6" s="93">
        <f>[2]Junho!$G$28</f>
        <v>32</v>
      </c>
      <c r="Z6" s="93">
        <f>[2]Junho!$G$29</f>
        <v>47</v>
      </c>
      <c r="AA6" s="93">
        <f>[2]Junho!$G$30</f>
        <v>57</v>
      </c>
      <c r="AB6" s="93">
        <f>[2]Junho!$G$31</f>
        <v>52</v>
      </c>
      <c r="AC6" s="93">
        <f>[2]Junho!$G$32</f>
        <v>21</v>
      </c>
      <c r="AD6" s="93">
        <f>[2]Junho!$G$33</f>
        <v>37</v>
      </c>
      <c r="AE6" s="93">
        <f>[2]Junho!$G$34</f>
        <v>15</v>
      </c>
      <c r="AF6" s="81">
        <f t="shared" si="1"/>
        <v>15</v>
      </c>
      <c r="AG6" s="92">
        <f t="shared" si="2"/>
        <v>28.8</v>
      </c>
    </row>
    <row r="7" spans="1:33" x14ac:dyDescent="0.2">
      <c r="A7" s="50" t="s">
        <v>86</v>
      </c>
      <c r="B7" s="93">
        <f>[3]Junho!$G$5</f>
        <v>34</v>
      </c>
      <c r="C7" s="93">
        <f>[3]Junho!$G$6</f>
        <v>33</v>
      </c>
      <c r="D7" s="93">
        <f>[3]Junho!$G$7</f>
        <v>31</v>
      </c>
      <c r="E7" s="93">
        <f>[3]Junho!$G$8</f>
        <v>31</v>
      </c>
      <c r="F7" s="93">
        <f>[3]Junho!$G$9</f>
        <v>39</v>
      </c>
      <c r="G7" s="93">
        <f>[3]Junho!$G$10</f>
        <v>32</v>
      </c>
      <c r="H7" s="93">
        <f>[3]Junho!$G$11</f>
        <v>32</v>
      </c>
      <c r="I7" s="93">
        <f>[3]Junho!$G$12</f>
        <v>34</v>
      </c>
      <c r="J7" s="93">
        <f>[3]Junho!$G$13</f>
        <v>33</v>
      </c>
      <c r="K7" s="93">
        <f>[3]Junho!$G$14</f>
        <v>31</v>
      </c>
      <c r="L7" s="93">
        <f>[3]Junho!$G$15</f>
        <v>30</v>
      </c>
      <c r="M7" s="93">
        <f>[3]Junho!$G$16</f>
        <v>24</v>
      </c>
      <c r="N7" s="93">
        <f>[3]Junho!$G$17</f>
        <v>30</v>
      </c>
      <c r="O7" s="93">
        <f>[3]Junho!$G$18</f>
        <v>28</v>
      </c>
      <c r="P7" s="93">
        <f>[3]Junho!$G$19</f>
        <v>36</v>
      </c>
      <c r="Q7" s="93">
        <f>[3]Junho!$G$20</f>
        <v>28</v>
      </c>
      <c r="R7" s="93">
        <f>[3]Junho!$G$21</f>
        <v>25</v>
      </c>
      <c r="S7" s="93">
        <f>[3]Junho!$G$22</f>
        <v>30</v>
      </c>
      <c r="T7" s="93">
        <f>[3]Junho!$G$23</f>
        <v>28</v>
      </c>
      <c r="U7" s="93">
        <f>[3]Junho!$G$24</f>
        <v>24</v>
      </c>
      <c r="V7" s="93">
        <f>[3]Junho!$G$25</f>
        <v>23</v>
      </c>
      <c r="W7" s="93">
        <f>[3]Junho!$G$26</f>
        <v>31</v>
      </c>
      <c r="X7" s="93">
        <f>[3]Junho!$G$27</f>
        <v>33</v>
      </c>
      <c r="Y7" s="93">
        <f>[3]Junho!$G$28</f>
        <v>35</v>
      </c>
      <c r="Z7" s="93">
        <f>[3]Junho!$G$29</f>
        <v>49</v>
      </c>
      <c r="AA7" s="93">
        <f>[3]Junho!$G$30</f>
        <v>61</v>
      </c>
      <c r="AB7" s="93">
        <f>[3]Junho!$G$31</f>
        <v>65</v>
      </c>
      <c r="AC7" s="93">
        <f>[3]Junho!$G$32</f>
        <v>23</v>
      </c>
      <c r="AD7" s="93">
        <f>[3]Junho!$G$33</f>
        <v>40</v>
      </c>
      <c r="AE7" s="93">
        <f>[3]Junho!$G$34</f>
        <v>21</v>
      </c>
      <c r="AF7" s="81">
        <f t="shared" si="1"/>
        <v>21</v>
      </c>
      <c r="AG7" s="92">
        <f t="shared" si="2"/>
        <v>33.133333333333333</v>
      </c>
    </row>
    <row r="8" spans="1:33" ht="12" customHeight="1" x14ac:dyDescent="0.2">
      <c r="A8" s="50" t="s">
        <v>1</v>
      </c>
      <c r="B8" s="93">
        <f>[4]Junho!$G$5</f>
        <v>26</v>
      </c>
      <c r="C8" s="93">
        <f>[4]Junho!$G$6</f>
        <v>26</v>
      </c>
      <c r="D8" s="93">
        <f>[4]Junho!$G$7</f>
        <v>28</v>
      </c>
      <c r="E8" s="93">
        <f>[4]Junho!$G$8</f>
        <v>21</v>
      </c>
      <c r="F8" s="93">
        <f>[4]Junho!$G$9</f>
        <v>25</v>
      </c>
      <c r="G8" s="93">
        <f>[4]Junho!$G$10</f>
        <v>23</v>
      </c>
      <c r="H8" s="93">
        <f>[4]Junho!$G$11</f>
        <v>23</v>
      </c>
      <c r="I8" s="93">
        <f>[4]Junho!$G$12</f>
        <v>26</v>
      </c>
      <c r="J8" s="93">
        <f>[4]Junho!$G$13</f>
        <v>28</v>
      </c>
      <c r="K8" s="93">
        <f>[4]Junho!$G$14</f>
        <v>29</v>
      </c>
      <c r="L8" s="93">
        <f>[4]Junho!$G$15</f>
        <v>23</v>
      </c>
      <c r="M8" s="93">
        <f>[4]Junho!$G$16</f>
        <v>21</v>
      </c>
      <c r="N8" s="93">
        <f>[4]Junho!$G$17</f>
        <v>23</v>
      </c>
      <c r="O8" s="93">
        <f>[4]Junho!$G$18</f>
        <v>24</v>
      </c>
      <c r="P8" s="93">
        <f>[4]Junho!$G$19</f>
        <v>31</v>
      </c>
      <c r="Q8" s="93">
        <f>[4]Junho!$G$20</f>
        <v>26</v>
      </c>
      <c r="R8" s="93">
        <f>[4]Junho!$G$21</f>
        <v>26</v>
      </c>
      <c r="S8" s="93">
        <f>[4]Junho!$G$22</f>
        <v>27</v>
      </c>
      <c r="T8" s="93">
        <f>[4]Junho!$G$23</f>
        <v>27</v>
      </c>
      <c r="U8" s="93">
        <f>[4]Junho!$G$24</f>
        <v>19</v>
      </c>
      <c r="V8" s="93">
        <f>[4]Junho!$G$25</f>
        <v>19</v>
      </c>
      <c r="W8" s="93">
        <f>[4]Junho!$G$26</f>
        <v>27</v>
      </c>
      <c r="X8" s="93">
        <f>[4]Junho!$G$27</f>
        <v>29</v>
      </c>
      <c r="Y8" s="93">
        <f>[4]Junho!$G$28</f>
        <v>30</v>
      </c>
      <c r="Z8" s="93">
        <f>[4]Junho!$G$29</f>
        <v>42</v>
      </c>
      <c r="AA8" s="93">
        <f>[4]Junho!$G$30</f>
        <v>57</v>
      </c>
      <c r="AB8" s="93">
        <f>[4]Junho!$G$31</f>
        <v>44</v>
      </c>
      <c r="AC8" s="93">
        <f>[4]Junho!$G$32</f>
        <v>26</v>
      </c>
      <c r="AD8" s="93">
        <f>[4]Junho!$G$33</f>
        <v>49</v>
      </c>
      <c r="AE8" s="93">
        <f>[4]Junho!$G$34</f>
        <v>22</v>
      </c>
      <c r="AF8" s="81">
        <f t="shared" si="1"/>
        <v>19</v>
      </c>
      <c r="AG8" s="92">
        <f t="shared" si="2"/>
        <v>28.233333333333334</v>
      </c>
    </row>
    <row r="9" spans="1:33" x14ac:dyDescent="0.2">
      <c r="A9" s="50" t="s">
        <v>149</v>
      </c>
      <c r="B9" s="93">
        <f>[5]Junho!$G$5</f>
        <v>35</v>
      </c>
      <c r="C9" s="93">
        <f>[5]Junho!$G$6</f>
        <v>32</v>
      </c>
      <c r="D9" s="93">
        <f>[5]Junho!$G$7</f>
        <v>37</v>
      </c>
      <c r="E9" s="93">
        <f>[5]Junho!$G$8</f>
        <v>32</v>
      </c>
      <c r="F9" s="93">
        <f>[5]Junho!$G$9</f>
        <v>41</v>
      </c>
      <c r="G9" s="93">
        <f>[5]Junho!$G$10</f>
        <v>40</v>
      </c>
      <c r="H9" s="93">
        <f>[5]Junho!$G$11</f>
        <v>36</v>
      </c>
      <c r="I9" s="93">
        <f>[5]Junho!$G$12</f>
        <v>37</v>
      </c>
      <c r="J9" s="93">
        <f>[5]Junho!$G$13</f>
        <v>35</v>
      </c>
      <c r="K9" s="93">
        <f>[5]Junho!$G$14</f>
        <v>35</v>
      </c>
      <c r="L9" s="93">
        <f>[5]Junho!$G$15</f>
        <v>31</v>
      </c>
      <c r="M9" s="93">
        <f>[5]Junho!$G$16</f>
        <v>28</v>
      </c>
      <c r="N9" s="93">
        <f>[5]Junho!$G$17</f>
        <v>32</v>
      </c>
      <c r="O9" s="93">
        <f>[5]Junho!$G$18</f>
        <v>33</v>
      </c>
      <c r="P9" s="93">
        <f>[5]Junho!$G$19</f>
        <v>39</v>
      </c>
      <c r="Q9" s="93">
        <f>[5]Junho!$G$20</f>
        <v>43</v>
      </c>
      <c r="R9" s="93">
        <f>[5]Junho!$G$21</f>
        <v>40</v>
      </c>
      <c r="S9" s="93">
        <f>[5]Junho!$G$22</f>
        <v>33</v>
      </c>
      <c r="T9" s="93">
        <f>[5]Junho!$G$23</f>
        <v>36</v>
      </c>
      <c r="U9" s="93">
        <f>[5]Junho!$G$24</f>
        <v>35</v>
      </c>
      <c r="V9" s="93">
        <f>[5]Junho!$G$25</f>
        <v>25</v>
      </c>
      <c r="W9" s="93">
        <f>[5]Junho!$G$26</f>
        <v>36</v>
      </c>
      <c r="X9" s="93">
        <f>[5]Junho!$G$27</f>
        <v>36</v>
      </c>
      <c r="Y9" s="93">
        <f>[5]Junho!$G$28</f>
        <v>47</v>
      </c>
      <c r="Z9" s="93">
        <f>[5]Junho!$G$29</f>
        <v>68</v>
      </c>
      <c r="AA9" s="93">
        <f>[5]Junho!$G$30</f>
        <v>77</v>
      </c>
      <c r="AB9" s="93">
        <f>[5]Junho!$G$31</f>
        <v>57</v>
      </c>
      <c r="AC9" s="93">
        <f>[5]Junho!$G$32</f>
        <v>32</v>
      </c>
      <c r="AD9" s="93">
        <f>[5]Junho!$G$33</f>
        <v>44</v>
      </c>
      <c r="AE9" s="93">
        <f>[5]Junho!$G$34</f>
        <v>21</v>
      </c>
      <c r="AF9" s="81">
        <f t="shared" si="1"/>
        <v>21</v>
      </c>
      <c r="AG9" s="92">
        <f t="shared" si="2"/>
        <v>38.43333333333333</v>
      </c>
    </row>
    <row r="10" spans="1:33" x14ac:dyDescent="0.2">
      <c r="A10" s="50" t="s">
        <v>93</v>
      </c>
      <c r="B10" s="93">
        <f>[6]Junho!$G$5</f>
        <v>29</v>
      </c>
      <c r="C10" s="93">
        <f>[6]Junho!$G$6</f>
        <v>28</v>
      </c>
      <c r="D10" s="93">
        <f>[6]Junho!$G$7</f>
        <v>29</v>
      </c>
      <c r="E10" s="93">
        <f>[6]Junho!$G$8</f>
        <v>30</v>
      </c>
      <c r="F10" s="93">
        <f>[6]Junho!$G$9</f>
        <v>33</v>
      </c>
      <c r="G10" s="93">
        <f>[6]Junho!$G$10</f>
        <v>29</v>
      </c>
      <c r="H10" s="93">
        <f>[6]Junho!$G$11</f>
        <v>32</v>
      </c>
      <c r="I10" s="93">
        <f>[6]Junho!$G$12</f>
        <v>34</v>
      </c>
      <c r="J10" s="93">
        <f>[6]Junho!$G$13</f>
        <v>33</v>
      </c>
      <c r="K10" s="93">
        <f>[6]Junho!$G$14</f>
        <v>32</v>
      </c>
      <c r="L10" s="93">
        <f>[6]Junho!$G$15</f>
        <v>26</v>
      </c>
      <c r="M10" s="93">
        <f>[6]Junho!$G$16</f>
        <v>28</v>
      </c>
      <c r="N10" s="93">
        <f>[6]Junho!$G$17</f>
        <v>32</v>
      </c>
      <c r="O10" s="93">
        <f>[6]Junho!$G$18</f>
        <v>31</v>
      </c>
      <c r="P10" s="93">
        <f>[6]Junho!$G$19</f>
        <v>36</v>
      </c>
      <c r="Q10" s="93">
        <f>[6]Junho!$G$20</f>
        <v>27</v>
      </c>
      <c r="R10" s="93">
        <f>[6]Junho!$G$21</f>
        <v>31</v>
      </c>
      <c r="S10" s="93">
        <f>[6]Junho!$G$22</f>
        <v>32</v>
      </c>
      <c r="T10" s="93">
        <f>[6]Junho!$G$23</f>
        <v>31</v>
      </c>
      <c r="U10" s="93">
        <f>[6]Junho!$G$24</f>
        <v>19</v>
      </c>
      <c r="V10" s="93">
        <f>[6]Junho!$G$25</f>
        <v>27</v>
      </c>
      <c r="W10" s="93">
        <f>[6]Junho!$G$26</f>
        <v>33</v>
      </c>
      <c r="X10" s="93">
        <f>[6]Junho!$G$27</f>
        <v>36</v>
      </c>
      <c r="Y10" s="93">
        <f>[6]Junho!$G$28</f>
        <v>34</v>
      </c>
      <c r="Z10" s="93">
        <f>[6]Junho!$G$29</f>
        <v>37</v>
      </c>
      <c r="AA10" s="93">
        <f>[6]Junho!$G$30</f>
        <v>45</v>
      </c>
      <c r="AB10" s="93">
        <f>[6]Junho!$G$31</f>
        <v>40</v>
      </c>
      <c r="AC10" s="93">
        <f>[6]Junho!$G$32</f>
        <v>27</v>
      </c>
      <c r="AD10" s="93">
        <f>[6]Junho!$G$33</f>
        <v>34</v>
      </c>
      <c r="AE10" s="93">
        <f>[6]Junho!$G$34</f>
        <v>35</v>
      </c>
      <c r="AF10" s="81">
        <f t="shared" si="1"/>
        <v>19</v>
      </c>
      <c r="AG10" s="92">
        <f t="shared" si="2"/>
        <v>31.666666666666668</v>
      </c>
    </row>
    <row r="11" spans="1:33" x14ac:dyDescent="0.2">
      <c r="A11" s="50" t="s">
        <v>50</v>
      </c>
      <c r="B11" s="93">
        <f>[7]Junho!$G$5</f>
        <v>34</v>
      </c>
      <c r="C11" s="93">
        <f>[7]Junho!$G$6</f>
        <v>31</v>
      </c>
      <c r="D11" s="93">
        <f>[7]Junho!$G$7</f>
        <v>30</v>
      </c>
      <c r="E11" s="93">
        <f>[7]Junho!$G$8</f>
        <v>32</v>
      </c>
      <c r="F11" s="93">
        <f>[7]Junho!$G$9</f>
        <v>41</v>
      </c>
      <c r="G11" s="93">
        <f>[7]Junho!$G$10</f>
        <v>29</v>
      </c>
      <c r="H11" s="93">
        <f>[7]Junho!$G$11</f>
        <v>31</v>
      </c>
      <c r="I11" s="93">
        <f>[7]Junho!$G$12</f>
        <v>29</v>
      </c>
      <c r="J11" s="93">
        <f>[7]Junho!$G$13</f>
        <v>30</v>
      </c>
      <c r="K11" s="93">
        <f>[7]Junho!$G$14</f>
        <v>28</v>
      </c>
      <c r="L11" s="93">
        <f>[7]Junho!$G$15</f>
        <v>26</v>
      </c>
      <c r="M11" s="93">
        <f>[7]Junho!$G$16</f>
        <v>26</v>
      </c>
      <c r="N11" s="93">
        <f>[7]Junho!$G$17</f>
        <v>24</v>
      </c>
      <c r="O11" s="93">
        <f>[7]Junho!$G$18</f>
        <v>25</v>
      </c>
      <c r="P11" s="93">
        <f>[7]Junho!$G$19</f>
        <v>24</v>
      </c>
      <c r="Q11" s="93">
        <f>[7]Junho!$G$20</f>
        <v>22</v>
      </c>
      <c r="R11" s="93">
        <f>[7]Junho!$G$21</f>
        <v>24</v>
      </c>
      <c r="S11" s="93">
        <f>[7]Junho!$G$22</f>
        <v>23</v>
      </c>
      <c r="T11" s="93">
        <f>[7]Junho!$G$23</f>
        <v>21</v>
      </c>
      <c r="U11" s="93">
        <f>[7]Junho!$G$24</f>
        <v>21</v>
      </c>
      <c r="V11" s="93">
        <f>[7]Junho!$G$25</f>
        <v>24</v>
      </c>
      <c r="W11" s="93">
        <f>[7]Junho!$G$26</f>
        <v>24</v>
      </c>
      <c r="X11" s="93">
        <f>[7]Junho!$G$27</f>
        <v>26</v>
      </c>
      <c r="Y11" s="93">
        <f>[7]Junho!$G$28</f>
        <v>26</v>
      </c>
      <c r="Z11" s="93">
        <f>[7]Junho!$G$29</f>
        <v>32</v>
      </c>
      <c r="AA11" s="93">
        <f>[7]Junho!$G$30</f>
        <v>47</v>
      </c>
      <c r="AB11" s="93" t="s">
        <v>203</v>
      </c>
      <c r="AC11" s="93" t="str">
        <f>[7]Junho!$G$32</f>
        <v>*</v>
      </c>
      <c r="AD11" s="93">
        <f>[7]Junho!$G$33</f>
        <v>33</v>
      </c>
      <c r="AE11" s="93">
        <f>[7]Junho!$G$34</f>
        <v>31</v>
      </c>
      <c r="AF11" s="81">
        <f t="shared" si="1"/>
        <v>21</v>
      </c>
      <c r="AG11" s="92">
        <f t="shared" si="2"/>
        <v>28.357142857142858</v>
      </c>
    </row>
    <row r="12" spans="1:33" hidden="1" x14ac:dyDescent="0.2">
      <c r="A12" s="50" t="s">
        <v>29</v>
      </c>
      <c r="B12" s="93" t="s">
        <v>203</v>
      </c>
      <c r="C12" s="93" t="s">
        <v>203</v>
      </c>
      <c r="D12" s="93" t="s">
        <v>203</v>
      </c>
      <c r="E12" s="93" t="s">
        <v>203</v>
      </c>
      <c r="F12" s="93" t="s">
        <v>203</v>
      </c>
      <c r="G12" s="93" t="s">
        <v>203</v>
      </c>
      <c r="H12" s="93" t="s">
        <v>203</v>
      </c>
      <c r="I12" s="93" t="s">
        <v>203</v>
      </c>
      <c r="J12" s="93" t="s">
        <v>203</v>
      </c>
      <c r="K12" s="93" t="s">
        <v>203</v>
      </c>
      <c r="L12" s="93" t="s">
        <v>203</v>
      </c>
      <c r="M12" s="93" t="s">
        <v>203</v>
      </c>
      <c r="N12" s="93" t="s">
        <v>203</v>
      </c>
      <c r="O12" s="93" t="s">
        <v>203</v>
      </c>
      <c r="P12" s="93" t="s">
        <v>203</v>
      </c>
      <c r="Q12" s="93" t="s">
        <v>203</v>
      </c>
      <c r="R12" s="93" t="s">
        <v>203</v>
      </c>
      <c r="S12" s="93" t="s">
        <v>203</v>
      </c>
      <c r="T12" s="93" t="s">
        <v>203</v>
      </c>
      <c r="U12" s="93" t="s">
        <v>203</v>
      </c>
      <c r="V12" s="93" t="s">
        <v>203</v>
      </c>
      <c r="W12" s="93" t="s">
        <v>203</v>
      </c>
      <c r="X12" s="93" t="s">
        <v>203</v>
      </c>
      <c r="Y12" s="93" t="s">
        <v>203</v>
      </c>
      <c r="Z12" s="93" t="s">
        <v>203</v>
      </c>
      <c r="AA12" s="93" t="s">
        <v>203</v>
      </c>
      <c r="AB12" s="93" t="s">
        <v>203</v>
      </c>
      <c r="AC12" s="93" t="s">
        <v>203</v>
      </c>
      <c r="AD12" s="93" t="s">
        <v>203</v>
      </c>
      <c r="AE12" s="93" t="s">
        <v>203</v>
      </c>
      <c r="AF12" s="81" t="s">
        <v>203</v>
      </c>
      <c r="AG12" s="92" t="e">
        <f t="shared" si="2"/>
        <v>#DIV/0!</v>
      </c>
    </row>
    <row r="13" spans="1:33" x14ac:dyDescent="0.2">
      <c r="A13" s="50" t="s">
        <v>96</v>
      </c>
      <c r="B13" s="93">
        <f>[8]Junho!$G$5</f>
        <v>36</v>
      </c>
      <c r="C13" s="93">
        <f>[8]Junho!$G$6</f>
        <v>34</v>
      </c>
      <c r="D13" s="93">
        <f>[8]Junho!$G$7</f>
        <v>42</v>
      </c>
      <c r="E13" s="93">
        <f>[8]Junho!$G$8</f>
        <v>33</v>
      </c>
      <c r="F13" s="93">
        <f>[8]Junho!$G$9</f>
        <v>37</v>
      </c>
      <c r="G13" s="93">
        <f>[8]Junho!$G$10</f>
        <v>30</v>
      </c>
      <c r="H13" s="93">
        <f>[8]Junho!$G$11</f>
        <v>32</v>
      </c>
      <c r="I13" s="93">
        <f>[8]Junho!$G$12</f>
        <v>36</v>
      </c>
      <c r="J13" s="93">
        <f>[8]Junho!$G$13</f>
        <v>37</v>
      </c>
      <c r="K13" s="93">
        <f>[8]Junho!$G$14</f>
        <v>37</v>
      </c>
      <c r="L13" s="93">
        <f>[8]Junho!$G$15</f>
        <v>32</v>
      </c>
      <c r="M13" s="93">
        <f>[8]Junho!$G$16</f>
        <v>28</v>
      </c>
      <c r="N13" s="93">
        <f>[8]Junho!$G$17</f>
        <v>32</v>
      </c>
      <c r="O13" s="93">
        <f>[8]Junho!$G$18</f>
        <v>35</v>
      </c>
      <c r="P13" s="93">
        <f>[8]Junho!$G$19</f>
        <v>42</v>
      </c>
      <c r="Q13" s="93">
        <f>[8]Junho!$G$20</f>
        <v>38</v>
      </c>
      <c r="R13" s="93">
        <f>[8]Junho!$G$21</f>
        <v>38</v>
      </c>
      <c r="S13" s="93">
        <f>[8]Junho!$G$22</f>
        <v>37</v>
      </c>
      <c r="T13" s="93">
        <f>[8]Junho!$G$23</f>
        <v>40</v>
      </c>
      <c r="U13" s="93">
        <f>[8]Junho!$G$24</f>
        <v>31</v>
      </c>
      <c r="V13" s="93">
        <f>[8]Junho!$G$25</f>
        <v>26</v>
      </c>
      <c r="W13" s="93">
        <f>[8]Junho!$G$26</f>
        <v>36</v>
      </c>
      <c r="X13" s="93">
        <f>[8]Junho!$G$27</f>
        <v>37</v>
      </c>
      <c r="Y13" s="93">
        <f>[8]Junho!$G$28</f>
        <v>35</v>
      </c>
      <c r="Z13" s="93">
        <f>[8]Junho!$G$29</f>
        <v>45</v>
      </c>
      <c r="AA13" s="93">
        <f>[8]Junho!$G$30</f>
        <v>63</v>
      </c>
      <c r="AB13" s="93">
        <f>[8]Junho!$G$31</f>
        <v>50</v>
      </c>
      <c r="AC13" s="93">
        <f>[8]Junho!$G$32</f>
        <v>35</v>
      </c>
      <c r="AD13" s="93">
        <f>[8]Junho!$G$33</f>
        <v>46</v>
      </c>
      <c r="AE13" s="93">
        <f>[8]Junho!$G$34</f>
        <v>34</v>
      </c>
      <c r="AF13" s="81">
        <f>MIN(B13:AE13)</f>
        <v>26</v>
      </c>
      <c r="AG13" s="92">
        <f t="shared" si="2"/>
        <v>37.133333333333333</v>
      </c>
    </row>
    <row r="14" spans="1:33" hidden="1" x14ac:dyDescent="0.2">
      <c r="A14" s="50" t="s">
        <v>100</v>
      </c>
      <c r="B14" s="93" t="str">
        <f>[9]Junho!$G$5</f>
        <v>*</v>
      </c>
      <c r="C14" s="93" t="str">
        <f>[9]Junho!$G$6</f>
        <v>*</v>
      </c>
      <c r="D14" s="93" t="str">
        <f>[9]Junho!$G$7</f>
        <v>*</v>
      </c>
      <c r="E14" s="93" t="str">
        <f>[9]Junho!$G$8</f>
        <v>*</v>
      </c>
      <c r="F14" s="93" t="str">
        <f>[9]Junho!$G$9</f>
        <v>*</v>
      </c>
      <c r="G14" s="93" t="str">
        <f>[9]Junho!$G$10</f>
        <v>*</v>
      </c>
      <c r="H14" s="93" t="str">
        <f>[9]Junho!$G$11</f>
        <v>*</v>
      </c>
      <c r="I14" s="93" t="str">
        <f>[9]Junho!$G$12</f>
        <v>*</v>
      </c>
      <c r="J14" s="93" t="str">
        <f>[9]Junho!$G$13</f>
        <v>*</v>
      </c>
      <c r="K14" s="93" t="str">
        <f>[9]Junho!$G$14</f>
        <v>*</v>
      </c>
      <c r="L14" s="93" t="str">
        <f>[9]Junho!$G$15</f>
        <v>*</v>
      </c>
      <c r="M14" s="93" t="str">
        <f>[9]Junho!$G$16</f>
        <v>*</v>
      </c>
      <c r="N14" s="93" t="str">
        <f>[9]Junho!$G$17</f>
        <v>*</v>
      </c>
      <c r="O14" s="93" t="str">
        <f>[9]Junho!$G$18</f>
        <v>*</v>
      </c>
      <c r="P14" s="93" t="str">
        <f>[9]Junho!$G$19</f>
        <v>*</v>
      </c>
      <c r="Q14" s="93" t="str">
        <f>[9]Junho!$G$20</f>
        <v>*</v>
      </c>
      <c r="R14" s="93" t="str">
        <f>[9]Junho!$G$21</f>
        <v>*</v>
      </c>
      <c r="S14" s="93" t="str">
        <f>[9]Junho!$G$22</f>
        <v>*</v>
      </c>
      <c r="T14" s="93" t="str">
        <f>[9]Junho!$G$23</f>
        <v>*</v>
      </c>
      <c r="U14" s="93" t="str">
        <f>[9]Junho!$G$24</f>
        <v>*</v>
      </c>
      <c r="V14" s="93" t="str">
        <f>[9]Junho!$G$25</f>
        <v>*</v>
      </c>
      <c r="W14" s="93" t="str">
        <f>[9]Junho!$G$26</f>
        <v>*</v>
      </c>
      <c r="X14" s="93" t="str">
        <f>[9]Junho!$G$27</f>
        <v>*</v>
      </c>
      <c r="Y14" s="93" t="str">
        <f>[9]Junho!$G$28</f>
        <v>*</v>
      </c>
      <c r="Z14" s="93" t="str">
        <f>[9]Junho!$G$29</f>
        <v>*</v>
      </c>
      <c r="AA14" s="93" t="str">
        <f>[9]Junho!$G$30</f>
        <v>*</v>
      </c>
      <c r="AB14" s="93" t="str">
        <f>[9]Junho!$G$31</f>
        <v>*</v>
      </c>
      <c r="AC14" s="93" t="str">
        <f>[9]Junho!$G$32</f>
        <v>*</v>
      </c>
      <c r="AD14" s="93" t="str">
        <f>[9]Junho!$G$33</f>
        <v>*</v>
      </c>
      <c r="AE14" s="93" t="str">
        <f>[9]Junho!$G$34</f>
        <v>*</v>
      </c>
      <c r="AF14" s="81" t="s">
        <v>203</v>
      </c>
      <c r="AG14" s="92" t="e">
        <f t="shared" si="2"/>
        <v>#DIV/0!</v>
      </c>
    </row>
    <row r="15" spans="1:33" x14ac:dyDescent="0.2">
      <c r="A15" s="50" t="s">
        <v>103</v>
      </c>
      <c r="B15" s="93">
        <f>[10]Junho!$G$5</f>
        <v>38</v>
      </c>
      <c r="C15" s="93">
        <f>[10]Junho!$G$6</f>
        <v>36</v>
      </c>
      <c r="D15" s="93">
        <f>[10]Junho!$G$7</f>
        <v>32</v>
      </c>
      <c r="E15" s="93">
        <f>[10]Junho!$G$8</f>
        <v>33</v>
      </c>
      <c r="F15" s="93">
        <f>[10]Junho!$G$9</f>
        <v>42</v>
      </c>
      <c r="G15" s="93">
        <f>[10]Junho!$G$10</f>
        <v>39</v>
      </c>
      <c r="H15" s="93">
        <f>[10]Junho!$G$11</f>
        <v>35</v>
      </c>
      <c r="I15" s="93">
        <f>[10]Junho!$G$12</f>
        <v>35</v>
      </c>
      <c r="J15" s="93">
        <f>[10]Junho!$G$13</f>
        <v>34</v>
      </c>
      <c r="K15" s="93">
        <f>[10]Junho!$G$14</f>
        <v>35</v>
      </c>
      <c r="L15" s="93">
        <f>[10]Junho!$G$15</f>
        <v>30</v>
      </c>
      <c r="M15" s="93">
        <f>[10]Junho!$G$16</f>
        <v>27</v>
      </c>
      <c r="N15" s="93">
        <f>[10]Junho!$G$17</f>
        <v>29</v>
      </c>
      <c r="O15" s="93">
        <f>[10]Junho!$G$18</f>
        <v>30</v>
      </c>
      <c r="P15" s="93">
        <f>[10]Junho!$G$19</f>
        <v>37</v>
      </c>
      <c r="Q15" s="93">
        <f>[10]Junho!$G$20</f>
        <v>37</v>
      </c>
      <c r="R15" s="93">
        <f>[10]Junho!$G$21</f>
        <v>32</v>
      </c>
      <c r="S15" s="93">
        <f>[10]Junho!$G$22</f>
        <v>32</v>
      </c>
      <c r="T15" s="93">
        <f>[10]Junho!$G$23</f>
        <v>33</v>
      </c>
      <c r="U15" s="93">
        <f>[10]Junho!$G$24</f>
        <v>26</v>
      </c>
      <c r="V15" s="93">
        <f>[10]Junho!$G$25</f>
        <v>25</v>
      </c>
      <c r="W15" s="93">
        <f>[10]Junho!$G$26</f>
        <v>32</v>
      </c>
      <c r="X15" s="93">
        <f>[10]Junho!$G$27</f>
        <v>34</v>
      </c>
      <c r="Y15" s="93">
        <f>[10]Junho!$G$28</f>
        <v>37</v>
      </c>
      <c r="Z15" s="93">
        <f>[10]Junho!$G$29</f>
        <v>51</v>
      </c>
      <c r="AA15" s="93">
        <f>[10]Junho!$G$30</f>
        <v>57</v>
      </c>
      <c r="AB15" s="93">
        <f>[10]Junho!$G$31</f>
        <v>61</v>
      </c>
      <c r="AC15" s="93">
        <f>[10]Junho!$G$32</f>
        <v>26</v>
      </c>
      <c r="AD15" s="93">
        <f>[10]Junho!$G$33</f>
        <v>39</v>
      </c>
      <c r="AE15" s="93">
        <f>[10]Junho!$G$34</f>
        <v>19</v>
      </c>
      <c r="AF15" s="81">
        <f t="shared" ref="AF15:AF25" si="3">MIN(B15:AE15)</f>
        <v>19</v>
      </c>
      <c r="AG15" s="92">
        <f t="shared" si="2"/>
        <v>35.1</v>
      </c>
    </row>
    <row r="16" spans="1:33" x14ac:dyDescent="0.2">
      <c r="A16" s="50" t="s">
        <v>150</v>
      </c>
      <c r="B16" s="93">
        <f>[11]Junho!$G$5</f>
        <v>28</v>
      </c>
      <c r="C16" s="93">
        <f>[11]Junho!$G$6</f>
        <v>25</v>
      </c>
      <c r="D16" s="93">
        <f>[11]Junho!$G$7</f>
        <v>32</v>
      </c>
      <c r="E16" s="93">
        <f>[11]Junho!$G$8</f>
        <v>27</v>
      </c>
      <c r="F16" s="93">
        <f>[11]Junho!$G$9</f>
        <v>31</v>
      </c>
      <c r="G16" s="93">
        <f>[11]Junho!$G$10</f>
        <v>29</v>
      </c>
      <c r="H16" s="93">
        <f>[11]Junho!$G$11</f>
        <v>31</v>
      </c>
      <c r="I16" s="93">
        <f>[11]Junho!$G$12</f>
        <v>32</v>
      </c>
      <c r="J16" s="93">
        <f>[11]Junho!$G$13</f>
        <v>33</v>
      </c>
      <c r="K16" s="93">
        <f>[11]Junho!$G$14</f>
        <v>33</v>
      </c>
      <c r="L16" s="93">
        <f>[11]Junho!$G$15</f>
        <v>30</v>
      </c>
      <c r="M16" s="93">
        <f>[11]Junho!$G$16</f>
        <v>27</v>
      </c>
      <c r="N16" s="93">
        <f>[11]Junho!$G$17</f>
        <v>26</v>
      </c>
      <c r="O16" s="93">
        <f>[11]Junho!$G$18</f>
        <v>28</v>
      </c>
      <c r="P16" s="93">
        <f>[11]Junho!$G$19</f>
        <v>37</v>
      </c>
      <c r="Q16" s="93">
        <f>[11]Junho!$G$20</f>
        <v>27</v>
      </c>
      <c r="R16" s="93">
        <f>[11]Junho!$G$21</f>
        <v>30</v>
      </c>
      <c r="S16" s="93">
        <f>[11]Junho!$G$22</f>
        <v>31</v>
      </c>
      <c r="T16" s="93">
        <f>[11]Junho!$G$23</f>
        <v>30</v>
      </c>
      <c r="U16" s="93">
        <f>[11]Junho!$G$24</f>
        <v>20</v>
      </c>
      <c r="V16" s="93">
        <f>[11]Junho!$G$25</f>
        <v>27</v>
      </c>
      <c r="W16" s="93">
        <f>[11]Junho!$G$26</f>
        <v>31</v>
      </c>
      <c r="X16" s="93">
        <f>[11]Junho!$G$27</f>
        <v>36</v>
      </c>
      <c r="Y16" s="93">
        <f>[11]Junho!$G$28</f>
        <v>34</v>
      </c>
      <c r="Z16" s="93">
        <f>[11]Junho!$G$29</f>
        <v>33</v>
      </c>
      <c r="AA16" s="93">
        <f>[11]Junho!$G$30</f>
        <v>33</v>
      </c>
      <c r="AB16" s="93">
        <f>[11]Junho!$G$31</f>
        <v>36</v>
      </c>
      <c r="AC16" s="93">
        <f>[11]Junho!$G$32</f>
        <v>31</v>
      </c>
      <c r="AD16" s="93">
        <f>[11]Junho!$G$33</f>
        <v>34</v>
      </c>
      <c r="AE16" s="93">
        <f>[11]Junho!$G$34</f>
        <v>37</v>
      </c>
      <c r="AF16" s="81">
        <f t="shared" si="3"/>
        <v>20</v>
      </c>
      <c r="AG16" s="92">
        <f t="shared" si="2"/>
        <v>30.633333333333333</v>
      </c>
    </row>
    <row r="17" spans="1:38" x14ac:dyDescent="0.2">
      <c r="A17" s="50" t="s">
        <v>2</v>
      </c>
      <c r="B17" s="93">
        <f>[12]Junho!$G$5</f>
        <v>26</v>
      </c>
      <c r="C17" s="93">
        <f>[12]Junho!$G$6</f>
        <v>24</v>
      </c>
      <c r="D17" s="93">
        <f>[12]Junho!$G$7</f>
        <v>26</v>
      </c>
      <c r="E17" s="93">
        <f>[12]Junho!$G$8</f>
        <v>25</v>
      </c>
      <c r="F17" s="93">
        <f>[12]Junho!$G$9</f>
        <v>26</v>
      </c>
      <c r="G17" s="93">
        <f>[12]Junho!$G$10</f>
        <v>27</v>
      </c>
      <c r="H17" s="93">
        <f>[12]Junho!$G$11</f>
        <v>28</v>
      </c>
      <c r="I17" s="93">
        <f>[12]Junho!$G$12</f>
        <v>29</v>
      </c>
      <c r="J17" s="93">
        <f>[12]Junho!$G$13</f>
        <v>29</v>
      </c>
      <c r="K17" s="93">
        <f>[12]Junho!$G$14</f>
        <v>26</v>
      </c>
      <c r="L17" s="93">
        <f>[12]Junho!$G$15</f>
        <v>25</v>
      </c>
      <c r="M17" s="93">
        <f>[12]Junho!$G$16</f>
        <v>24</v>
      </c>
      <c r="N17" s="93">
        <f>[12]Junho!$G$17</f>
        <v>27</v>
      </c>
      <c r="O17" s="93">
        <f>[12]Junho!$G$18</f>
        <v>27</v>
      </c>
      <c r="P17" s="93">
        <f>[12]Junho!$G$19</f>
        <v>34</v>
      </c>
      <c r="Q17" s="93">
        <f>[12]Junho!$G$20</f>
        <v>26</v>
      </c>
      <c r="R17" s="93">
        <f>[12]Junho!$G$21</f>
        <v>25</v>
      </c>
      <c r="S17" s="93">
        <f>[12]Junho!$G$22</f>
        <v>27</v>
      </c>
      <c r="T17" s="93">
        <f>[12]Junho!$G$23</f>
        <v>28</v>
      </c>
      <c r="U17" s="93">
        <f>[12]Junho!$G$24</f>
        <v>19</v>
      </c>
      <c r="V17" s="93">
        <f>[12]Junho!$G$25</f>
        <v>23</v>
      </c>
      <c r="W17" s="93">
        <f>[12]Junho!$G$26</f>
        <v>29</v>
      </c>
      <c r="X17" s="93">
        <f>[12]Junho!$G$27</f>
        <v>32</v>
      </c>
      <c r="Y17" s="93">
        <f>[12]Junho!$G$28</f>
        <v>30</v>
      </c>
      <c r="Z17" s="93">
        <f>[12]Junho!$G$29</f>
        <v>35</v>
      </c>
      <c r="AA17" s="93">
        <f>[12]Junho!$G$30</f>
        <v>53</v>
      </c>
      <c r="AB17" s="93">
        <f>[12]Junho!$G$31</f>
        <v>43</v>
      </c>
      <c r="AC17" s="93">
        <f>[12]Junho!$G$32</f>
        <v>25</v>
      </c>
      <c r="AD17" s="93">
        <f>[12]Junho!$G$33</f>
        <v>41</v>
      </c>
      <c r="AE17" s="93">
        <f>[12]Junho!$G$34</f>
        <v>25</v>
      </c>
      <c r="AF17" s="81">
        <f t="shared" si="3"/>
        <v>19</v>
      </c>
      <c r="AG17" s="92">
        <f t="shared" si="2"/>
        <v>28.8</v>
      </c>
      <c r="AI17" s="11" t="s">
        <v>33</v>
      </c>
    </row>
    <row r="18" spans="1:38" x14ac:dyDescent="0.2">
      <c r="A18" s="50" t="s">
        <v>3</v>
      </c>
      <c r="B18" s="93">
        <f>[13]Junho!$G5</f>
        <v>29</v>
      </c>
      <c r="C18" s="93">
        <f>[13]Junho!$G6</f>
        <v>28</v>
      </c>
      <c r="D18" s="93">
        <f>[13]Junho!$G7</f>
        <v>25</v>
      </c>
      <c r="E18" s="93">
        <f>[13]Junho!$G8</f>
        <v>29</v>
      </c>
      <c r="F18" s="93">
        <f>[13]Junho!$G9</f>
        <v>28</v>
      </c>
      <c r="G18" s="93">
        <f>[13]Junho!$G10</f>
        <v>27</v>
      </c>
      <c r="H18" s="93">
        <f>[13]Junho!$G11</f>
        <v>30</v>
      </c>
      <c r="I18" s="93">
        <f>[13]Junho!$G12</f>
        <v>31</v>
      </c>
      <c r="J18" s="93">
        <f>[13]Junho!$G13</f>
        <v>31</v>
      </c>
      <c r="K18" s="93">
        <f>[13]Junho!$G14</f>
        <v>28</v>
      </c>
      <c r="L18" s="93">
        <f>[13]Junho!$G15</f>
        <v>25</v>
      </c>
      <c r="M18" s="93">
        <f>[13]Junho!$G16</f>
        <v>25</v>
      </c>
      <c r="N18" s="93">
        <f>[13]Junho!$G17</f>
        <v>25</v>
      </c>
      <c r="O18" s="93">
        <f>[13]Junho!$G18</f>
        <v>28</v>
      </c>
      <c r="P18" s="93">
        <f>[13]Junho!$G19</f>
        <v>24</v>
      </c>
      <c r="Q18" s="93">
        <f>[13]Junho!$G20</f>
        <v>24</v>
      </c>
      <c r="R18" s="93">
        <f>[13]Junho!$G21</f>
        <v>21</v>
      </c>
      <c r="S18" s="93">
        <f>[13]Junho!$G22</f>
        <v>24</v>
      </c>
      <c r="T18" s="93">
        <f>[13]Junho!$G23</f>
        <v>20</v>
      </c>
      <c r="U18" s="93">
        <f>[13]Junho!$G24</f>
        <v>19</v>
      </c>
      <c r="V18" s="93">
        <f>[13]Junho!$G25</f>
        <v>26</v>
      </c>
      <c r="W18" s="93">
        <f>[13]Junho!$G26</f>
        <v>25</v>
      </c>
      <c r="X18" s="93">
        <f>[13]Junho!$G27</f>
        <v>26</v>
      </c>
      <c r="Y18" s="93">
        <f>[13]Junho!$G28</f>
        <v>26</v>
      </c>
      <c r="Z18" s="93">
        <f>[13]Junho!$G29</f>
        <v>26</v>
      </c>
      <c r="AA18" s="93">
        <f>[13]Junho!$G30</f>
        <v>23</v>
      </c>
      <c r="AB18" s="93">
        <f>[13]Junho!$G31</f>
        <v>41</v>
      </c>
      <c r="AC18" s="93">
        <f>[13]Junho!$G32</f>
        <v>25</v>
      </c>
      <c r="AD18" s="93">
        <f>[13]Junho!$G33</f>
        <v>23</v>
      </c>
      <c r="AE18" s="93">
        <f>[13]Junho!$G34</f>
        <v>36</v>
      </c>
      <c r="AF18" s="81">
        <f t="shared" si="3"/>
        <v>19</v>
      </c>
      <c r="AG18" s="92">
        <f t="shared" si="2"/>
        <v>26.6</v>
      </c>
      <c r="AH18" s="11" t="s">
        <v>33</v>
      </c>
      <c r="AI18" s="11" t="s">
        <v>33</v>
      </c>
    </row>
    <row r="19" spans="1:38" x14ac:dyDescent="0.2">
      <c r="A19" s="50" t="s">
        <v>4</v>
      </c>
      <c r="B19" s="93">
        <f>[14]Junho!$G$5</f>
        <v>29</v>
      </c>
      <c r="C19" s="93">
        <f>[14]Junho!$G$6</f>
        <v>28</v>
      </c>
      <c r="D19" s="93">
        <f>[14]Junho!$G$7</f>
        <v>24</v>
      </c>
      <c r="E19" s="93">
        <f>[14]Junho!$G$8</f>
        <v>31</v>
      </c>
      <c r="F19" s="93">
        <f>[14]Junho!$G$9</f>
        <v>31</v>
      </c>
      <c r="G19" s="93">
        <f>[14]Junho!$G$10</f>
        <v>29</v>
      </c>
      <c r="H19" s="93">
        <f>[14]Junho!$G$11</f>
        <v>31</v>
      </c>
      <c r="I19" s="93">
        <f>[14]Junho!$G$12</f>
        <v>32</v>
      </c>
      <c r="J19" s="93">
        <f>[14]Junho!$G$13</f>
        <v>30</v>
      </c>
      <c r="K19" s="93">
        <f>[14]Junho!$G$14</f>
        <v>30</v>
      </c>
      <c r="L19" s="93">
        <f>[14]Junho!$G$15</f>
        <v>22</v>
      </c>
      <c r="M19" s="93">
        <f>[14]Junho!$G$16</f>
        <v>29</v>
      </c>
      <c r="N19" s="93">
        <f>[14]Junho!$G$17</f>
        <v>27</v>
      </c>
      <c r="O19" s="93">
        <f>[14]Junho!$G$18</f>
        <v>28</v>
      </c>
      <c r="P19" s="93">
        <f>[14]Junho!$G$19</f>
        <v>27</v>
      </c>
      <c r="Q19" s="93">
        <f>[14]Junho!$G$20</f>
        <v>26</v>
      </c>
      <c r="R19" s="93">
        <f>[14]Junho!$G$21</f>
        <v>21</v>
      </c>
      <c r="S19" s="93">
        <f>[14]Junho!$G$22</f>
        <v>25</v>
      </c>
      <c r="T19" s="93">
        <f>[14]Junho!$G$23</f>
        <v>16</v>
      </c>
      <c r="U19" s="93">
        <f>[14]Junho!$G$24</f>
        <v>23</v>
      </c>
      <c r="V19" s="93">
        <f>[14]Junho!$G$25</f>
        <v>26</v>
      </c>
      <c r="W19" s="93">
        <f>[14]Junho!$G$26</f>
        <v>28</v>
      </c>
      <c r="X19" s="93">
        <f>[14]Junho!$G$27</f>
        <v>28</v>
      </c>
      <c r="Y19" s="93">
        <f>[14]Junho!$G$28</f>
        <v>29</v>
      </c>
      <c r="Z19" s="93">
        <f>[14]Junho!$G$29</f>
        <v>27</v>
      </c>
      <c r="AA19" s="93">
        <f>[14]Junho!$G$30</f>
        <v>25</v>
      </c>
      <c r="AB19" s="93">
        <f>[14]Junho!$G$31</f>
        <v>26</v>
      </c>
      <c r="AC19" s="93">
        <f>[14]Junho!$G$32</f>
        <v>25</v>
      </c>
      <c r="AD19" s="93">
        <f>[14]Junho!$G$33</f>
        <v>24</v>
      </c>
      <c r="AE19" s="93">
        <f>[14]Junho!$G$34</f>
        <v>40</v>
      </c>
      <c r="AF19" s="81">
        <f t="shared" si="3"/>
        <v>16</v>
      </c>
      <c r="AG19" s="92">
        <f t="shared" si="2"/>
        <v>27.233333333333334</v>
      </c>
      <c r="AK19" t="s">
        <v>33</v>
      </c>
    </row>
    <row r="20" spans="1:38" x14ac:dyDescent="0.2">
      <c r="A20" s="50" t="s">
        <v>5</v>
      </c>
      <c r="B20" s="93" t="str">
        <f>[15]Junho!$G$5</f>
        <v>*</v>
      </c>
      <c r="C20" s="93" t="str">
        <f>[15]Junho!$G$6</f>
        <v>*</v>
      </c>
      <c r="D20" s="93" t="str">
        <f>[15]Junho!$G$7</f>
        <v>*</v>
      </c>
      <c r="E20" s="93" t="str">
        <f>[15]Junho!$G$8</f>
        <v>*</v>
      </c>
      <c r="F20" s="93" t="str">
        <f>[15]Junho!$G$9</f>
        <v>*</v>
      </c>
      <c r="G20" s="93" t="str">
        <f>[15]Junho!$G$10</f>
        <v>*</v>
      </c>
      <c r="H20" s="93" t="str">
        <f>[15]Junho!$G$11</f>
        <v>*</v>
      </c>
      <c r="I20" s="93" t="str">
        <f>[15]Junho!$G$12</f>
        <v>*</v>
      </c>
      <c r="J20" s="93" t="str">
        <f>[15]Junho!$G$13</f>
        <v>*</v>
      </c>
      <c r="K20" s="93" t="str">
        <f>[15]Junho!$G$14</f>
        <v>*</v>
      </c>
      <c r="L20" s="93" t="str">
        <f>[15]Junho!$G$15</f>
        <v>*</v>
      </c>
      <c r="M20" s="93" t="str">
        <f>[15]Junho!$G$16</f>
        <v>*</v>
      </c>
      <c r="N20" s="93" t="str">
        <f>[15]Junho!$G$17</f>
        <v>*</v>
      </c>
      <c r="O20" s="93" t="str">
        <f>[15]Junho!$G$18</f>
        <v>*</v>
      </c>
      <c r="P20" s="93" t="str">
        <f>[15]Junho!$G$19</f>
        <v>*</v>
      </c>
      <c r="Q20" s="93" t="str">
        <f>[15]Junho!$G$20</f>
        <v>*</v>
      </c>
      <c r="R20" s="93" t="str">
        <f>[15]Junho!$G$21</f>
        <v>*</v>
      </c>
      <c r="S20" s="93" t="str">
        <f>[15]Junho!$G$22</f>
        <v>*</v>
      </c>
      <c r="T20" s="93" t="str">
        <f>[15]Junho!$G$23</f>
        <v>*</v>
      </c>
      <c r="U20" s="93" t="str">
        <f>[15]Junho!$G$24</f>
        <v>*</v>
      </c>
      <c r="V20" s="93" t="str">
        <f>[15]Junho!$G$25</f>
        <v>*</v>
      </c>
      <c r="W20" s="93" t="str">
        <f>[15]Junho!$G$26</f>
        <v>*</v>
      </c>
      <c r="X20" s="93" t="str">
        <f>[15]Junho!$G$27</f>
        <v>*</v>
      </c>
      <c r="Y20" s="93" t="str">
        <f>[15]Junho!$G$28</f>
        <v>*</v>
      </c>
      <c r="Z20" s="93" t="str">
        <f>[15]Junho!$G$29</f>
        <v>*</v>
      </c>
      <c r="AA20" s="93" t="str">
        <f>[15]Junho!$G$30</f>
        <v>*</v>
      </c>
      <c r="AB20" s="93" t="str">
        <f>[15]Junho!$G$31</f>
        <v>*</v>
      </c>
      <c r="AC20" s="93">
        <f>[15]Junho!$G$32</f>
        <v>27</v>
      </c>
      <c r="AD20" s="93">
        <f>[15]Junho!$G$33</f>
        <v>38</v>
      </c>
      <c r="AE20" s="93">
        <f>[15]Junho!$G$34</f>
        <v>35</v>
      </c>
      <c r="AF20" s="81">
        <f t="shared" si="3"/>
        <v>27</v>
      </c>
      <c r="AG20" s="92">
        <f t="shared" si="2"/>
        <v>33.333333333333336</v>
      </c>
      <c r="AH20" s="11" t="s">
        <v>33</v>
      </c>
    </row>
    <row r="21" spans="1:38" x14ac:dyDescent="0.2">
      <c r="A21" s="50" t="s">
        <v>31</v>
      </c>
      <c r="B21" s="93">
        <f>[16]Junho!$G$5</f>
        <v>27</v>
      </c>
      <c r="C21" s="93">
        <f>[16]Junho!$G$6</f>
        <v>29</v>
      </c>
      <c r="D21" s="93">
        <f>[16]Junho!$G$7</f>
        <v>25</v>
      </c>
      <c r="E21" s="93">
        <f>[16]Junho!$G$8</f>
        <v>29</v>
      </c>
      <c r="F21" s="93">
        <f>[16]Junho!$G$9</f>
        <v>30</v>
      </c>
      <c r="G21" s="93">
        <f>[16]Junho!$G$10</f>
        <v>27</v>
      </c>
      <c r="H21" s="93">
        <f>[16]Junho!$G$11</f>
        <v>30</v>
      </c>
      <c r="I21" s="93">
        <f>[16]Junho!$G$12</f>
        <v>30</v>
      </c>
      <c r="J21" s="93">
        <f>[16]Junho!$G$13</f>
        <v>31</v>
      </c>
      <c r="K21" s="93">
        <f>[16]Junho!$G$14</f>
        <v>29</v>
      </c>
      <c r="L21" s="93">
        <f>[16]Junho!$G$15</f>
        <v>19</v>
      </c>
      <c r="M21" s="93">
        <f>[16]Junho!$G$16</f>
        <v>30</v>
      </c>
      <c r="N21" s="93">
        <f>[16]Junho!$G$17</f>
        <v>27</v>
      </c>
      <c r="O21" s="93">
        <f>[16]Junho!$G$18</f>
        <v>25</v>
      </c>
      <c r="P21" s="93">
        <f>[16]Junho!$G$19</f>
        <v>29</v>
      </c>
      <c r="Q21" s="93">
        <f>[16]Junho!$G$20</f>
        <v>23</v>
      </c>
      <c r="R21" s="93">
        <f>[16]Junho!$G$21</f>
        <v>17</v>
      </c>
      <c r="S21" s="93">
        <f>[16]Junho!$G$22</f>
        <v>25</v>
      </c>
      <c r="T21" s="93">
        <f>[16]Junho!$G$23</f>
        <v>16</v>
      </c>
      <c r="U21" s="93">
        <f>[16]Junho!$G$24</f>
        <v>20</v>
      </c>
      <c r="V21" s="93">
        <f>[16]Junho!$G$25</f>
        <v>27</v>
      </c>
      <c r="W21" s="93">
        <f>[16]Junho!$G$26</f>
        <v>28</v>
      </c>
      <c r="X21" s="93">
        <f>[16]Junho!$G$27</f>
        <v>29</v>
      </c>
      <c r="Y21" s="93">
        <f>[16]Junho!$G$28</f>
        <v>30</v>
      </c>
      <c r="Z21" s="93">
        <f>[16]Junho!$G$29</f>
        <v>27</v>
      </c>
      <c r="AA21" s="93">
        <f>[16]Junho!$G$30</f>
        <v>33</v>
      </c>
      <c r="AB21" s="93">
        <f>[16]Junho!$G$31</f>
        <v>30</v>
      </c>
      <c r="AC21" s="93">
        <f>[16]Junho!$G$32</f>
        <v>26</v>
      </c>
      <c r="AD21" s="93">
        <f>[16]Junho!$G$33</f>
        <v>23</v>
      </c>
      <c r="AE21" s="93">
        <f>[16]Junho!$G$34</f>
        <v>33</v>
      </c>
      <c r="AF21" s="81">
        <f t="shared" si="3"/>
        <v>16</v>
      </c>
      <c r="AG21" s="92">
        <f t="shared" si="2"/>
        <v>26.8</v>
      </c>
      <c r="AI21" t="s">
        <v>33</v>
      </c>
      <c r="AK21" t="s">
        <v>33</v>
      </c>
    </row>
    <row r="22" spans="1:38" x14ac:dyDescent="0.2">
      <c r="A22" s="50" t="s">
        <v>6</v>
      </c>
      <c r="B22" s="93">
        <f>[17]Junho!$G$5</f>
        <v>22</v>
      </c>
      <c r="C22" s="93">
        <f>[17]Junho!$G$6</f>
        <v>23</v>
      </c>
      <c r="D22" s="93">
        <f>[17]Junho!$G$7</f>
        <v>22</v>
      </c>
      <c r="E22" s="93">
        <f>[17]Junho!$G$8</f>
        <v>22</v>
      </c>
      <c r="F22" s="93">
        <f>[17]Junho!$G$9</f>
        <v>24</v>
      </c>
      <c r="G22" s="93">
        <f>[17]Junho!$G$10</f>
        <v>21</v>
      </c>
      <c r="H22" s="93">
        <f>[17]Junho!$G$11</f>
        <v>24</v>
      </c>
      <c r="I22" s="93">
        <f>[17]Junho!$G$12</f>
        <v>25</v>
      </c>
      <c r="J22" s="93">
        <f>[17]Junho!$G$13</f>
        <v>24</v>
      </c>
      <c r="K22" s="93">
        <f>[17]Junho!$G$14</f>
        <v>24</v>
      </c>
      <c r="L22" s="93">
        <f>[17]Junho!$G$15</f>
        <v>20</v>
      </c>
      <c r="M22" s="93">
        <f>[17]Junho!$G$16</f>
        <v>23</v>
      </c>
      <c r="N22" s="93">
        <f>[17]Junho!$G$17</f>
        <v>22</v>
      </c>
      <c r="O22" s="93">
        <f>[17]Junho!$G$18</f>
        <v>23</v>
      </c>
      <c r="P22" s="93">
        <f>[17]Junho!$G$19</f>
        <v>28</v>
      </c>
      <c r="Q22" s="93">
        <f>[17]Junho!$G$20</f>
        <v>18</v>
      </c>
      <c r="R22" s="93">
        <f>[17]Junho!$G$21</f>
        <v>23</v>
      </c>
      <c r="S22" s="93">
        <f>[17]Junho!$G$22</f>
        <v>24</v>
      </c>
      <c r="T22" s="93">
        <f>[17]Junho!$G$23</f>
        <v>23</v>
      </c>
      <c r="U22" s="93">
        <f>[17]Junho!$G$24</f>
        <v>18</v>
      </c>
      <c r="V22" s="93">
        <f>[17]Junho!$G$25</f>
        <v>19</v>
      </c>
      <c r="W22" s="93">
        <f>[17]Junho!$G$26</f>
        <v>23</v>
      </c>
      <c r="X22" s="93">
        <f>[17]Junho!$G$27</f>
        <v>26</v>
      </c>
      <c r="Y22" s="93">
        <f>[17]Junho!$G$28</f>
        <v>29</v>
      </c>
      <c r="Z22" s="93">
        <f>[17]Junho!$G$29</f>
        <v>30</v>
      </c>
      <c r="AA22" s="93">
        <f>[17]Junho!$G$30</f>
        <v>46</v>
      </c>
      <c r="AB22" s="93">
        <f>[17]Junho!$G$31</f>
        <v>31</v>
      </c>
      <c r="AC22" s="93">
        <f>[17]Junho!$G$32</f>
        <v>21</v>
      </c>
      <c r="AD22" s="93">
        <f>[17]Junho!$G$33</f>
        <v>30</v>
      </c>
      <c r="AE22" s="93">
        <f>[17]Junho!$G$34</f>
        <v>34</v>
      </c>
      <c r="AF22" s="81">
        <f t="shared" si="3"/>
        <v>18</v>
      </c>
      <c r="AG22" s="92">
        <f t="shared" si="2"/>
        <v>24.733333333333334</v>
      </c>
      <c r="AJ22" t="s">
        <v>33</v>
      </c>
      <c r="AK22" t="s">
        <v>33</v>
      </c>
    </row>
    <row r="23" spans="1:38" x14ac:dyDescent="0.2">
      <c r="A23" s="50" t="s">
        <v>7</v>
      </c>
      <c r="B23" s="93">
        <f>[18]Junho!$G$5</f>
        <v>35</v>
      </c>
      <c r="C23" s="93">
        <f>[18]Junho!$G$6</f>
        <v>31</v>
      </c>
      <c r="D23" s="93">
        <f>[18]Junho!$G$7</f>
        <v>32</v>
      </c>
      <c r="E23" s="93">
        <f>[18]Junho!$G$8</f>
        <v>33</v>
      </c>
      <c r="F23" s="93">
        <f>[18]Junho!$G$9</f>
        <v>40</v>
      </c>
      <c r="G23" s="93">
        <f>[18]Junho!$G$10</f>
        <v>35</v>
      </c>
      <c r="H23" s="93">
        <f>[18]Junho!$G$11</f>
        <v>33</v>
      </c>
      <c r="I23" s="93">
        <f>[18]Junho!$G$12</f>
        <v>34</v>
      </c>
      <c r="J23" s="93">
        <f>[18]Junho!$G$13</f>
        <v>32</v>
      </c>
      <c r="K23" s="93">
        <f>[18]Junho!$G$14</f>
        <v>32</v>
      </c>
      <c r="L23" s="93">
        <f>[18]Junho!$G$15</f>
        <v>28</v>
      </c>
      <c r="M23" s="93">
        <f>[18]Junho!$G$16</f>
        <v>26</v>
      </c>
      <c r="N23" s="93">
        <f>[18]Junho!$G$17</f>
        <v>26</v>
      </c>
      <c r="O23" s="93">
        <f>[18]Junho!$G$18</f>
        <v>28</v>
      </c>
      <c r="P23" s="93">
        <f>[18]Junho!$G$19</f>
        <v>35</v>
      </c>
      <c r="Q23" s="93">
        <f>[18]Junho!$G$20</f>
        <v>33</v>
      </c>
      <c r="R23" s="93">
        <f>[18]Junho!$G$21</f>
        <v>28</v>
      </c>
      <c r="S23" s="93">
        <f>[18]Junho!$G$22</f>
        <v>28</v>
      </c>
      <c r="T23" s="93">
        <f>[18]Junho!$G$23</f>
        <v>30</v>
      </c>
      <c r="U23" s="93">
        <f>[18]Junho!$G$24</f>
        <v>23</v>
      </c>
      <c r="V23" s="93">
        <f>[18]Junho!$G$25</f>
        <v>24</v>
      </c>
      <c r="W23" s="93">
        <f>[18]Junho!$G$26</f>
        <v>30</v>
      </c>
      <c r="X23" s="93">
        <f>[18]Junho!$G$27</f>
        <v>32</v>
      </c>
      <c r="Y23" s="93">
        <f>[18]Junho!$G$28</f>
        <v>34</v>
      </c>
      <c r="Z23" s="93">
        <f>[18]Junho!$G$29</f>
        <v>46</v>
      </c>
      <c r="AA23" s="93">
        <f>[18]Junho!$G$30</f>
        <v>59</v>
      </c>
      <c r="AB23" s="93">
        <f>[18]Junho!$G$31</f>
        <v>57</v>
      </c>
      <c r="AC23" s="93">
        <f>[18]Junho!$G$32</f>
        <v>22</v>
      </c>
      <c r="AD23" s="93">
        <f>[18]Junho!$G$33</f>
        <v>40</v>
      </c>
      <c r="AE23" s="93">
        <f>[18]Junho!$G$34</f>
        <v>21</v>
      </c>
      <c r="AF23" s="81">
        <f t="shared" si="3"/>
        <v>21</v>
      </c>
      <c r="AG23" s="92">
        <f t="shared" si="2"/>
        <v>32.9</v>
      </c>
      <c r="AI23" t="s">
        <v>33</v>
      </c>
      <c r="AJ23" t="s">
        <v>33</v>
      </c>
    </row>
    <row r="24" spans="1:38" x14ac:dyDescent="0.2">
      <c r="A24" s="50" t="s">
        <v>151</v>
      </c>
      <c r="B24" s="93">
        <f>[19]Junho!$G$5</f>
        <v>37</v>
      </c>
      <c r="C24" s="93">
        <f>[19]Junho!$G$6</f>
        <v>37</v>
      </c>
      <c r="D24" s="93">
        <f>[19]Junho!$G$7</f>
        <v>33</v>
      </c>
      <c r="E24" s="93">
        <f>[19]Junho!$G$8</f>
        <v>36</v>
      </c>
      <c r="F24" s="93">
        <f>[19]Junho!$G$9</f>
        <v>42</v>
      </c>
      <c r="G24" s="93">
        <f>[19]Junho!$G$10</f>
        <v>37</v>
      </c>
      <c r="H24" s="93">
        <f>[19]Junho!$G$11</f>
        <v>34</v>
      </c>
      <c r="I24" s="93">
        <f>[19]Junho!$G$12</f>
        <v>37</v>
      </c>
      <c r="J24" s="93">
        <f>[19]Junho!$G$13</f>
        <v>35</v>
      </c>
      <c r="K24" s="93">
        <f>[19]Junho!$G$14</f>
        <v>36</v>
      </c>
      <c r="L24" s="93">
        <f>[19]Junho!$G$15</f>
        <v>35</v>
      </c>
      <c r="M24" s="93">
        <f>[19]Junho!$G$16</f>
        <v>26</v>
      </c>
      <c r="N24" s="93">
        <f>[19]Junho!$G$17</f>
        <v>34</v>
      </c>
      <c r="O24" s="93">
        <f>[19]Junho!$G$18</f>
        <v>30</v>
      </c>
      <c r="P24" s="93">
        <f>[19]Junho!$G$19</f>
        <v>42</v>
      </c>
      <c r="Q24" s="93">
        <f>[19]Junho!$G$20</f>
        <v>31</v>
      </c>
      <c r="R24" s="93">
        <f>[19]Junho!$G$21</f>
        <v>30</v>
      </c>
      <c r="S24" s="93">
        <f>[19]Junho!$G$22</f>
        <v>33</v>
      </c>
      <c r="T24" s="93">
        <f>[19]Junho!$G$23</f>
        <v>33</v>
      </c>
      <c r="U24" s="93">
        <f>[19]Junho!$G$24</f>
        <v>27</v>
      </c>
      <c r="V24" s="93">
        <f>[19]Junho!$G$25</f>
        <v>27</v>
      </c>
      <c r="W24" s="93">
        <f>[19]Junho!$G$26</f>
        <v>32</v>
      </c>
      <c r="X24" s="93">
        <f>[19]Junho!$G$27</f>
        <v>35</v>
      </c>
      <c r="Y24" s="93">
        <f>[19]Junho!$G$28</f>
        <v>35</v>
      </c>
      <c r="Z24" s="93">
        <f>[19]Junho!$G$29</f>
        <v>51</v>
      </c>
      <c r="AA24" s="93">
        <f>[19]Junho!$G$30</f>
        <v>69</v>
      </c>
      <c r="AB24" s="93">
        <f>[19]Junho!$G$31</f>
        <v>62</v>
      </c>
      <c r="AC24" s="93">
        <f>[19]Junho!$G$32</f>
        <v>23</v>
      </c>
      <c r="AD24" s="93">
        <f>[19]Junho!$G$33</f>
        <v>43</v>
      </c>
      <c r="AE24" s="93">
        <f>[19]Junho!$G$34</f>
        <v>19</v>
      </c>
      <c r="AF24" s="81">
        <f t="shared" si="3"/>
        <v>19</v>
      </c>
      <c r="AG24" s="92">
        <f t="shared" si="2"/>
        <v>36.033333333333331</v>
      </c>
      <c r="AI24" t="s">
        <v>33</v>
      </c>
    </row>
    <row r="25" spans="1:38" x14ac:dyDescent="0.2">
      <c r="A25" s="50" t="s">
        <v>152</v>
      </c>
      <c r="B25" s="93">
        <f>[20]Junho!$G5</f>
        <v>36</v>
      </c>
      <c r="C25" s="93">
        <f>[20]Junho!$G6</f>
        <v>34</v>
      </c>
      <c r="D25" s="93">
        <f>[20]Junho!$G7</f>
        <v>32</v>
      </c>
      <c r="E25" s="93">
        <f>[20]Junho!$G8</f>
        <v>32</v>
      </c>
      <c r="F25" s="93">
        <f>[20]Junho!$G9</f>
        <v>42</v>
      </c>
      <c r="G25" s="93">
        <f>[20]Junho!$G10</f>
        <v>34</v>
      </c>
      <c r="H25" s="93">
        <f>[20]Junho!$G11</f>
        <v>34</v>
      </c>
      <c r="I25" s="93">
        <f>[20]Junho!$G12</f>
        <v>35</v>
      </c>
      <c r="J25" s="93">
        <f>[20]Junho!$G13</f>
        <v>31</v>
      </c>
      <c r="K25" s="93" t="str">
        <f>[20]Junho!$G14</f>
        <v>*</v>
      </c>
      <c r="L25" s="93">
        <f>[20]Junho!$G15</f>
        <v>30</v>
      </c>
      <c r="M25" s="93">
        <f>[20]Junho!$G16</f>
        <v>27</v>
      </c>
      <c r="N25" s="93">
        <f>[20]Junho!$G17</f>
        <v>30</v>
      </c>
      <c r="O25" s="93">
        <f>[20]Junho!$G18</f>
        <v>29</v>
      </c>
      <c r="P25" s="93">
        <f>[20]Junho!$G19</f>
        <v>35</v>
      </c>
      <c r="Q25" s="93">
        <f>[20]Junho!$G20</f>
        <v>47</v>
      </c>
      <c r="R25" s="93">
        <f>[20]Junho!$G21</f>
        <v>38</v>
      </c>
      <c r="S25" s="93">
        <f>[20]Junho!$G22</f>
        <v>31</v>
      </c>
      <c r="T25" s="93">
        <f>[20]Junho!$G23</f>
        <v>32</v>
      </c>
      <c r="U25" s="93">
        <f>[20]Junho!$G24</f>
        <v>32</v>
      </c>
      <c r="V25" s="93">
        <f>[20]Junho!$G25</f>
        <v>22</v>
      </c>
      <c r="W25" s="93">
        <f>[20]Junho!$G26</f>
        <v>31</v>
      </c>
      <c r="X25" s="93">
        <f>[20]Junho!$G27</f>
        <v>33</v>
      </c>
      <c r="Y25" s="93">
        <f>[20]Junho!$G28</f>
        <v>39</v>
      </c>
      <c r="Z25" s="93">
        <f>[20]Junho!$G29</f>
        <v>70</v>
      </c>
      <c r="AA25" s="93">
        <f>[20]Junho!$G30</f>
        <v>60</v>
      </c>
      <c r="AB25" s="93">
        <f>[20]Junho!$G31</f>
        <v>53</v>
      </c>
      <c r="AC25" s="93">
        <f>[20]Junho!$G32</f>
        <v>31</v>
      </c>
      <c r="AD25" s="93">
        <f>[20]Junho!$G33</f>
        <v>53</v>
      </c>
      <c r="AE25" s="93">
        <f>[20]Junho!$G34</f>
        <v>27</v>
      </c>
      <c r="AF25" s="81">
        <f t="shared" si="3"/>
        <v>22</v>
      </c>
      <c r="AG25" s="92">
        <f t="shared" si="2"/>
        <v>36.551724137931032</v>
      </c>
      <c r="AH25" s="11" t="s">
        <v>33</v>
      </c>
      <c r="AI25" t="s">
        <v>33</v>
      </c>
    </row>
    <row r="26" spans="1:38" x14ac:dyDescent="0.2">
      <c r="A26" s="50" t="s">
        <v>153</v>
      </c>
      <c r="B26" s="93">
        <f>[21]Junho!$G$5</f>
        <v>35</v>
      </c>
      <c r="C26" s="93">
        <f>[21]Junho!$G$6</f>
        <v>32</v>
      </c>
      <c r="D26" s="93">
        <f>[21]Junho!$G$7</f>
        <v>31</v>
      </c>
      <c r="E26" s="93">
        <f>[21]Junho!$G$8</f>
        <v>32</v>
      </c>
      <c r="F26" s="93">
        <f>[21]Junho!$G$9</f>
        <v>41</v>
      </c>
      <c r="G26" s="93">
        <f>[21]Junho!$G$10</f>
        <v>37</v>
      </c>
      <c r="H26" s="93">
        <f>[21]Junho!$G$11</f>
        <v>37</v>
      </c>
      <c r="I26" s="93">
        <f>[21]Junho!$G$12</f>
        <v>36</v>
      </c>
      <c r="J26" s="93">
        <f>[21]Junho!$G$13</f>
        <v>34</v>
      </c>
      <c r="K26" s="93">
        <f>[21]Junho!$G$14</f>
        <v>34</v>
      </c>
      <c r="L26" s="93">
        <f>[21]Junho!$G$15</f>
        <v>29</v>
      </c>
      <c r="M26" s="93">
        <f>[21]Junho!$G$16</f>
        <v>26</v>
      </c>
      <c r="N26" s="93">
        <f>[21]Junho!$G$17</f>
        <v>29</v>
      </c>
      <c r="O26" s="93">
        <f>[21]Junho!$G$18</f>
        <v>29</v>
      </c>
      <c r="P26" s="93">
        <f>[21]Junho!$G$19</f>
        <v>38</v>
      </c>
      <c r="Q26" s="93">
        <f>[21]Junho!$G$20</f>
        <v>33</v>
      </c>
      <c r="R26" s="93">
        <f>[21]Junho!$G$21</f>
        <v>30</v>
      </c>
      <c r="S26" s="93">
        <f>[21]Junho!$G$22</f>
        <v>29</v>
      </c>
      <c r="T26" s="93">
        <f>[21]Junho!$G$23</f>
        <v>31</v>
      </c>
      <c r="U26" s="93">
        <f>[21]Junho!$G$24</f>
        <v>24</v>
      </c>
      <c r="V26" s="93">
        <f>[21]Junho!$G$25</f>
        <v>26</v>
      </c>
      <c r="W26" s="93">
        <f>[21]Junho!$G$26</f>
        <v>31</v>
      </c>
      <c r="X26" s="93">
        <f>[21]Junho!$G$27</f>
        <v>34</v>
      </c>
      <c r="Y26" s="93">
        <f>[21]Junho!$G$28</f>
        <v>35</v>
      </c>
      <c r="Z26" s="93">
        <f>[21]Junho!$G$29</f>
        <v>51</v>
      </c>
      <c r="AA26" s="93">
        <f>[21]Junho!$G$30</f>
        <v>65</v>
      </c>
      <c r="AB26" s="93">
        <f>[21]Junho!$G$31</f>
        <v>57</v>
      </c>
      <c r="AC26" s="93">
        <f>[21]Junho!$G$32</f>
        <v>23</v>
      </c>
      <c r="AD26" s="93">
        <f>[21]Junho!$G$33</f>
        <v>38</v>
      </c>
      <c r="AE26" s="93">
        <f>[21]Junho!$G$34</f>
        <v>21</v>
      </c>
      <c r="AF26" s="81">
        <f t="shared" ref="AF26:AF50" si="4">MIN(B26:AE26)</f>
        <v>21</v>
      </c>
      <c r="AG26" s="92">
        <f t="shared" ref="AG26:AG50" si="5">AVERAGE(B26:AE26)</f>
        <v>34.266666666666666</v>
      </c>
      <c r="AI26" t="s">
        <v>33</v>
      </c>
      <c r="AL26" t="s">
        <v>33</v>
      </c>
    </row>
    <row r="27" spans="1:38" x14ac:dyDescent="0.2">
      <c r="A27" s="50" t="s">
        <v>8</v>
      </c>
      <c r="B27" s="93">
        <f>[22]Junho!$G$5</f>
        <v>42</v>
      </c>
      <c r="C27" s="93">
        <f>[22]Junho!$G$6</f>
        <v>36</v>
      </c>
      <c r="D27" s="93">
        <f>[22]Junho!$G$7</f>
        <v>29</v>
      </c>
      <c r="E27" s="93">
        <f>[22]Junho!$G$8</f>
        <v>32</v>
      </c>
      <c r="F27" s="93">
        <f>[22]Junho!$G$9</f>
        <v>41</v>
      </c>
      <c r="G27" s="93">
        <f>[22]Junho!$G$10</f>
        <v>35</v>
      </c>
      <c r="H27" s="93">
        <f>[22]Junho!$G$11</f>
        <v>33</v>
      </c>
      <c r="I27" s="93">
        <f>[22]Junho!$G$12</f>
        <v>36</v>
      </c>
      <c r="J27" s="93">
        <f>[22]Junho!$G$13</f>
        <v>29</v>
      </c>
      <c r="K27" s="93">
        <f>[22]Junho!$G$14</f>
        <v>33</v>
      </c>
      <c r="L27" s="93">
        <f>[22]Junho!$G$15</f>
        <v>31</v>
      </c>
      <c r="M27" s="93">
        <f>[22]Junho!$G$16</f>
        <v>27</v>
      </c>
      <c r="N27" s="93">
        <f>[22]Junho!$G$17</f>
        <v>29</v>
      </c>
      <c r="O27" s="93">
        <f>[22]Junho!$G$18</f>
        <v>27</v>
      </c>
      <c r="P27" s="93">
        <f>[22]Junho!$G$19</f>
        <v>32</v>
      </c>
      <c r="Q27" s="93">
        <f>[22]Junho!$G$20</f>
        <v>29</v>
      </c>
      <c r="R27" s="93">
        <f>[22]Junho!$G$21</f>
        <v>32</v>
      </c>
      <c r="S27" s="93">
        <f>[22]Junho!$G$22</f>
        <v>28</v>
      </c>
      <c r="T27" s="93">
        <f>[22]Junho!$G$23</f>
        <v>27</v>
      </c>
      <c r="U27" s="93">
        <f>[22]Junho!$G$24</f>
        <v>25</v>
      </c>
      <c r="V27" s="93">
        <f>[22]Junho!$G$25</f>
        <v>24</v>
      </c>
      <c r="W27" s="93">
        <f>[22]Junho!$G$26</f>
        <v>29</v>
      </c>
      <c r="X27" s="93">
        <f>[22]Junho!$G$27</f>
        <v>30</v>
      </c>
      <c r="Y27" s="93">
        <f>[22]Junho!$G$28</f>
        <v>33</v>
      </c>
      <c r="Z27" s="93">
        <f>[22]Junho!$G$29</f>
        <v>52</v>
      </c>
      <c r="AA27" s="93">
        <f>[22]Junho!$G$30</f>
        <v>56</v>
      </c>
      <c r="AB27" s="93">
        <f>[22]Junho!$G$31</f>
        <v>55</v>
      </c>
      <c r="AC27" s="93">
        <f>[22]Junho!$G$32</f>
        <v>28</v>
      </c>
      <c r="AD27" s="93">
        <f>[22]Junho!$G$33</f>
        <v>52</v>
      </c>
      <c r="AE27" s="93">
        <f>[22]Junho!$G$34</f>
        <v>20</v>
      </c>
      <c r="AF27" s="81">
        <f t="shared" si="4"/>
        <v>20</v>
      </c>
      <c r="AG27" s="92">
        <f t="shared" si="5"/>
        <v>33.733333333333334</v>
      </c>
      <c r="AI27" t="s">
        <v>33</v>
      </c>
      <c r="AJ27" t="s">
        <v>33</v>
      </c>
      <c r="AK27" t="s">
        <v>33</v>
      </c>
    </row>
    <row r="28" spans="1:38" x14ac:dyDescent="0.2">
      <c r="A28" s="50" t="s">
        <v>9</v>
      </c>
      <c r="B28" s="93">
        <f>[23]Junho!$G5</f>
        <v>31</v>
      </c>
      <c r="C28" s="93">
        <f>[23]Junho!$G6</f>
        <v>30</v>
      </c>
      <c r="D28" s="93">
        <f>[23]Junho!$G7</f>
        <v>27</v>
      </c>
      <c r="E28" s="93">
        <f>[23]Junho!$G8</f>
        <v>30</v>
      </c>
      <c r="F28" s="93">
        <f>[23]Junho!$G9</f>
        <v>40</v>
      </c>
      <c r="G28" s="93">
        <f>[23]Junho!$G10</f>
        <v>30</v>
      </c>
      <c r="H28" s="93">
        <f>[23]Junho!$G11</f>
        <v>29</v>
      </c>
      <c r="I28" s="93">
        <f>[23]Junho!$G12</f>
        <v>32</v>
      </c>
      <c r="J28" s="93">
        <f>[23]Junho!$G13</f>
        <v>30</v>
      </c>
      <c r="K28" s="93">
        <f>[23]Junho!$G14</f>
        <v>29</v>
      </c>
      <c r="L28" s="93">
        <f>[23]Junho!$G15</f>
        <v>28</v>
      </c>
      <c r="M28" s="93">
        <f>[23]Junho!$G16</f>
        <v>23</v>
      </c>
      <c r="N28" s="93">
        <f>[23]Junho!$G17</f>
        <v>29</v>
      </c>
      <c r="O28" s="93">
        <f>[23]Junho!$G18</f>
        <v>26</v>
      </c>
      <c r="P28" s="93">
        <f>[23]Junho!$G19</f>
        <v>33</v>
      </c>
      <c r="Q28" s="93">
        <f>[23]Junho!$G20</f>
        <v>26</v>
      </c>
      <c r="R28" s="93">
        <f>[23]Junho!$G21</f>
        <v>25</v>
      </c>
      <c r="S28" s="93">
        <f>[23]Junho!$G22</f>
        <v>28</v>
      </c>
      <c r="T28" s="93">
        <f>[23]Junho!$G23</f>
        <v>27</v>
      </c>
      <c r="U28" s="93">
        <f>[23]Junho!$G24</f>
        <v>22</v>
      </c>
      <c r="V28" s="93">
        <f>[23]Junho!$G25</f>
        <v>21</v>
      </c>
      <c r="W28" s="93">
        <f>[23]Junho!$G26</f>
        <v>29</v>
      </c>
      <c r="X28" s="93">
        <f>[23]Junho!$G27</f>
        <v>30</v>
      </c>
      <c r="Y28" s="93">
        <f>[23]Junho!$G28</f>
        <v>33</v>
      </c>
      <c r="Z28" s="93">
        <f>[23]Junho!$G29</f>
        <v>46</v>
      </c>
      <c r="AA28" s="93">
        <f>[23]Junho!$G30</f>
        <v>58</v>
      </c>
      <c r="AB28" s="93">
        <f>[23]Junho!$G31</f>
        <v>63</v>
      </c>
      <c r="AC28" s="93">
        <f>[23]Junho!$G32</f>
        <v>23</v>
      </c>
      <c r="AD28" s="93">
        <f>[23]Junho!$G33</f>
        <v>34</v>
      </c>
      <c r="AE28" s="93">
        <f>[23]Junho!$G34</f>
        <v>19</v>
      </c>
      <c r="AF28" s="81">
        <f t="shared" si="4"/>
        <v>19</v>
      </c>
      <c r="AG28" s="92">
        <f t="shared" si="5"/>
        <v>31.033333333333335</v>
      </c>
      <c r="AK28" t="s">
        <v>33</v>
      </c>
    </row>
    <row r="29" spans="1:38" x14ac:dyDescent="0.2">
      <c r="A29" s="50" t="s">
        <v>30</v>
      </c>
      <c r="B29" s="93">
        <f>[24]Junho!$G5</f>
        <v>26</v>
      </c>
      <c r="C29" s="93">
        <f>[24]Junho!$G6</f>
        <v>23</v>
      </c>
      <c r="D29" s="93">
        <f>[24]Junho!$G7</f>
        <v>32</v>
      </c>
      <c r="E29" s="93">
        <f>[24]Junho!$G8</f>
        <v>23</v>
      </c>
      <c r="F29" s="93">
        <f>[24]Junho!$G9</f>
        <v>26</v>
      </c>
      <c r="G29" s="93">
        <f>[24]Junho!$G10</f>
        <v>25</v>
      </c>
      <c r="H29" s="93">
        <f>[24]Junho!$G11</f>
        <v>24</v>
      </c>
      <c r="I29" s="93">
        <f>[24]Junho!$G12</f>
        <v>28</v>
      </c>
      <c r="J29" s="93">
        <f>[24]Junho!$G13</f>
        <v>28</v>
      </c>
      <c r="K29" s="93">
        <f>[24]Junho!$G14</f>
        <v>28</v>
      </c>
      <c r="L29" s="93">
        <f>[24]Junho!$G15</f>
        <v>25</v>
      </c>
      <c r="M29" s="93">
        <f>[24]Junho!$G16</f>
        <v>20</v>
      </c>
      <c r="N29" s="93">
        <f>[24]Junho!$G17</f>
        <v>25</v>
      </c>
      <c r="O29" s="93">
        <f>[24]Junho!$G18</f>
        <v>25</v>
      </c>
      <c r="P29" s="93">
        <f>[24]Junho!$G19</f>
        <v>33</v>
      </c>
      <c r="Q29" s="93">
        <f>[24]Junho!$G20</f>
        <v>32</v>
      </c>
      <c r="R29" s="93">
        <f>[24]Junho!$G21</f>
        <v>29</v>
      </c>
      <c r="S29" s="93">
        <f>[24]Junho!$G22</f>
        <v>28</v>
      </c>
      <c r="T29" s="93">
        <f>[24]Junho!$G23</f>
        <v>31</v>
      </c>
      <c r="U29" s="93">
        <f>[24]Junho!$G24</f>
        <v>24</v>
      </c>
      <c r="V29" s="93">
        <f>[24]Junho!$G25</f>
        <v>18</v>
      </c>
      <c r="W29" s="93">
        <f>[24]Junho!$G26</f>
        <v>28</v>
      </c>
      <c r="X29" s="93">
        <f>[24]Junho!$G27</f>
        <v>29</v>
      </c>
      <c r="Y29" s="93">
        <f>[24]Junho!$G28</f>
        <v>29</v>
      </c>
      <c r="Z29" s="93">
        <f>[24]Junho!$G29</f>
        <v>41</v>
      </c>
      <c r="AA29" s="93">
        <f>[24]Junho!$G30</f>
        <v>55</v>
      </c>
      <c r="AB29" s="93">
        <f>[24]Junho!$G31</f>
        <v>44</v>
      </c>
      <c r="AC29" s="93">
        <f>[24]Junho!$G32</f>
        <v>27</v>
      </c>
      <c r="AD29" s="93">
        <f>[24]Junho!$G33</f>
        <v>36</v>
      </c>
      <c r="AE29" s="93">
        <f>[24]Junho!$G34</f>
        <v>14</v>
      </c>
      <c r="AF29" s="81">
        <f t="shared" si="4"/>
        <v>14</v>
      </c>
      <c r="AG29" s="92">
        <f t="shared" si="5"/>
        <v>28.533333333333335</v>
      </c>
      <c r="AJ29" t="s">
        <v>33</v>
      </c>
      <c r="AK29" t="s">
        <v>33</v>
      </c>
    </row>
    <row r="30" spans="1:38" x14ac:dyDescent="0.2">
      <c r="A30" s="50" t="s">
        <v>10</v>
      </c>
      <c r="B30" s="93">
        <f>[25]Junho!$G$5</f>
        <v>34</v>
      </c>
      <c r="C30" s="93">
        <f>[25]Junho!$G$6</f>
        <v>32</v>
      </c>
      <c r="D30" s="93">
        <f>[25]Junho!$G$7</f>
        <v>30</v>
      </c>
      <c r="E30" s="93">
        <f>[25]Junho!$G$8</f>
        <v>29</v>
      </c>
      <c r="F30" s="93">
        <f>[25]Junho!$G$9</f>
        <v>42</v>
      </c>
      <c r="G30" s="93">
        <f>[25]Junho!$G$10</f>
        <v>33</v>
      </c>
      <c r="H30" s="93">
        <f>[25]Junho!$G$11</f>
        <v>32</v>
      </c>
      <c r="I30" s="93">
        <f>[25]Junho!$G$12</f>
        <v>33</v>
      </c>
      <c r="J30" s="93">
        <f>[25]Junho!$G$13</f>
        <v>33</v>
      </c>
      <c r="K30" s="93">
        <f>[25]Junho!$G$14</f>
        <v>35</v>
      </c>
      <c r="L30" s="93">
        <f>[25]Junho!$G$15</f>
        <v>29</v>
      </c>
      <c r="M30" s="93">
        <f>[25]Junho!$G$16</f>
        <v>24</v>
      </c>
      <c r="N30" s="93">
        <f>[25]Junho!$G$17</f>
        <v>29</v>
      </c>
      <c r="O30" s="93">
        <f>[25]Junho!$G$18</f>
        <v>29</v>
      </c>
      <c r="P30" s="93">
        <f>[25]Junho!$G$19</f>
        <v>36</v>
      </c>
      <c r="Q30" s="93">
        <f>[25]Junho!$G$20</f>
        <v>34</v>
      </c>
      <c r="R30" s="93">
        <f>[25]Junho!$G$21</f>
        <v>33</v>
      </c>
      <c r="S30" s="93">
        <f>[25]Junho!$G$22</f>
        <v>31</v>
      </c>
      <c r="T30" s="93">
        <f>[25]Junho!$G$23</f>
        <v>32</v>
      </c>
      <c r="U30" s="93">
        <f>[25]Junho!$G$24</f>
        <v>27</v>
      </c>
      <c r="V30" s="93">
        <f>[25]Junho!$G$25</f>
        <v>25</v>
      </c>
      <c r="W30" s="93">
        <f>[25]Junho!$G$26</f>
        <v>30</v>
      </c>
      <c r="X30" s="93">
        <f>[25]Junho!$G$27</f>
        <v>32</v>
      </c>
      <c r="Y30" s="93">
        <f>[25]Junho!$G$28</f>
        <v>36</v>
      </c>
      <c r="Z30" s="93">
        <f>[25]Junho!$G$29</f>
        <v>53</v>
      </c>
      <c r="AA30" s="93">
        <f>[25]Junho!$G$30</f>
        <v>59</v>
      </c>
      <c r="AB30" s="93">
        <f>[25]Junho!$G$31</f>
        <v>59</v>
      </c>
      <c r="AC30" s="93">
        <f>[25]Junho!$G$32</f>
        <v>27</v>
      </c>
      <c r="AD30" s="93">
        <f>[25]Junho!$G$33</f>
        <v>42</v>
      </c>
      <c r="AE30" s="93">
        <f>[25]Junho!$G$34</f>
        <v>20</v>
      </c>
      <c r="AF30" s="81">
        <f t="shared" si="4"/>
        <v>20</v>
      </c>
      <c r="AG30" s="92">
        <f t="shared" si="5"/>
        <v>34</v>
      </c>
      <c r="AJ30" t="s">
        <v>33</v>
      </c>
      <c r="AK30" t="s">
        <v>33</v>
      </c>
    </row>
    <row r="31" spans="1:38" x14ac:dyDescent="0.2">
      <c r="A31" s="50" t="s">
        <v>154</v>
      </c>
      <c r="B31" s="93">
        <f>[26]Junho!$G5</f>
        <v>37</v>
      </c>
      <c r="C31" s="93">
        <f>[26]Junho!$G6</f>
        <v>34</v>
      </c>
      <c r="D31" s="93">
        <f>[26]Junho!$G7</f>
        <v>33</v>
      </c>
      <c r="E31" s="93">
        <f>[26]Junho!$G8</f>
        <v>30</v>
      </c>
      <c r="F31" s="93">
        <f>[26]Junho!$G9</f>
        <v>40</v>
      </c>
      <c r="G31" s="93">
        <f>[26]Junho!$G10</f>
        <v>39</v>
      </c>
      <c r="H31" s="93">
        <f>[26]Junho!$G11</f>
        <v>34</v>
      </c>
      <c r="I31" s="93">
        <f>[26]Junho!$G12</f>
        <v>36</v>
      </c>
      <c r="J31" s="93">
        <f>[26]Junho!$G13</f>
        <v>34</v>
      </c>
      <c r="K31" s="93">
        <f>[26]Junho!$G14</f>
        <v>35</v>
      </c>
      <c r="L31" s="93">
        <f>[26]Junho!$G15</f>
        <v>30</v>
      </c>
      <c r="M31" s="93">
        <f>[26]Junho!$G16</f>
        <v>28</v>
      </c>
      <c r="N31" s="93">
        <f>[26]Junho!$G17</f>
        <v>29</v>
      </c>
      <c r="O31" s="93">
        <f>[26]Junho!$G18</f>
        <v>30</v>
      </c>
      <c r="P31" s="93">
        <f>[26]Junho!$G19</f>
        <v>35</v>
      </c>
      <c r="Q31" s="93">
        <f>[26]Junho!$G20</f>
        <v>37</v>
      </c>
      <c r="R31" s="93">
        <f>[26]Junho!$G21</f>
        <v>34</v>
      </c>
      <c r="S31" s="93">
        <f>[26]Junho!$G22</f>
        <v>29</v>
      </c>
      <c r="T31" s="93">
        <f>[26]Junho!$G23</f>
        <v>33</v>
      </c>
      <c r="U31" s="93">
        <f>[26]Junho!$G24</f>
        <v>27</v>
      </c>
      <c r="V31" s="93">
        <f>[26]Junho!$G25</f>
        <v>24</v>
      </c>
      <c r="W31" s="93" t="str">
        <f>[26]Junho!$G26</f>
        <v>*</v>
      </c>
      <c r="X31" s="93" t="str">
        <f>[26]Junho!$G27</f>
        <v>*</v>
      </c>
      <c r="Y31" s="93" t="str">
        <f>[26]Junho!$G28</f>
        <v>*</v>
      </c>
      <c r="Z31" s="93" t="str">
        <f>[26]Junho!$G29</f>
        <v>*</v>
      </c>
      <c r="AA31" s="93" t="str">
        <f>[26]Junho!$G30</f>
        <v>*</v>
      </c>
      <c r="AB31" s="93" t="str">
        <f>[26]Junho!$G31</f>
        <v>*</v>
      </c>
      <c r="AC31" s="93" t="str">
        <f>[26]Junho!$G32</f>
        <v>*</v>
      </c>
      <c r="AD31" s="93" t="str">
        <f>[26]Junho!$G33</f>
        <v>*</v>
      </c>
      <c r="AE31" s="93" t="str">
        <f>[26]Junho!$G34</f>
        <v>*</v>
      </c>
      <c r="AF31" s="81">
        <f t="shared" si="4"/>
        <v>24</v>
      </c>
      <c r="AG31" s="92">
        <f t="shared" si="5"/>
        <v>32.761904761904759</v>
      </c>
      <c r="AH31" s="11" t="s">
        <v>33</v>
      </c>
      <c r="AI31" t="s">
        <v>33</v>
      </c>
      <c r="AK31" t="s">
        <v>33</v>
      </c>
    </row>
    <row r="32" spans="1:38" x14ac:dyDescent="0.2">
      <c r="A32" s="50" t="s">
        <v>11</v>
      </c>
      <c r="B32" s="93">
        <f>[27]Junho!$G$5</f>
        <v>33</v>
      </c>
      <c r="C32" s="93">
        <f>[27]Junho!$G$6</f>
        <v>28</v>
      </c>
      <c r="D32" s="93">
        <f>[27]Junho!$G$7</f>
        <v>29</v>
      </c>
      <c r="E32" s="93">
        <f>[27]Junho!$G$8</f>
        <v>29</v>
      </c>
      <c r="F32" s="93">
        <f>[27]Junho!$G$9</f>
        <v>32</v>
      </c>
      <c r="G32" s="93">
        <f>[27]Junho!$G$10</f>
        <v>32</v>
      </c>
      <c r="H32" s="93">
        <f>[27]Junho!$G$11</f>
        <v>31</v>
      </c>
      <c r="I32" s="93">
        <f>[27]Junho!$G$12</f>
        <v>32</v>
      </c>
      <c r="J32" s="93">
        <f>[27]Junho!$G$13</f>
        <v>32</v>
      </c>
      <c r="K32" s="93">
        <f>[27]Junho!$G$14</f>
        <v>31</v>
      </c>
      <c r="L32" s="93">
        <f>[27]Junho!$G$15</f>
        <v>29</v>
      </c>
      <c r="M32" s="93">
        <f>[27]Junho!$G$16</f>
        <v>26</v>
      </c>
      <c r="N32" s="93">
        <f>[27]Junho!$G$17</f>
        <v>28</v>
      </c>
      <c r="O32" s="93">
        <f>[27]Junho!$G$18</f>
        <v>29</v>
      </c>
      <c r="P32" s="93">
        <f>[27]Junho!$G$19</f>
        <v>33</v>
      </c>
      <c r="Q32" s="93">
        <f>[27]Junho!$G$20</f>
        <v>29</v>
      </c>
      <c r="R32" s="93">
        <f>[27]Junho!$G$21</f>
        <v>30</v>
      </c>
      <c r="S32" s="93">
        <f>[27]Junho!$G$22</f>
        <v>29</v>
      </c>
      <c r="T32" s="93">
        <f>[27]Junho!$G$23</f>
        <v>31</v>
      </c>
      <c r="U32" s="93">
        <f>[27]Junho!$G$24</f>
        <v>21</v>
      </c>
      <c r="V32" s="93">
        <f>[27]Junho!$G$25</f>
        <v>24</v>
      </c>
      <c r="W32" s="93">
        <f>[27]Junho!$G$26</f>
        <v>30</v>
      </c>
      <c r="X32" s="93">
        <f>[27]Junho!$G$27</f>
        <v>33</v>
      </c>
      <c r="Y32" s="93">
        <f>[27]Junho!$G$28</f>
        <v>34</v>
      </c>
      <c r="Z32" s="93">
        <f>[27]Junho!$G$29</f>
        <v>40</v>
      </c>
      <c r="AA32" s="93">
        <f>[27]Junho!$G$30</f>
        <v>64</v>
      </c>
      <c r="AB32" s="93">
        <f>[27]Junho!$G$31</f>
        <v>59</v>
      </c>
      <c r="AC32" s="93">
        <f>[27]Junho!$G$32</f>
        <v>23</v>
      </c>
      <c r="AD32" s="93">
        <f>[27]Junho!$G$33</f>
        <v>45</v>
      </c>
      <c r="AE32" s="93">
        <f>[27]Junho!$G$34</f>
        <v>25</v>
      </c>
      <c r="AF32" s="81">
        <f t="shared" si="4"/>
        <v>21</v>
      </c>
      <c r="AG32" s="92">
        <f t="shared" si="5"/>
        <v>32.366666666666667</v>
      </c>
      <c r="AK32" t="s">
        <v>33</v>
      </c>
    </row>
    <row r="33" spans="1:38" s="5" customFormat="1" x14ac:dyDescent="0.2">
      <c r="A33" s="50" t="s">
        <v>12</v>
      </c>
      <c r="B33" s="93">
        <f>[28]Junho!$G$5</f>
        <v>33</v>
      </c>
      <c r="C33" s="93">
        <f>[28]Junho!$G$6</f>
        <v>32</v>
      </c>
      <c r="D33" s="93">
        <f>[28]Junho!$G$7</f>
        <v>33</v>
      </c>
      <c r="E33" s="93">
        <f>[28]Junho!$G$8</f>
        <v>25</v>
      </c>
      <c r="F33" s="93">
        <f>[28]Junho!$G$9</f>
        <v>28</v>
      </c>
      <c r="G33" s="93">
        <f>[28]Junho!$G$10</f>
        <v>27</v>
      </c>
      <c r="H33" s="93">
        <f>[28]Junho!$G$11</f>
        <v>26</v>
      </c>
      <c r="I33" s="93">
        <f>[28]Junho!$G$12</f>
        <v>28</v>
      </c>
      <c r="J33" s="93">
        <f>[28]Junho!$G$13</f>
        <v>30</v>
      </c>
      <c r="K33" s="93">
        <f>[28]Junho!$G$14</f>
        <v>30</v>
      </c>
      <c r="L33" s="93">
        <f>[28]Junho!$G$15</f>
        <v>29</v>
      </c>
      <c r="M33" s="93">
        <f>[28]Junho!$G$16</f>
        <v>23</v>
      </c>
      <c r="N33" s="93">
        <f>[28]Junho!$G$17</f>
        <v>26</v>
      </c>
      <c r="O33" s="93">
        <f>[28]Junho!$G$18</f>
        <v>28</v>
      </c>
      <c r="P33" s="93">
        <f>[28]Junho!$G$19</f>
        <v>45</v>
      </c>
      <c r="Q33" s="93">
        <f>[28]Junho!$G$20</f>
        <v>30</v>
      </c>
      <c r="R33" s="93">
        <f>[28]Junho!$G$21</f>
        <v>29</v>
      </c>
      <c r="S33" s="93">
        <f>[28]Junho!$G$22</f>
        <v>31</v>
      </c>
      <c r="T33" s="93">
        <f>[28]Junho!$G$23</f>
        <v>31</v>
      </c>
      <c r="U33" s="93">
        <f>[28]Junho!$G$24</f>
        <v>23</v>
      </c>
      <c r="V33" s="93">
        <f>[28]Junho!$G$25</f>
        <v>21</v>
      </c>
      <c r="W33" s="93">
        <f>[28]Junho!$G$26</f>
        <v>29</v>
      </c>
      <c r="X33" s="93">
        <f>[28]Junho!$G$27</f>
        <v>32</v>
      </c>
      <c r="Y33" s="93">
        <f>[28]Junho!$G$28</f>
        <v>33</v>
      </c>
      <c r="Z33" s="93">
        <f>[28]Junho!$G$29</f>
        <v>47</v>
      </c>
      <c r="AA33" s="93">
        <f>[28]Junho!$G$30</f>
        <v>61</v>
      </c>
      <c r="AB33" s="93">
        <f>[28]Junho!$G$31</f>
        <v>47</v>
      </c>
      <c r="AC33" s="93">
        <f>[28]Junho!$G$32</f>
        <v>28</v>
      </c>
      <c r="AD33" s="93">
        <f>[28]Junho!$G$33</f>
        <v>44</v>
      </c>
      <c r="AE33" s="93">
        <f>[28]Junho!$G$34</f>
        <v>29</v>
      </c>
      <c r="AF33" s="81">
        <f t="shared" si="4"/>
        <v>21</v>
      </c>
      <c r="AG33" s="92">
        <f t="shared" si="5"/>
        <v>31.933333333333334</v>
      </c>
      <c r="AI33" s="5" t="s">
        <v>33</v>
      </c>
    </row>
    <row r="34" spans="1:38" x14ac:dyDescent="0.2">
      <c r="A34" s="50" t="s">
        <v>235</v>
      </c>
      <c r="B34" s="93">
        <f>[29]Junho!$G$5</f>
        <v>22</v>
      </c>
      <c r="C34" s="93">
        <f>[29]Junho!$G$6</f>
        <v>30</v>
      </c>
      <c r="D34" s="93">
        <f>[29]Junho!$G$7</f>
        <v>29</v>
      </c>
      <c r="E34" s="93">
        <f>[29]Junho!$G$8</f>
        <v>25</v>
      </c>
      <c r="F34" s="93">
        <f>[29]Junho!$G$9</f>
        <v>23</v>
      </c>
      <c r="G34" s="93">
        <f>[29]Junho!$G$10</f>
        <v>23</v>
      </c>
      <c r="H34" s="93">
        <f>[29]Junho!$G$11</f>
        <v>24</v>
      </c>
      <c r="I34" s="93">
        <f>[29]Junho!$G$12</f>
        <v>25</v>
      </c>
      <c r="J34" s="93">
        <f>[29]Junho!$G$13</f>
        <v>27</v>
      </c>
      <c r="K34" s="93">
        <f>[29]Junho!$G$14</f>
        <v>27</v>
      </c>
      <c r="L34" s="93">
        <f>[29]Junho!$G$15</f>
        <v>25</v>
      </c>
      <c r="M34" s="93">
        <f>[29]Junho!$G$16</f>
        <v>21</v>
      </c>
      <c r="N34" s="93">
        <f>[29]Junho!$G$17</f>
        <v>28</v>
      </c>
      <c r="O34" s="93">
        <f>[29]Junho!$G$18</f>
        <v>28</v>
      </c>
      <c r="P34" s="93">
        <f>[29]Junho!$G$19</f>
        <v>29</v>
      </c>
      <c r="Q34" s="93">
        <f>[29]Junho!$G$20</f>
        <v>25</v>
      </c>
      <c r="R34" s="93">
        <f>[29]Junho!$G$21</f>
        <v>26</v>
      </c>
      <c r="S34" s="93">
        <f>[29]Junho!$G$22</f>
        <v>26</v>
      </c>
      <c r="T34" s="93">
        <f>[29]Junho!$G$23</f>
        <v>31</v>
      </c>
      <c r="U34" s="93">
        <f>[29]Junho!$G$24</f>
        <v>28</v>
      </c>
      <c r="V34" s="93">
        <f>[29]Junho!$G$25</f>
        <v>22</v>
      </c>
      <c r="W34" s="93">
        <f>[29]Junho!$G$26</f>
        <v>29</v>
      </c>
      <c r="X34" s="93">
        <f>[29]Junho!$G$27</f>
        <v>32</v>
      </c>
      <c r="Y34" s="93">
        <f>[29]Junho!$G$28</f>
        <v>30</v>
      </c>
      <c r="Z34" s="93">
        <f>[29]Junho!$G$29</f>
        <v>50</v>
      </c>
      <c r="AA34" s="93">
        <f>[29]Junho!$G$30</f>
        <v>68</v>
      </c>
      <c r="AB34" s="93">
        <f>[29]Junho!$G$31</f>
        <v>41</v>
      </c>
      <c r="AC34" s="93">
        <f>[29]Junho!$G$32</f>
        <v>25</v>
      </c>
      <c r="AD34" s="93">
        <f>[29]Junho!$G$33</f>
        <v>50</v>
      </c>
      <c r="AE34" s="93">
        <f>[29]Junho!$G$34</f>
        <v>33</v>
      </c>
      <c r="AF34" s="81">
        <f t="shared" si="4"/>
        <v>21</v>
      </c>
      <c r="AG34" s="92">
        <f t="shared" si="5"/>
        <v>30.066666666666666</v>
      </c>
      <c r="AJ34" t="s">
        <v>33</v>
      </c>
    </row>
    <row r="35" spans="1:38" x14ac:dyDescent="0.2">
      <c r="A35" s="50" t="s">
        <v>234</v>
      </c>
      <c r="B35" s="93">
        <f>[30]Junho!$G$5</f>
        <v>31</v>
      </c>
      <c r="C35" s="93">
        <f>[30]Junho!$G$6</f>
        <v>32</v>
      </c>
      <c r="D35" s="93">
        <f>[30]Junho!$G$7</f>
        <v>29</v>
      </c>
      <c r="E35" s="93">
        <f>[30]Junho!$G$8</f>
        <v>31</v>
      </c>
      <c r="F35" s="93">
        <f>[30]Junho!$G$9</f>
        <v>33</v>
      </c>
      <c r="G35" s="93">
        <f>[30]Junho!$G$10</f>
        <v>32</v>
      </c>
      <c r="H35" s="93">
        <f>[30]Junho!$G$11</f>
        <v>32</v>
      </c>
      <c r="I35" s="93">
        <f>[30]Junho!$G$12</f>
        <v>34</v>
      </c>
      <c r="J35" s="93">
        <f>[30]Junho!$G$13</f>
        <v>31</v>
      </c>
      <c r="K35" s="93">
        <f>[30]Junho!$G$14</f>
        <v>31</v>
      </c>
      <c r="L35" s="93">
        <f>[30]Junho!$G$15</f>
        <v>31</v>
      </c>
      <c r="M35" s="93">
        <f>[30]Junho!$G$16</f>
        <v>27</v>
      </c>
      <c r="N35" s="93">
        <f>[30]Junho!$G$17</f>
        <v>29</v>
      </c>
      <c r="O35" s="93">
        <f>[30]Junho!$G$18</f>
        <v>29</v>
      </c>
      <c r="P35" s="93">
        <f>[30]Junho!$G$19</f>
        <v>36</v>
      </c>
      <c r="Q35" s="93">
        <f>[30]Junho!$G$20</f>
        <v>27</v>
      </c>
      <c r="R35" s="93">
        <f>[30]Junho!$G$21</f>
        <v>27</v>
      </c>
      <c r="S35" s="93">
        <f>[30]Junho!$G$22</f>
        <v>27</v>
      </c>
      <c r="T35" s="93">
        <f>[30]Junho!$G$23</f>
        <v>31</v>
      </c>
      <c r="U35" s="93">
        <f>[30]Junho!$G$24</f>
        <v>20</v>
      </c>
      <c r="V35" s="93">
        <f>[30]Junho!$G$25</f>
        <v>25</v>
      </c>
      <c r="W35" s="93">
        <f>[30]Junho!$G$26</f>
        <v>31</v>
      </c>
      <c r="X35" s="93">
        <f>[30]Junho!$G$27</f>
        <v>34</v>
      </c>
      <c r="Y35" s="93">
        <f>[30]Junho!$G$28</f>
        <v>35</v>
      </c>
      <c r="Z35" s="93">
        <f>[30]Junho!$G$29</f>
        <v>43</v>
      </c>
      <c r="AA35" s="93">
        <f>[30]Junho!$G$30</f>
        <v>64</v>
      </c>
      <c r="AB35" s="93">
        <f>[30]Junho!$G$31</f>
        <v>56</v>
      </c>
      <c r="AC35" s="93">
        <f>[30]Junho!$G$32</f>
        <v>23</v>
      </c>
      <c r="AD35" s="93">
        <f>[30]Junho!$G$33</f>
        <v>52</v>
      </c>
      <c r="AE35" s="93">
        <f>[30]Junho!$G$34</f>
        <v>25</v>
      </c>
      <c r="AF35" s="81">
        <f t="shared" si="4"/>
        <v>20</v>
      </c>
      <c r="AG35" s="92">
        <f t="shared" si="5"/>
        <v>32.93333333333333</v>
      </c>
    </row>
    <row r="36" spans="1:38" x14ac:dyDescent="0.2">
      <c r="A36" s="50" t="s">
        <v>126</v>
      </c>
      <c r="B36" s="93">
        <f>[31]Junho!$G$5</f>
        <v>31</v>
      </c>
      <c r="C36" s="93">
        <f>[31]Junho!$G$6</f>
        <v>35</v>
      </c>
      <c r="D36" s="93">
        <f>[31]Junho!$G$7</f>
        <v>28</v>
      </c>
      <c r="E36" s="93">
        <f>[31]Junho!$G$8</f>
        <v>31</v>
      </c>
      <c r="F36" s="93">
        <f>[31]Junho!$G$9</f>
        <v>39</v>
      </c>
      <c r="G36" s="93">
        <f>[31]Junho!$G$10</f>
        <v>32</v>
      </c>
      <c r="H36" s="93">
        <f>[31]Junho!$G$11</f>
        <v>32</v>
      </c>
      <c r="I36" s="93">
        <f>[31]Junho!$G$12</f>
        <v>33</v>
      </c>
      <c r="J36" s="93">
        <f>[31]Junho!$G$13</f>
        <v>32</v>
      </c>
      <c r="K36" s="93">
        <f>[31]Junho!$G$14</f>
        <v>28</v>
      </c>
      <c r="L36" s="93">
        <f>[31]Junho!$G$15</f>
        <v>29</v>
      </c>
      <c r="M36" s="93">
        <f>[31]Junho!$G$16</f>
        <v>22</v>
      </c>
      <c r="N36" s="93">
        <f>[31]Junho!$G$17</f>
        <v>29</v>
      </c>
      <c r="O36" s="93">
        <f>[31]Junho!$G$18</f>
        <v>24</v>
      </c>
      <c r="P36" s="93">
        <f>[31]Junho!$G$19</f>
        <v>31</v>
      </c>
      <c r="Q36" s="93">
        <f>[31]Junho!$G$20</f>
        <v>26</v>
      </c>
      <c r="R36" s="93">
        <f>[31]Junho!$G$21</f>
        <v>24</v>
      </c>
      <c r="S36" s="93">
        <f>[31]Junho!$G$22</f>
        <v>27</v>
      </c>
      <c r="T36" s="93">
        <f>[31]Junho!$G$23</f>
        <v>27</v>
      </c>
      <c r="U36" s="93">
        <f>[31]Junho!$G$24</f>
        <v>24</v>
      </c>
      <c r="V36" s="93">
        <f>[31]Junho!$G$25</f>
        <v>22</v>
      </c>
      <c r="W36" s="93">
        <f>[31]Junho!$G$26</f>
        <v>29</v>
      </c>
      <c r="X36" s="93">
        <f>[31]Junho!$G$27</f>
        <v>32</v>
      </c>
      <c r="Y36" s="93">
        <f>[31]Junho!$G$28</f>
        <v>34</v>
      </c>
      <c r="Z36" s="93">
        <f>[31]Junho!$G$29</f>
        <v>44</v>
      </c>
      <c r="AA36" s="93">
        <f>[31]Junho!$G$30</f>
        <v>71</v>
      </c>
      <c r="AB36" s="93">
        <f>[31]Junho!$G$31</f>
        <v>63</v>
      </c>
      <c r="AC36" s="93">
        <f>[31]Junho!$G$32</f>
        <v>24</v>
      </c>
      <c r="AD36" s="93">
        <f>[31]Junho!$G$33</f>
        <v>41</v>
      </c>
      <c r="AE36" s="93">
        <f>[31]Junho!$G$34</f>
        <v>36</v>
      </c>
      <c r="AF36" s="81">
        <f t="shared" si="4"/>
        <v>22</v>
      </c>
      <c r="AG36" s="92">
        <f t="shared" si="5"/>
        <v>32.666666666666664</v>
      </c>
    </row>
    <row r="37" spans="1:38" x14ac:dyDescent="0.2">
      <c r="A37" s="50" t="s">
        <v>13</v>
      </c>
      <c r="B37" s="93">
        <f>[32]Junho!$G$5</f>
        <v>28</v>
      </c>
      <c r="C37" s="93">
        <f>[32]Junho!$G$6</f>
        <v>27</v>
      </c>
      <c r="D37" s="93">
        <f>[32]Junho!$G$7</f>
        <v>23</v>
      </c>
      <c r="E37" s="93">
        <f>[32]Junho!$G$8</f>
        <v>26</v>
      </c>
      <c r="F37" s="93">
        <f>[32]Junho!$G$9</f>
        <v>21</v>
      </c>
      <c r="G37" s="93">
        <f>[32]Junho!$G$10</f>
        <v>27</v>
      </c>
      <c r="H37" s="93">
        <f>[32]Junho!$G$11</f>
        <v>26</v>
      </c>
      <c r="I37" s="93">
        <f>[32]Junho!$G$12</f>
        <v>27</v>
      </c>
      <c r="J37" s="93">
        <f>[32]Junho!$G$13</f>
        <v>28</v>
      </c>
      <c r="K37" s="93">
        <f>[32]Junho!$G$14</f>
        <v>28</v>
      </c>
      <c r="L37" s="93">
        <f>[32]Junho!$G$15</f>
        <v>22</v>
      </c>
      <c r="M37" s="93">
        <f>[32]Junho!$G$16</f>
        <v>25</v>
      </c>
      <c r="N37" s="93">
        <f>[32]Junho!$G$17</f>
        <v>22</v>
      </c>
      <c r="O37" s="93">
        <f>[32]Junho!$G$18</f>
        <v>26</v>
      </c>
      <c r="P37" s="93">
        <f>[32]Junho!$G$19</f>
        <v>23</v>
      </c>
      <c r="Q37" s="93">
        <f>[32]Junho!$G$20</f>
        <v>25</v>
      </c>
      <c r="R37" s="93">
        <f>[32]Junho!$G$21</f>
        <v>18</v>
      </c>
      <c r="S37" s="93">
        <f>[32]Junho!$G$22</f>
        <v>20</v>
      </c>
      <c r="T37" s="93">
        <f>[32]Junho!$G$23</f>
        <v>21</v>
      </c>
      <c r="U37" s="93">
        <f>[32]Junho!$G$24</f>
        <v>16</v>
      </c>
      <c r="V37" s="93">
        <f>[32]Junho!$G$25</f>
        <v>24</v>
      </c>
      <c r="W37" s="93">
        <f>[32]Junho!$G$26</f>
        <v>23</v>
      </c>
      <c r="X37" s="93">
        <f>[32]Junho!$G$27</f>
        <v>24</v>
      </c>
      <c r="Y37" s="93">
        <f>[32]Junho!$G$28</f>
        <v>25</v>
      </c>
      <c r="Z37" s="93">
        <f>[32]Junho!$G$29</f>
        <v>24</v>
      </c>
      <c r="AA37" s="93">
        <f>[32]Junho!$G$30</f>
        <v>17</v>
      </c>
      <c r="AB37" s="93">
        <f>[32]Junho!$G$31</f>
        <v>34</v>
      </c>
      <c r="AC37" s="93">
        <f>[32]Junho!$G$32</f>
        <v>24</v>
      </c>
      <c r="AD37" s="93">
        <f>[32]Junho!$G$33</f>
        <v>20</v>
      </c>
      <c r="AE37" s="93">
        <f>[32]Junho!$G$34</f>
        <v>37</v>
      </c>
      <c r="AF37" s="81">
        <f t="shared" si="4"/>
        <v>16</v>
      </c>
      <c r="AG37" s="92">
        <f t="shared" si="5"/>
        <v>24.366666666666667</v>
      </c>
    </row>
    <row r="38" spans="1:38" x14ac:dyDescent="0.2">
      <c r="A38" s="50" t="s">
        <v>155</v>
      </c>
      <c r="B38" s="93">
        <f>[33]Junho!$G5</f>
        <v>30</v>
      </c>
      <c r="C38" s="93">
        <f>[33]Junho!$G6</f>
        <v>26</v>
      </c>
      <c r="D38" s="93">
        <f>[33]Junho!$G7</f>
        <v>25</v>
      </c>
      <c r="E38" s="93">
        <f>[33]Junho!$G8</f>
        <v>37</v>
      </c>
      <c r="F38" s="93">
        <f>[33]Junho!$G9</f>
        <v>29</v>
      </c>
      <c r="G38" s="93">
        <f>[33]Junho!$G10</f>
        <v>25</v>
      </c>
      <c r="H38" s="93">
        <f>[33]Junho!$G11</f>
        <v>28</v>
      </c>
      <c r="I38" s="93">
        <f>[33]Junho!$G12</f>
        <v>29</v>
      </c>
      <c r="J38" s="93">
        <f>[33]Junho!$G13</f>
        <v>29</v>
      </c>
      <c r="K38" s="93">
        <f>[33]Junho!$G14</f>
        <v>27</v>
      </c>
      <c r="L38" s="93">
        <f>[33]Junho!$G15</f>
        <v>26</v>
      </c>
      <c r="M38" s="93">
        <f>[33]Junho!$G16</f>
        <v>28</v>
      </c>
      <c r="N38" s="93">
        <f>[33]Junho!$G17</f>
        <v>27</v>
      </c>
      <c r="O38" s="93">
        <f>[33]Junho!$G18</f>
        <v>28</v>
      </c>
      <c r="P38" s="93">
        <f>[33]Junho!$G19</f>
        <v>30</v>
      </c>
      <c r="Q38" s="93">
        <f>[33]Junho!$G20</f>
        <v>21</v>
      </c>
      <c r="R38" s="93">
        <f>[33]Junho!$G21</f>
        <v>26</v>
      </c>
      <c r="S38" s="93">
        <f>[33]Junho!$G22</f>
        <v>27</v>
      </c>
      <c r="T38" s="93">
        <f>[33]Junho!$G23</f>
        <v>26</v>
      </c>
      <c r="U38" s="93">
        <f>[33]Junho!$G24</f>
        <v>20</v>
      </c>
      <c r="V38" s="93">
        <f>[33]Junho!$G25</f>
        <v>23</v>
      </c>
      <c r="W38" s="93">
        <f>[33]Junho!$G26</f>
        <v>27</v>
      </c>
      <c r="X38" s="93">
        <f>[33]Junho!$G27</f>
        <v>28</v>
      </c>
      <c r="Y38" s="93">
        <f>[33]Junho!$G28</f>
        <v>33</v>
      </c>
      <c r="Z38" s="93">
        <f>[33]Junho!$G29</f>
        <v>30</v>
      </c>
      <c r="AA38" s="93">
        <f>[33]Junho!$G30</f>
        <v>43</v>
      </c>
      <c r="AB38" s="93">
        <f>[33]Junho!$G31</f>
        <v>38</v>
      </c>
      <c r="AC38" s="93">
        <f>[33]Junho!$G32</f>
        <v>24</v>
      </c>
      <c r="AD38" s="93">
        <f>[33]Junho!$G33</f>
        <v>36</v>
      </c>
      <c r="AE38" s="93">
        <f>[33]Junho!$G34</f>
        <v>40</v>
      </c>
      <c r="AF38" s="81">
        <f t="shared" si="4"/>
        <v>20</v>
      </c>
      <c r="AG38" s="92">
        <f t="shared" si="5"/>
        <v>28.866666666666667</v>
      </c>
      <c r="AI38" t="s">
        <v>33</v>
      </c>
      <c r="AJ38" t="s">
        <v>33</v>
      </c>
    </row>
    <row r="39" spans="1:38" x14ac:dyDescent="0.2">
      <c r="A39" s="50" t="s">
        <v>14</v>
      </c>
      <c r="B39" s="93">
        <f>[34]Junho!$G$5</f>
        <v>36</v>
      </c>
      <c r="C39" s="93">
        <f>[34]Junho!$G$6</f>
        <v>33</v>
      </c>
      <c r="D39" s="93">
        <f>[34]Junho!$G$7</f>
        <v>32</v>
      </c>
      <c r="E39" s="93">
        <f>[34]Junho!$G$8</f>
        <v>32</v>
      </c>
      <c r="F39" s="93">
        <f>[34]Junho!$G$9</f>
        <v>40</v>
      </c>
      <c r="G39" s="93">
        <f>[34]Junho!$G$10</f>
        <v>38</v>
      </c>
      <c r="H39" s="93">
        <f>[34]Junho!$G$11</f>
        <v>33</v>
      </c>
      <c r="I39" s="93">
        <f>[34]Junho!$G$12</f>
        <v>37</v>
      </c>
      <c r="J39" s="93">
        <f>[34]Junho!$G$13</f>
        <v>32</v>
      </c>
      <c r="K39" s="93">
        <f>[34]Junho!$G$14</f>
        <v>33</v>
      </c>
      <c r="L39" s="93">
        <f>[34]Junho!$G$15</f>
        <v>31</v>
      </c>
      <c r="M39" s="93">
        <f>[34]Junho!$G$16</f>
        <v>28</v>
      </c>
      <c r="N39" s="93">
        <f>[34]Junho!$G$17</f>
        <v>28</v>
      </c>
      <c r="O39" s="93">
        <f>[34]Junho!$G$18</f>
        <v>29</v>
      </c>
      <c r="P39" s="93">
        <f>[34]Junho!$G$19</f>
        <v>36</v>
      </c>
      <c r="Q39" s="93">
        <f>[34]Junho!$G$20</f>
        <v>38</v>
      </c>
      <c r="R39" s="93">
        <f>[34]Junho!$G$21</f>
        <v>38</v>
      </c>
      <c r="S39" s="93">
        <f>[34]Junho!$G$22</f>
        <v>35</v>
      </c>
      <c r="T39" s="93">
        <f>[34]Junho!$G$23</f>
        <v>33</v>
      </c>
      <c r="U39" s="93">
        <f>[34]Junho!$G$24</f>
        <v>29</v>
      </c>
      <c r="V39" s="93">
        <f>[34]Junho!$G$25</f>
        <v>23</v>
      </c>
      <c r="W39" s="93">
        <f>[34]Junho!$G$26</f>
        <v>33</v>
      </c>
      <c r="X39" s="93">
        <f>[34]Junho!$G$27</f>
        <v>33</v>
      </c>
      <c r="Y39" s="93">
        <f>[34]Junho!$G$28</f>
        <v>41</v>
      </c>
      <c r="Z39" s="93">
        <f>[34]Junho!$G$29</f>
        <v>52</v>
      </c>
      <c r="AA39" s="93">
        <f>[34]Junho!$G$30</f>
        <v>75</v>
      </c>
      <c r="AB39" s="93">
        <f>[34]Junho!$G$31</f>
        <v>57</v>
      </c>
      <c r="AC39" s="93">
        <f>[34]Junho!$G$32</f>
        <v>26</v>
      </c>
      <c r="AD39" s="93">
        <f>[34]Junho!$G$33</f>
        <v>40</v>
      </c>
      <c r="AE39" s="93">
        <f>[34]Junho!$G$34</f>
        <v>20</v>
      </c>
      <c r="AF39" s="81">
        <f t="shared" si="4"/>
        <v>20</v>
      </c>
      <c r="AG39" s="92">
        <f t="shared" si="5"/>
        <v>35.700000000000003</v>
      </c>
      <c r="AH39" s="11" t="s">
        <v>33</v>
      </c>
      <c r="AJ39" t="s">
        <v>33</v>
      </c>
      <c r="AK39" t="s">
        <v>33</v>
      </c>
      <c r="AL39" t="s">
        <v>33</v>
      </c>
    </row>
    <row r="40" spans="1:38" x14ac:dyDescent="0.2">
      <c r="A40" s="50" t="s">
        <v>15</v>
      </c>
      <c r="B40" s="93">
        <f>[35]Junho!$G$5</f>
        <v>21</v>
      </c>
      <c r="C40" s="93">
        <f>[35]Junho!$G$6</f>
        <v>24</v>
      </c>
      <c r="D40" s="93">
        <f>[35]Junho!$G$7</f>
        <v>28</v>
      </c>
      <c r="E40" s="93">
        <f>[35]Junho!$G$8</f>
        <v>39</v>
      </c>
      <c r="F40" s="93">
        <f>[35]Junho!$G$9</f>
        <v>23</v>
      </c>
      <c r="G40" s="93">
        <f>[35]Junho!$G$10</f>
        <v>21</v>
      </c>
      <c r="H40" s="93">
        <f>[35]Junho!$G$11</f>
        <v>23</v>
      </c>
      <c r="I40" s="93">
        <f>[35]Junho!$G$12</f>
        <v>24</v>
      </c>
      <c r="J40" s="93">
        <f>[35]Junho!$G$13</f>
        <v>27</v>
      </c>
      <c r="K40" s="93">
        <f>[35]Junho!$G$14</f>
        <v>23</v>
      </c>
      <c r="L40" s="93">
        <f>[35]Junho!$G$15</f>
        <v>27</v>
      </c>
      <c r="M40" s="93">
        <f>[35]Junho!$G$16</f>
        <v>15</v>
      </c>
      <c r="N40" s="93">
        <f>[35]Junho!$G$17</f>
        <v>22</v>
      </c>
      <c r="O40" s="93">
        <f>[35]Junho!$G$18</f>
        <v>27</v>
      </c>
      <c r="P40" s="93">
        <f>[35]Junho!$G$19</f>
        <v>33</v>
      </c>
      <c r="Q40" s="93">
        <f>[35]Junho!$G$20</f>
        <v>39</v>
      </c>
      <c r="R40" s="93">
        <f>[35]Junho!$G$21</f>
        <v>40</v>
      </c>
      <c r="S40" s="93">
        <f>[35]Junho!$G$22</f>
        <v>27</v>
      </c>
      <c r="T40" s="93">
        <f>[35]Junho!$G$23</f>
        <v>25</v>
      </c>
      <c r="U40" s="93">
        <f>[35]Junho!$G$24</f>
        <v>30</v>
      </c>
      <c r="V40" s="93">
        <f>[35]Junho!$G$25</f>
        <v>20</v>
      </c>
      <c r="W40" s="93">
        <f>[35]Junho!$G$26</f>
        <v>27</v>
      </c>
      <c r="X40" s="93">
        <f>[35]Junho!$G$27</f>
        <v>31</v>
      </c>
      <c r="Y40" s="93">
        <f>[35]Junho!$G$28</f>
        <v>41</v>
      </c>
      <c r="Z40" s="93">
        <f>[35]Junho!$G$29</f>
        <v>73</v>
      </c>
      <c r="AA40" s="93">
        <f>[35]Junho!$G$30</f>
        <v>69</v>
      </c>
      <c r="AB40" s="93">
        <f>[35]Junho!$G$31</f>
        <v>50</v>
      </c>
      <c r="AC40" s="93">
        <f>[35]Junho!$G$32</f>
        <v>27</v>
      </c>
      <c r="AD40" s="93">
        <f>[35]Junho!$G$33</f>
        <v>35</v>
      </c>
      <c r="AE40" s="93">
        <f>[35]Junho!$G$34</f>
        <v>24</v>
      </c>
      <c r="AF40" s="81">
        <f t="shared" si="4"/>
        <v>15</v>
      </c>
      <c r="AG40" s="92">
        <f t="shared" si="5"/>
        <v>31.166666666666668</v>
      </c>
      <c r="AK40" t="s">
        <v>33</v>
      </c>
    </row>
    <row r="41" spans="1:38" x14ac:dyDescent="0.2">
      <c r="A41" s="50" t="s">
        <v>156</v>
      </c>
      <c r="B41" s="93">
        <f>[36]Junho!$G$5</f>
        <v>30</v>
      </c>
      <c r="C41" s="93">
        <f>[36]Junho!$G$6</f>
        <v>35</v>
      </c>
      <c r="D41" s="93">
        <f>[36]Junho!$G$7</f>
        <v>26</v>
      </c>
      <c r="E41" s="93">
        <f>[36]Junho!$G$8</f>
        <v>27</v>
      </c>
      <c r="F41" s="93">
        <f>[36]Junho!$G$9</f>
        <v>31</v>
      </c>
      <c r="G41" s="93">
        <f>[36]Junho!$G$10</f>
        <v>29</v>
      </c>
      <c r="H41" s="93">
        <f>[36]Junho!$G$11</f>
        <v>31</v>
      </c>
      <c r="I41" s="93">
        <f>[36]Junho!$G$12</f>
        <v>33</v>
      </c>
      <c r="J41" s="93">
        <f>[36]Junho!$G$13</f>
        <v>32</v>
      </c>
      <c r="K41" s="93">
        <f>[36]Junho!$G$14</f>
        <v>27</v>
      </c>
      <c r="L41" s="93">
        <f>[36]Junho!$G$15</f>
        <v>28</v>
      </c>
      <c r="M41" s="93">
        <f>[36]Junho!$G$16</f>
        <v>27</v>
      </c>
      <c r="N41" s="93">
        <f>[36]Junho!$G$17</f>
        <v>27</v>
      </c>
      <c r="O41" s="93">
        <f>[36]Junho!$G$18</f>
        <v>25</v>
      </c>
      <c r="P41" s="93">
        <f>[36]Junho!$E$19</f>
        <v>56.916666666666664</v>
      </c>
      <c r="Q41" s="93">
        <f>[36]Junho!$G$20</f>
        <v>24</v>
      </c>
      <c r="R41" s="93">
        <f>[36]Junho!$G$21</f>
        <v>25</v>
      </c>
      <c r="S41" s="93">
        <f>[36]Junho!$G$22</f>
        <v>26</v>
      </c>
      <c r="T41" s="93">
        <f>[36]Junho!$G$23</f>
        <v>28</v>
      </c>
      <c r="U41" s="93">
        <f>[36]Junho!$G$24</f>
        <v>20</v>
      </c>
      <c r="V41" s="93">
        <f>[36]Junho!$G$25</f>
        <v>24</v>
      </c>
      <c r="W41" s="93">
        <f>[36]Junho!$G$26</f>
        <v>30</v>
      </c>
      <c r="X41" s="93">
        <f>[36]Junho!$G$27</f>
        <v>32</v>
      </c>
      <c r="Y41" s="93">
        <f>[36]Junho!$G$28</f>
        <v>31</v>
      </c>
      <c r="Z41" s="93">
        <f>[36]Junho!$G$29</f>
        <v>36</v>
      </c>
      <c r="AA41" s="93">
        <f>[36]Junho!$G$30</f>
        <v>47</v>
      </c>
      <c r="AB41" s="93">
        <f>[36]Junho!$G$31</f>
        <v>53</v>
      </c>
      <c r="AC41" s="93">
        <f>[36]Junho!$G$32</f>
        <v>24</v>
      </c>
      <c r="AD41" s="93">
        <f>[36]Junho!$G$33</f>
        <v>44</v>
      </c>
      <c r="AE41" s="93">
        <f>[36]Junho!$G$34</f>
        <v>33</v>
      </c>
      <c r="AF41" s="81">
        <f t="shared" si="4"/>
        <v>20</v>
      </c>
      <c r="AG41" s="92">
        <f t="shared" si="5"/>
        <v>31.397222222222226</v>
      </c>
      <c r="AI41" t="s">
        <v>33</v>
      </c>
      <c r="AK41" t="s">
        <v>33</v>
      </c>
    </row>
    <row r="42" spans="1:38" x14ac:dyDescent="0.2">
      <c r="A42" s="50" t="s">
        <v>16</v>
      </c>
      <c r="B42" s="93">
        <f>[37]Junho!$G$5</f>
        <v>31</v>
      </c>
      <c r="C42" s="93">
        <f>[37]Junho!$G$6</f>
        <v>30</v>
      </c>
      <c r="D42" s="93">
        <f>[37]Junho!$G$7</f>
        <v>30</v>
      </c>
      <c r="E42" s="93">
        <f>[37]Junho!$G$8</f>
        <v>31</v>
      </c>
      <c r="F42" s="93">
        <f>[37]Junho!$G$9</f>
        <v>40</v>
      </c>
      <c r="G42" s="93">
        <f>[37]Junho!$G$10</f>
        <v>34</v>
      </c>
      <c r="H42" s="93">
        <f>[37]Junho!$G$11</f>
        <v>33</v>
      </c>
      <c r="I42" s="93">
        <f>[37]Junho!$G$12</f>
        <v>35</v>
      </c>
      <c r="J42" s="93">
        <f>[37]Junho!$G$13</f>
        <v>33</v>
      </c>
      <c r="K42" s="93">
        <f>[37]Junho!$G$14</f>
        <v>32</v>
      </c>
      <c r="L42" s="93">
        <f>[37]Junho!$G$15</f>
        <v>29</v>
      </c>
      <c r="M42" s="93">
        <f>[37]Junho!$G$16</f>
        <v>25</v>
      </c>
      <c r="N42" s="93">
        <f>[37]Junho!$G$17</f>
        <v>29</v>
      </c>
      <c r="O42" s="93">
        <f>[37]Junho!$G$18</f>
        <v>29</v>
      </c>
      <c r="P42" s="93">
        <f>[37]Junho!$G$19</f>
        <v>40</v>
      </c>
      <c r="Q42" s="93">
        <f>[37]Junho!$G$20</f>
        <v>29</v>
      </c>
      <c r="R42" s="93">
        <f>[37]Junho!$G$21</f>
        <v>30</v>
      </c>
      <c r="S42" s="93">
        <f>[37]Junho!$G$22</f>
        <v>28</v>
      </c>
      <c r="T42" s="93">
        <f>[37]Junho!$G$23</f>
        <v>31</v>
      </c>
      <c r="U42" s="93">
        <f>[37]Junho!$G$24</f>
        <v>23</v>
      </c>
      <c r="V42" s="93">
        <f>[37]Junho!$G$25</f>
        <v>25</v>
      </c>
      <c r="W42" s="93">
        <f>[37]Junho!$G$26</f>
        <v>31</v>
      </c>
      <c r="X42" s="93">
        <f>[37]Junho!$G$27</f>
        <v>35</v>
      </c>
      <c r="Y42" s="93">
        <f>[37]Junho!$G$28</f>
        <v>34</v>
      </c>
      <c r="Z42" s="93">
        <f>[37]Junho!$G$29</f>
        <v>50</v>
      </c>
      <c r="AA42" s="93">
        <f>[37]Junho!$G$30</f>
        <v>74</v>
      </c>
      <c r="AB42" s="93">
        <f>[37]Junho!$G$31</f>
        <v>61</v>
      </c>
      <c r="AC42" s="93">
        <f>[37]Junho!$G$32</f>
        <v>22</v>
      </c>
      <c r="AD42" s="93">
        <f>[37]Junho!$G$33</f>
        <v>56</v>
      </c>
      <c r="AE42" s="93">
        <f>[37]Junho!$G$34</f>
        <v>26</v>
      </c>
      <c r="AF42" s="81">
        <f t="shared" si="4"/>
        <v>22</v>
      </c>
      <c r="AG42" s="92">
        <f t="shared" si="5"/>
        <v>34.533333333333331</v>
      </c>
    </row>
    <row r="43" spans="1:38" x14ac:dyDescent="0.2">
      <c r="A43" s="50" t="s">
        <v>139</v>
      </c>
      <c r="B43" s="93">
        <f>[38]Junho!$G$5</f>
        <v>33</v>
      </c>
      <c r="C43" s="93">
        <f>[38]Junho!$G$6</f>
        <v>32</v>
      </c>
      <c r="D43" s="93">
        <f>[38]Junho!$G$7</f>
        <v>30</v>
      </c>
      <c r="E43" s="93">
        <f>[38]Junho!$G$8</f>
        <v>31</v>
      </c>
      <c r="F43" s="93">
        <f>[38]Junho!$G$9</f>
        <v>41</v>
      </c>
      <c r="G43" s="93">
        <f>[38]Junho!$G$10</f>
        <v>32</v>
      </c>
      <c r="H43" s="93">
        <f>[38]Junho!$G$11</f>
        <v>31</v>
      </c>
      <c r="I43" s="93">
        <f>[38]Junho!$G$12</f>
        <v>33</v>
      </c>
      <c r="J43" s="93">
        <f>[38]Junho!$G$13</f>
        <v>33</v>
      </c>
      <c r="K43" s="93">
        <f>[38]Junho!$G$14</f>
        <v>31</v>
      </c>
      <c r="L43" s="93">
        <f>[38]Junho!$G$15</f>
        <v>29</v>
      </c>
      <c r="M43" s="93">
        <f>[38]Junho!$G$16</f>
        <v>24</v>
      </c>
      <c r="N43" s="93">
        <f>[38]Junho!$G$17</f>
        <v>28</v>
      </c>
      <c r="O43" s="93">
        <f>[38]Junho!$G$18</f>
        <v>25</v>
      </c>
      <c r="P43" s="93">
        <f>[38]Junho!$G$19</f>
        <v>30</v>
      </c>
      <c r="Q43" s="93">
        <f>[38]Junho!$G$20</f>
        <v>25</v>
      </c>
      <c r="R43" s="93">
        <f>[38]Junho!$G$21</f>
        <v>26</v>
      </c>
      <c r="S43" s="93">
        <f>[38]Junho!$G$22</f>
        <v>28</v>
      </c>
      <c r="T43" s="93">
        <f>[38]Junho!$G$23</f>
        <v>26</v>
      </c>
      <c r="U43" s="93">
        <f>[38]Junho!$G$24</f>
        <v>23</v>
      </c>
      <c r="V43" s="93">
        <f>[38]Junho!$G$25</f>
        <v>24</v>
      </c>
      <c r="W43" s="93">
        <f>[38]Junho!$G$26</f>
        <v>30</v>
      </c>
      <c r="X43" s="93">
        <f>[38]Junho!$G$27</f>
        <v>32</v>
      </c>
      <c r="Y43" s="93">
        <f>[38]Junho!$G$28</f>
        <v>30</v>
      </c>
      <c r="Z43" s="93">
        <f>[38]Junho!$G$29</f>
        <v>34</v>
      </c>
      <c r="AA43" s="93">
        <f>[38]Junho!$G$30</f>
        <v>55</v>
      </c>
      <c r="AB43" s="93">
        <f>[38]Junho!$G$31</f>
        <v>53</v>
      </c>
      <c r="AC43" s="93">
        <f>[38]Junho!$G$32</f>
        <v>27</v>
      </c>
      <c r="AD43" s="93">
        <f>[38]Junho!$G$33</f>
        <v>47</v>
      </c>
      <c r="AE43" s="93">
        <f>[38]Junho!$G$34</f>
        <v>38</v>
      </c>
      <c r="AF43" s="81">
        <f t="shared" si="4"/>
        <v>23</v>
      </c>
      <c r="AG43" s="92">
        <f t="shared" si="5"/>
        <v>32.033333333333331</v>
      </c>
      <c r="AI43" t="s">
        <v>33</v>
      </c>
      <c r="AK43" t="s">
        <v>33</v>
      </c>
      <c r="AL43" t="s">
        <v>33</v>
      </c>
    </row>
    <row r="44" spans="1:38" x14ac:dyDescent="0.2">
      <c r="A44" s="50" t="s">
        <v>17</v>
      </c>
      <c r="B44" s="93">
        <f>[39]Junho!$G$5</f>
        <v>28</v>
      </c>
      <c r="C44" s="93">
        <f>[39]Junho!$G$6</f>
        <v>27</v>
      </c>
      <c r="D44" s="93">
        <f>[39]Junho!$G$7</f>
        <v>26</v>
      </c>
      <c r="E44" s="93">
        <f>[39]Junho!$G$8</f>
        <v>28</v>
      </c>
      <c r="F44" s="93">
        <f>[39]Junho!$G$9</f>
        <v>31</v>
      </c>
      <c r="G44" s="93">
        <f>[39]Junho!$G$10</f>
        <v>25</v>
      </c>
      <c r="H44" s="93">
        <f>[39]Junho!$G$11</f>
        <v>30</v>
      </c>
      <c r="I44" s="93">
        <f>[39]Junho!$G$12</f>
        <v>32</v>
      </c>
      <c r="J44" s="93">
        <f>[39]Junho!$G$13</f>
        <v>30</v>
      </c>
      <c r="K44" s="93">
        <f>[39]Junho!$G$14</f>
        <v>29</v>
      </c>
      <c r="L44" s="93">
        <f>[39]Junho!$G$15</f>
        <v>26</v>
      </c>
      <c r="M44" s="93">
        <f>[39]Junho!$G$16</f>
        <v>28</v>
      </c>
      <c r="N44" s="93">
        <f>[39]Junho!$G$17</f>
        <v>28</v>
      </c>
      <c r="O44" s="93">
        <f>[39]Junho!$G$18</f>
        <v>27</v>
      </c>
      <c r="P44" s="93">
        <f>[39]Junho!$G$19</f>
        <v>32</v>
      </c>
      <c r="Q44" s="93">
        <f>[39]Junho!$G$20</f>
        <v>23</v>
      </c>
      <c r="R44" s="93">
        <f>[39]Junho!$G$21</f>
        <v>28</v>
      </c>
      <c r="S44" s="93">
        <f>[39]Junho!$G$22</f>
        <v>29</v>
      </c>
      <c r="T44" s="93">
        <f>[39]Junho!$G$23</f>
        <v>29</v>
      </c>
      <c r="U44" s="93">
        <f>[39]Junho!$G$24</f>
        <v>19</v>
      </c>
      <c r="V44" s="93">
        <f>[39]Junho!$G$25</f>
        <v>24</v>
      </c>
      <c r="W44" s="93">
        <f>[39]Junho!$G$26</f>
        <v>30</v>
      </c>
      <c r="X44" s="93">
        <f>[39]Junho!$G$27</f>
        <v>32</v>
      </c>
      <c r="Y44" s="93">
        <f>[39]Junho!$G$28</f>
        <v>32</v>
      </c>
      <c r="Z44" s="93">
        <f>[39]Junho!$G$29</f>
        <v>32</v>
      </c>
      <c r="AA44" s="93">
        <f>[39]Junho!$G$30</f>
        <v>41</v>
      </c>
      <c r="AB44" s="93">
        <f>[39]Junho!$G$31</f>
        <v>40</v>
      </c>
      <c r="AC44" s="93">
        <f>[39]Junho!$G$32</f>
        <v>25</v>
      </c>
      <c r="AD44" s="93">
        <f>[39]Junho!$G$33</f>
        <v>34</v>
      </c>
      <c r="AE44" s="93">
        <f>[39]Junho!$G$34</f>
        <v>34</v>
      </c>
      <c r="AF44" s="81">
        <f t="shared" si="4"/>
        <v>19</v>
      </c>
      <c r="AG44" s="92">
        <f t="shared" si="5"/>
        <v>29.3</v>
      </c>
    </row>
    <row r="45" spans="1:38" hidden="1" x14ac:dyDescent="0.2">
      <c r="A45" s="50" t="s">
        <v>144</v>
      </c>
      <c r="B45" s="93" t="str">
        <f>[40]Junho!$G$5</f>
        <v>*</v>
      </c>
      <c r="C45" s="93" t="str">
        <f>[40]Junho!$G$6</f>
        <v>*</v>
      </c>
      <c r="D45" s="93" t="str">
        <f>[40]Junho!$G$7</f>
        <v>*</v>
      </c>
      <c r="E45" s="93" t="str">
        <f>[40]Junho!$G$8</f>
        <v>*</v>
      </c>
      <c r="F45" s="93" t="str">
        <f>[40]Junho!$G$9</f>
        <v>*</v>
      </c>
      <c r="G45" s="93" t="str">
        <f>[40]Junho!$G$10</f>
        <v>*</v>
      </c>
      <c r="H45" s="93" t="str">
        <f>[40]Junho!$G$11</f>
        <v>*</v>
      </c>
      <c r="I45" s="93" t="str">
        <f>[40]Junho!$G$12</f>
        <v>*</v>
      </c>
      <c r="J45" s="93" t="str">
        <f>[40]Junho!$G$13</f>
        <v>*</v>
      </c>
      <c r="K45" s="93" t="str">
        <f>[40]Junho!$G$14</f>
        <v>*</v>
      </c>
      <c r="L45" s="93" t="str">
        <f>[40]Junho!$G$15</f>
        <v>*</v>
      </c>
      <c r="M45" s="93" t="str">
        <f>[40]Junho!$G$16</f>
        <v>*</v>
      </c>
      <c r="N45" s="93" t="str">
        <f>[40]Junho!$G$17</f>
        <v>*</v>
      </c>
      <c r="O45" s="93" t="str">
        <f>[40]Junho!$G$18</f>
        <v>*</v>
      </c>
      <c r="P45" s="93" t="str">
        <f>[40]Junho!$G$19</f>
        <v>*</v>
      </c>
      <c r="Q45" s="93" t="str">
        <f>[40]Junho!$G$20</f>
        <v>*</v>
      </c>
      <c r="R45" s="93" t="str">
        <f>[40]Junho!$G$21</f>
        <v>*</v>
      </c>
      <c r="S45" s="93" t="str">
        <f>[40]Junho!$G$22</f>
        <v>*</v>
      </c>
      <c r="T45" s="93" t="str">
        <f>[40]Junho!$G$23</f>
        <v>*</v>
      </c>
      <c r="U45" s="93" t="str">
        <f>[40]Junho!$G$24</f>
        <v>*</v>
      </c>
      <c r="V45" s="93" t="str">
        <f>[40]Junho!$G$25</f>
        <v>*</v>
      </c>
      <c r="W45" s="93" t="str">
        <f>[40]Junho!$G$26</f>
        <v>*</v>
      </c>
      <c r="X45" s="93" t="str">
        <f>[40]Junho!$G$27</f>
        <v>*</v>
      </c>
      <c r="Y45" s="93" t="str">
        <f>[40]Junho!$G$28</f>
        <v>*</v>
      </c>
      <c r="Z45" s="93" t="str">
        <f>[40]Junho!$G$29</f>
        <v>*</v>
      </c>
      <c r="AA45" s="93" t="str">
        <f>[40]Junho!$G$30</f>
        <v>*</v>
      </c>
      <c r="AB45" s="93" t="str">
        <f>[40]Junho!$G$31</f>
        <v>*</v>
      </c>
      <c r="AC45" s="93" t="str">
        <f>[40]Junho!$G$32</f>
        <v>*</v>
      </c>
      <c r="AD45" s="93" t="str">
        <f>[40]Junho!$G$33</f>
        <v>*</v>
      </c>
      <c r="AE45" s="93" t="str">
        <f>[40]Junho!$G$34</f>
        <v>*</v>
      </c>
      <c r="AF45" s="81">
        <f t="shared" si="4"/>
        <v>0</v>
      </c>
      <c r="AG45" s="92" t="e">
        <f t="shared" si="5"/>
        <v>#DIV/0!</v>
      </c>
      <c r="AI45" s="11" t="s">
        <v>33</v>
      </c>
      <c r="AK45" t="s">
        <v>33</v>
      </c>
    </row>
    <row r="46" spans="1:38" x14ac:dyDescent="0.2">
      <c r="A46" s="50" t="s">
        <v>18</v>
      </c>
      <c r="B46" s="93">
        <f>[41]Junho!$G$5</f>
        <v>38</v>
      </c>
      <c r="C46" s="93">
        <f>[41]Junho!$G$6</f>
        <v>36</v>
      </c>
      <c r="D46" s="93">
        <f>[41]Junho!$G$7</f>
        <v>35</v>
      </c>
      <c r="E46" s="93">
        <f>[41]Junho!$G$8</f>
        <v>33</v>
      </c>
      <c r="F46" s="93">
        <f>[41]Junho!$G$9</f>
        <v>43</v>
      </c>
      <c r="G46" s="93">
        <f>[41]Junho!$G$10</f>
        <v>38</v>
      </c>
      <c r="H46" s="93">
        <f>[41]Junho!$G$11</f>
        <v>34</v>
      </c>
      <c r="I46" s="93">
        <f>[41]Junho!$G$12</f>
        <v>36</v>
      </c>
      <c r="J46" s="93">
        <f>[41]Junho!$G$13</f>
        <v>33</v>
      </c>
      <c r="K46" s="93">
        <f>[41]Junho!$G$14</f>
        <v>36</v>
      </c>
      <c r="L46" s="93">
        <f>[41]Junho!$G$15</f>
        <v>31</v>
      </c>
      <c r="M46" s="93">
        <f>[41]Junho!$G$16</f>
        <v>30</v>
      </c>
      <c r="N46" s="93">
        <f>[41]Junho!$G$17</f>
        <v>31</v>
      </c>
      <c r="O46" s="93">
        <f>[41]Junho!$G$18</f>
        <v>30</v>
      </c>
      <c r="P46" s="93">
        <f>[41]Junho!$G$19</f>
        <v>37</v>
      </c>
      <c r="Q46" s="93">
        <f>[41]Junho!$G$20</f>
        <v>59</v>
      </c>
      <c r="R46" s="93">
        <f>[41]Junho!$G$21</f>
        <v>48</v>
      </c>
      <c r="S46" s="93">
        <f>[41]Junho!$G$22</f>
        <v>35</v>
      </c>
      <c r="T46" s="93">
        <f>[41]Junho!$G$23</f>
        <v>38</v>
      </c>
      <c r="U46" s="93">
        <f>[41]Junho!$G$24</f>
        <v>37</v>
      </c>
      <c r="V46" s="93">
        <f>[41]Junho!$G$25</f>
        <v>23</v>
      </c>
      <c r="W46" s="93">
        <f>[41]Junho!$G$26</f>
        <v>32</v>
      </c>
      <c r="X46" s="93">
        <f>[41]Junho!$G$27</f>
        <v>34</v>
      </c>
      <c r="Y46" s="93">
        <f>[41]Junho!$G$28</f>
        <v>46</v>
      </c>
      <c r="Z46" s="93">
        <f>[41]Junho!$G$29</f>
        <v>66</v>
      </c>
      <c r="AA46" s="93">
        <f>[41]Junho!$G$30</f>
        <v>82</v>
      </c>
      <c r="AB46" s="93">
        <f>[41]Junho!$G$31</f>
        <v>53</v>
      </c>
      <c r="AC46" s="93">
        <f>[41]Junho!$G$32</f>
        <v>37</v>
      </c>
      <c r="AD46" s="93">
        <f>[41]Junho!$G$33</f>
        <v>48</v>
      </c>
      <c r="AE46" s="93">
        <f>[41]Junho!$G$34</f>
        <v>27</v>
      </c>
      <c r="AF46" s="81">
        <f t="shared" si="4"/>
        <v>23</v>
      </c>
      <c r="AG46" s="92">
        <f t="shared" si="5"/>
        <v>39.533333333333331</v>
      </c>
      <c r="AH46" s="11" t="s">
        <v>33</v>
      </c>
      <c r="AI46" t="s">
        <v>33</v>
      </c>
      <c r="AJ46" t="s">
        <v>33</v>
      </c>
      <c r="AK46" t="s">
        <v>33</v>
      </c>
    </row>
    <row r="47" spans="1:38" x14ac:dyDescent="0.2">
      <c r="A47" s="50" t="s">
        <v>21</v>
      </c>
      <c r="B47" s="93">
        <f>[42]Junho!$G$5</f>
        <v>25</v>
      </c>
      <c r="C47" s="93">
        <f>[42]Junho!$G$6</f>
        <v>22</v>
      </c>
      <c r="D47" s="93">
        <f>[42]Junho!$G$7</f>
        <v>27</v>
      </c>
      <c r="E47" s="93">
        <f>[42]Junho!$G$8</f>
        <v>24</v>
      </c>
      <c r="F47" s="93">
        <f>[42]Junho!$G$9</f>
        <v>28</v>
      </c>
      <c r="G47" s="93">
        <f>[42]Junho!$G$10</f>
        <v>27</v>
      </c>
      <c r="H47" s="93">
        <f>[42]Junho!$G$11</f>
        <v>27</v>
      </c>
      <c r="I47" s="93">
        <f>[42]Junho!$G$12</f>
        <v>29</v>
      </c>
      <c r="J47" s="93">
        <f>[42]Junho!$G$13</f>
        <v>30</v>
      </c>
      <c r="K47" s="93">
        <f>[42]Junho!$G$14</f>
        <v>30</v>
      </c>
      <c r="L47" s="93">
        <f>[42]Junho!$G$15</f>
        <v>25</v>
      </c>
      <c r="M47" s="93">
        <f>[42]Junho!$G$16</f>
        <v>23</v>
      </c>
      <c r="N47" s="93">
        <f>[42]Junho!$G$17</f>
        <v>25</v>
      </c>
      <c r="O47" s="93">
        <f>[42]Junho!$G$18</f>
        <v>26</v>
      </c>
      <c r="P47" s="93">
        <f>[42]Junho!$G$19</f>
        <v>35</v>
      </c>
      <c r="Q47" s="93">
        <f>[42]Junho!$G$20</f>
        <v>26</v>
      </c>
      <c r="R47" s="93">
        <f>[42]Junho!$G$21</f>
        <v>26</v>
      </c>
      <c r="S47" s="93">
        <f>[42]Junho!$G$22</f>
        <v>27</v>
      </c>
      <c r="T47" s="93">
        <f>[42]Junho!$G$23</f>
        <v>28</v>
      </c>
      <c r="U47" s="93">
        <f>[42]Junho!$G$24</f>
        <v>19</v>
      </c>
      <c r="V47" s="93">
        <f>[42]Junho!$G$25</f>
        <v>22</v>
      </c>
      <c r="W47" s="93">
        <f>[42]Junho!$G$26</f>
        <v>27</v>
      </c>
      <c r="X47" s="93">
        <f>[42]Junho!$G$27</f>
        <v>32</v>
      </c>
      <c r="Y47" s="93">
        <f>[42]Junho!$G$28</f>
        <v>31</v>
      </c>
      <c r="Z47" s="93">
        <f>[42]Junho!$G$29</f>
        <v>39</v>
      </c>
      <c r="AA47" s="93">
        <f>[42]Junho!$G$30</f>
        <v>63</v>
      </c>
      <c r="AB47" s="93">
        <f>[42]Junho!$G$31</f>
        <v>47</v>
      </c>
      <c r="AC47" s="93">
        <f>[42]Junho!$G$32</f>
        <v>24</v>
      </c>
      <c r="AD47" s="93">
        <f>[42]Junho!$G$33</f>
        <v>43</v>
      </c>
      <c r="AE47" s="93">
        <f>[42]Junho!$G$34</f>
        <v>24</v>
      </c>
      <c r="AF47" s="81">
        <f t="shared" si="4"/>
        <v>19</v>
      </c>
      <c r="AG47" s="92">
        <f t="shared" si="5"/>
        <v>29.366666666666667</v>
      </c>
      <c r="AK47" t="s">
        <v>33</v>
      </c>
    </row>
    <row r="48" spans="1:38" x14ac:dyDescent="0.2">
      <c r="A48" s="50" t="s">
        <v>32</v>
      </c>
      <c r="B48" s="93">
        <f>[43]Junho!$G$5</f>
        <v>22</v>
      </c>
      <c r="C48" s="93">
        <f>[43]Junho!$G$6</f>
        <v>23</v>
      </c>
      <c r="D48" s="93">
        <f>[43]Junho!$G$7</f>
        <v>25</v>
      </c>
      <c r="E48" s="93">
        <f>[43]Junho!$G$8</f>
        <v>21</v>
      </c>
      <c r="F48" s="93">
        <f>[43]Junho!$G$9</f>
        <v>23</v>
      </c>
      <c r="G48" s="93">
        <f>[43]Junho!$G$10</f>
        <v>24</v>
      </c>
      <c r="H48" s="93">
        <f>[43]Junho!$G$11</f>
        <v>24</v>
      </c>
      <c r="I48" s="93">
        <f>[43]Junho!$G$12</f>
        <v>26</v>
      </c>
      <c r="J48" s="93">
        <f>[43]Junho!$G$13</f>
        <v>27</v>
      </c>
      <c r="K48" s="93">
        <f>[43]Junho!$G$14</f>
        <v>26</v>
      </c>
      <c r="L48" s="93">
        <f>[43]Junho!$G$15</f>
        <v>21</v>
      </c>
      <c r="M48" s="93">
        <f>[43]Junho!$G$16</f>
        <v>22</v>
      </c>
      <c r="N48" s="93">
        <f>[43]Junho!$G$17</f>
        <v>25</v>
      </c>
      <c r="O48" s="93">
        <f>[43]Junho!$G$18</f>
        <v>27</v>
      </c>
      <c r="P48" s="93">
        <f>[43]Junho!$G$19</f>
        <v>29</v>
      </c>
      <c r="Q48" s="93">
        <f>[43]Junho!$G$20</f>
        <v>18</v>
      </c>
      <c r="R48" s="93">
        <f>[43]Junho!$G$21</f>
        <v>25</v>
      </c>
      <c r="S48" s="93">
        <f>[43]Junho!$G$22</f>
        <v>26</v>
      </c>
      <c r="T48" s="93">
        <f>[43]Junho!$G$23</f>
        <v>22</v>
      </c>
      <c r="U48" s="93">
        <f>[43]Junho!$G$24</f>
        <v>19</v>
      </c>
      <c r="V48" s="93">
        <f>[43]Junho!$G$25</f>
        <v>19</v>
      </c>
      <c r="W48" s="93">
        <f>[43]Junho!$G$26</f>
        <v>25</v>
      </c>
      <c r="X48" s="93">
        <f>[43]Junho!$G$27</f>
        <v>27</v>
      </c>
      <c r="Y48" s="93">
        <f>[43]Junho!$G$28</f>
        <v>30</v>
      </c>
      <c r="Z48" s="93" t="s">
        <v>203</v>
      </c>
      <c r="AA48" s="93">
        <f>[43]Junho!$G$30</f>
        <v>46</v>
      </c>
      <c r="AB48" s="93">
        <f>[43]Junho!$G$31</f>
        <v>37</v>
      </c>
      <c r="AC48" s="93">
        <f>[43]Junho!$G$32</f>
        <v>23</v>
      </c>
      <c r="AD48" s="93">
        <f>[43]Junho!$G$33</f>
        <v>31</v>
      </c>
      <c r="AE48" s="93">
        <f>[43]Junho!$G$34</f>
        <v>48</v>
      </c>
      <c r="AF48" s="81">
        <f t="shared" si="4"/>
        <v>18</v>
      </c>
      <c r="AG48" s="92">
        <f t="shared" si="5"/>
        <v>26.241379310344829</v>
      </c>
      <c r="AH48" s="11" t="s">
        <v>33</v>
      </c>
      <c r="AI48" t="s">
        <v>33</v>
      </c>
      <c r="AJ48" t="s">
        <v>33</v>
      </c>
    </row>
    <row r="49" spans="1:37" x14ac:dyDescent="0.2">
      <c r="A49" s="50" t="s">
        <v>19</v>
      </c>
      <c r="B49" s="93">
        <f>[44]Junho!$G$5</f>
        <v>30</v>
      </c>
      <c r="C49" s="93">
        <f>[44]Junho!$G$6</f>
        <v>26</v>
      </c>
      <c r="D49" s="93">
        <f>[44]Junho!$G$7</f>
        <v>29</v>
      </c>
      <c r="E49" s="93">
        <f>[44]Junho!$G$8</f>
        <v>26</v>
      </c>
      <c r="F49" s="93">
        <f>[44]Junho!$G$9</f>
        <v>32</v>
      </c>
      <c r="G49" s="93">
        <f>[44]Junho!$G$10</f>
        <v>22</v>
      </c>
      <c r="H49" s="93">
        <f>[44]Junho!$G$11</f>
        <v>23</v>
      </c>
      <c r="I49" s="93">
        <f>[44]Junho!$G$12</f>
        <v>26</v>
      </c>
      <c r="J49" s="93">
        <f>[44]Junho!$G$13</f>
        <v>29</v>
      </c>
      <c r="K49" s="93">
        <f>[44]Junho!$G$14</f>
        <v>27</v>
      </c>
      <c r="L49" s="93">
        <f>[44]Junho!$G$15</f>
        <v>21</v>
      </c>
      <c r="M49" s="93">
        <f>[44]Junho!$G$16</f>
        <v>21</v>
      </c>
      <c r="N49" s="93">
        <f>[44]Junho!$G$17</f>
        <v>22</v>
      </c>
      <c r="O49" s="93">
        <f>[44]Junho!$G$18</f>
        <v>27</v>
      </c>
      <c r="P49" s="93">
        <f>[44]Junho!$G$19</f>
        <v>22</v>
      </c>
      <c r="Q49" s="93">
        <f>[44]Junho!$G$20</f>
        <v>25</v>
      </c>
      <c r="R49" s="93">
        <f>[44]Junho!$G$21</f>
        <v>24</v>
      </c>
      <c r="S49" s="93">
        <f>[44]Junho!$G$22</f>
        <v>18</v>
      </c>
      <c r="T49" s="93">
        <f>[44]Junho!$G$23</f>
        <v>20</v>
      </c>
      <c r="U49" s="93">
        <f>[44]Junho!$G$24</f>
        <v>17</v>
      </c>
      <c r="V49" s="93">
        <f>[44]Junho!$G$25</f>
        <v>23</v>
      </c>
      <c r="W49" s="93">
        <f>[44]Junho!$G$26</f>
        <v>22</v>
      </c>
      <c r="X49" s="93">
        <f>[44]Junho!$G$27</f>
        <v>23</v>
      </c>
      <c r="Y49" s="93">
        <f>[44]Junho!$G$28</f>
        <v>26</v>
      </c>
      <c r="Z49" s="93">
        <f>[44]Junho!$G$29</f>
        <v>29</v>
      </c>
      <c r="AA49" s="93">
        <f>[44]Junho!$G$30</f>
        <v>21</v>
      </c>
      <c r="AB49" s="93">
        <f>[44]Junho!$G$31</f>
        <v>49</v>
      </c>
      <c r="AC49" s="93">
        <f>[44]Junho!$G$32</f>
        <v>26</v>
      </c>
      <c r="AD49" s="93">
        <f>[44]Junho!$G$33</f>
        <v>22</v>
      </c>
      <c r="AE49" s="93">
        <f>[44]Junho!$G$34</f>
        <v>51</v>
      </c>
      <c r="AF49" s="81">
        <f t="shared" si="4"/>
        <v>17</v>
      </c>
      <c r="AG49" s="92">
        <f t="shared" si="5"/>
        <v>25.966666666666665</v>
      </c>
      <c r="AI49" t="s">
        <v>33</v>
      </c>
    </row>
    <row r="50" spans="1:37" s="5" customFormat="1" ht="17.100000000000001" customHeight="1" x14ac:dyDescent="0.2">
      <c r="A50" s="101" t="s">
        <v>205</v>
      </c>
      <c r="B50" s="94">
        <f t="shared" ref="B50:AE50" si="6">MIN(B5:B49)</f>
        <v>21</v>
      </c>
      <c r="C50" s="94">
        <f t="shared" si="6"/>
        <v>22</v>
      </c>
      <c r="D50" s="94">
        <f t="shared" si="6"/>
        <v>22</v>
      </c>
      <c r="E50" s="94">
        <f t="shared" si="6"/>
        <v>21</v>
      </c>
      <c r="F50" s="94">
        <f t="shared" si="6"/>
        <v>21</v>
      </c>
      <c r="G50" s="94">
        <f t="shared" si="6"/>
        <v>21</v>
      </c>
      <c r="H50" s="94">
        <f t="shared" si="6"/>
        <v>23</v>
      </c>
      <c r="I50" s="94">
        <f t="shared" si="6"/>
        <v>24</v>
      </c>
      <c r="J50" s="94">
        <f t="shared" si="6"/>
        <v>24</v>
      </c>
      <c r="K50" s="94">
        <f t="shared" si="6"/>
        <v>23</v>
      </c>
      <c r="L50" s="94">
        <f t="shared" si="6"/>
        <v>19</v>
      </c>
      <c r="M50" s="94">
        <f t="shared" si="6"/>
        <v>15</v>
      </c>
      <c r="N50" s="94">
        <f t="shared" si="6"/>
        <v>22</v>
      </c>
      <c r="O50" s="94">
        <f t="shared" si="6"/>
        <v>21</v>
      </c>
      <c r="P50" s="94">
        <f t="shared" si="6"/>
        <v>22</v>
      </c>
      <c r="Q50" s="94">
        <f t="shared" si="6"/>
        <v>18</v>
      </c>
      <c r="R50" s="94">
        <f t="shared" si="6"/>
        <v>17</v>
      </c>
      <c r="S50" s="94">
        <f t="shared" si="6"/>
        <v>18</v>
      </c>
      <c r="T50" s="94">
        <f t="shared" si="6"/>
        <v>16</v>
      </c>
      <c r="U50" s="94">
        <f t="shared" si="6"/>
        <v>16</v>
      </c>
      <c r="V50" s="94">
        <f t="shared" si="6"/>
        <v>18</v>
      </c>
      <c r="W50" s="94">
        <f t="shared" si="6"/>
        <v>22</v>
      </c>
      <c r="X50" s="94">
        <f t="shared" si="6"/>
        <v>23</v>
      </c>
      <c r="Y50" s="94">
        <f t="shared" si="6"/>
        <v>25</v>
      </c>
      <c r="Z50" s="94">
        <f t="shared" si="6"/>
        <v>24</v>
      </c>
      <c r="AA50" s="94">
        <f t="shared" si="6"/>
        <v>17</v>
      </c>
      <c r="AB50" s="94">
        <f t="shared" si="6"/>
        <v>26</v>
      </c>
      <c r="AC50" s="94">
        <f t="shared" si="6"/>
        <v>21</v>
      </c>
      <c r="AD50" s="94">
        <f t="shared" si="6"/>
        <v>20</v>
      </c>
      <c r="AE50" s="94">
        <f t="shared" si="6"/>
        <v>14</v>
      </c>
      <c r="AF50" s="81">
        <f t="shared" si="4"/>
        <v>14</v>
      </c>
      <c r="AG50" s="92">
        <f t="shared" si="5"/>
        <v>20.533333333333335</v>
      </c>
      <c r="AK50" s="5" t="s">
        <v>33</v>
      </c>
    </row>
    <row r="51" spans="1:37" x14ac:dyDescent="0.2">
      <c r="A51" s="77" t="s">
        <v>207</v>
      </c>
      <c r="B51" s="42"/>
      <c r="C51" s="42"/>
      <c r="D51" s="42"/>
      <c r="E51" s="42"/>
      <c r="F51" s="42"/>
      <c r="G51" s="42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8"/>
      <c r="AE51" s="52"/>
      <c r="AF51" s="46"/>
      <c r="AG51" s="47"/>
    </row>
    <row r="52" spans="1:37" x14ac:dyDescent="0.2">
      <c r="A52" s="77" t="s">
        <v>208</v>
      </c>
      <c r="B52" s="43"/>
      <c r="C52" s="43"/>
      <c r="D52" s="43"/>
      <c r="E52" s="43"/>
      <c r="F52" s="43"/>
      <c r="G52" s="43"/>
      <c r="H52" s="43"/>
      <c r="I52" s="43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116"/>
      <c r="U52" s="116"/>
      <c r="V52" s="116"/>
      <c r="W52" s="116"/>
      <c r="X52" s="116"/>
      <c r="Y52" s="96"/>
      <c r="Z52" s="96"/>
      <c r="AA52" s="96"/>
      <c r="AB52" s="96"/>
      <c r="AC52" s="96"/>
      <c r="AD52" s="96"/>
      <c r="AE52" s="96"/>
      <c r="AF52" s="46"/>
      <c r="AG52" s="45"/>
      <c r="AI52" s="11" t="s">
        <v>33</v>
      </c>
      <c r="AK52" t="s">
        <v>33</v>
      </c>
    </row>
    <row r="53" spans="1:37" x14ac:dyDescent="0.2">
      <c r="A53" s="44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117"/>
      <c r="U53" s="117"/>
      <c r="V53" s="117"/>
      <c r="W53" s="117"/>
      <c r="X53" s="117"/>
      <c r="Y53" s="96"/>
      <c r="Z53" s="96"/>
      <c r="AA53" s="96"/>
      <c r="AB53" s="96"/>
      <c r="AC53" s="96"/>
      <c r="AD53" s="48"/>
      <c r="AE53" s="48"/>
      <c r="AF53" s="46"/>
      <c r="AG53" s="45"/>
    </row>
    <row r="54" spans="1:37" x14ac:dyDescent="0.2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8"/>
      <c r="AE54" s="48"/>
      <c r="AF54" s="46"/>
      <c r="AG54" s="72"/>
    </row>
    <row r="55" spans="1:37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8"/>
      <c r="AF55" s="46"/>
      <c r="AG55" s="47"/>
      <c r="AK55" t="s">
        <v>33</v>
      </c>
    </row>
    <row r="56" spans="1:37" x14ac:dyDescent="0.2">
      <c r="A56" s="44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9"/>
      <c r="AF56" s="46"/>
      <c r="AG56" s="47"/>
    </row>
    <row r="57" spans="1:37" ht="13.5" thickBot="1" x14ac:dyDescent="0.25">
      <c r="A57" s="53"/>
      <c r="B57" s="54"/>
      <c r="C57" s="54"/>
      <c r="D57" s="54"/>
      <c r="E57" s="54"/>
      <c r="F57" s="54"/>
      <c r="G57" s="54" t="s">
        <v>33</v>
      </c>
      <c r="H57" s="54"/>
      <c r="I57" s="54"/>
      <c r="J57" s="54"/>
      <c r="K57" s="54"/>
      <c r="L57" s="54" t="s">
        <v>33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5"/>
      <c r="AG57" s="73"/>
    </row>
    <row r="58" spans="1:37" x14ac:dyDescent="0.2">
      <c r="AF58" s="7"/>
    </row>
    <row r="63" spans="1:37" x14ac:dyDescent="0.2">
      <c r="P63" s="2" t="s">
        <v>33</v>
      </c>
      <c r="AE63" s="2" t="s">
        <v>33</v>
      </c>
      <c r="AH63" t="s">
        <v>33</v>
      </c>
    </row>
    <row r="64" spans="1:37" x14ac:dyDescent="0.2">
      <c r="T64" s="2" t="s">
        <v>33</v>
      </c>
      <c r="Z64" s="2" t="s">
        <v>33</v>
      </c>
    </row>
    <row r="66" spans="7:14" x14ac:dyDescent="0.2">
      <c r="N66" s="2" t="s">
        <v>33</v>
      </c>
    </row>
    <row r="67" spans="7:14" x14ac:dyDescent="0.2">
      <c r="G67" s="2" t="s">
        <v>33</v>
      </c>
    </row>
    <row r="69" spans="7:14" x14ac:dyDescent="0.2">
      <c r="J69" s="2" t="s">
        <v>33</v>
      </c>
    </row>
  </sheetData>
  <mergeCells count="35">
    <mergeCell ref="T53:X53"/>
    <mergeCell ref="R3:R4"/>
    <mergeCell ref="I3:I4"/>
    <mergeCell ref="L3:L4"/>
    <mergeCell ref="X3:X4"/>
    <mergeCell ref="J3:J4"/>
    <mergeCell ref="K3:K4"/>
    <mergeCell ref="S3:S4"/>
    <mergeCell ref="T3:T4"/>
    <mergeCell ref="U3:U4"/>
    <mergeCell ref="V3:V4"/>
    <mergeCell ref="M3:M4"/>
    <mergeCell ref="N3:N4"/>
    <mergeCell ref="O3:O4"/>
    <mergeCell ref="P3:P4"/>
    <mergeCell ref="Q3:Q4"/>
    <mergeCell ref="T52:X52"/>
    <mergeCell ref="E3:E4"/>
    <mergeCell ref="F3:F4"/>
    <mergeCell ref="G3:G4"/>
    <mergeCell ref="H3:H4"/>
    <mergeCell ref="A1:AG1"/>
    <mergeCell ref="B2:AG2"/>
    <mergeCell ref="AE3:AE4"/>
    <mergeCell ref="A2:A4"/>
    <mergeCell ref="B3:B4"/>
    <mergeCell ref="Z3:Z4"/>
    <mergeCell ref="AA3:AA4"/>
    <mergeCell ref="AB3:AB4"/>
    <mergeCell ref="AC3:AC4"/>
    <mergeCell ref="AD3:AD4"/>
    <mergeCell ref="Y3:Y4"/>
    <mergeCell ref="C3:C4"/>
    <mergeCell ref="W3:W4"/>
    <mergeCell ref="D3:D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1"/>
  <sheetViews>
    <sheetView showGridLines="0" zoomScale="90" zoomScaleNormal="90" workbookViewId="0">
      <selection activeCell="AG29" sqref="AG29"/>
    </sheetView>
  </sheetViews>
  <sheetFormatPr defaultRowHeight="12.75" x14ac:dyDescent="0.2"/>
  <cols>
    <col min="1" max="1" width="25.28515625" style="2" customWidth="1"/>
    <col min="2" max="2" width="5.42578125" style="3" bestFit="1" customWidth="1"/>
    <col min="3" max="3" width="6.42578125" style="3" bestFit="1" customWidth="1"/>
    <col min="4" max="30" width="5.42578125" style="3" bestFit="1" customWidth="1"/>
    <col min="31" max="31" width="5.42578125" style="3" customWidth="1"/>
    <col min="32" max="32" width="7.42578125" style="7" bestFit="1" customWidth="1"/>
  </cols>
  <sheetData>
    <row r="1" spans="1:35" ht="20.100000000000001" customHeight="1" x14ac:dyDescent="0.2">
      <c r="A1" s="110" t="s">
        <v>217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2"/>
    </row>
    <row r="2" spans="1:35" s="4" customFormat="1" ht="20.100000000000001" customHeight="1" x14ac:dyDescent="0.2">
      <c r="A2" s="113" t="s">
        <v>20</v>
      </c>
      <c r="B2" s="108" t="s">
        <v>238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</row>
    <row r="3" spans="1:35" s="5" customFormat="1" ht="20.100000000000001" customHeight="1" x14ac:dyDescent="0.2">
      <c r="A3" s="113"/>
      <c r="B3" s="114">
        <v>1</v>
      </c>
      <c r="C3" s="114">
        <f>SUM(B3+1)</f>
        <v>2</v>
      </c>
      <c r="D3" s="114">
        <f t="shared" ref="D3:AD3" si="0">SUM(C3+1)</f>
        <v>3</v>
      </c>
      <c r="E3" s="114">
        <f t="shared" si="0"/>
        <v>4</v>
      </c>
      <c r="F3" s="114">
        <f t="shared" si="0"/>
        <v>5</v>
      </c>
      <c r="G3" s="114">
        <f t="shared" si="0"/>
        <v>6</v>
      </c>
      <c r="H3" s="114">
        <f t="shared" si="0"/>
        <v>7</v>
      </c>
      <c r="I3" s="114">
        <f t="shared" si="0"/>
        <v>8</v>
      </c>
      <c r="J3" s="114">
        <f t="shared" si="0"/>
        <v>9</v>
      </c>
      <c r="K3" s="114">
        <f t="shared" si="0"/>
        <v>10</v>
      </c>
      <c r="L3" s="114">
        <f t="shared" si="0"/>
        <v>11</v>
      </c>
      <c r="M3" s="114">
        <f t="shared" si="0"/>
        <v>12</v>
      </c>
      <c r="N3" s="114">
        <f t="shared" si="0"/>
        <v>13</v>
      </c>
      <c r="O3" s="114">
        <f t="shared" si="0"/>
        <v>14</v>
      </c>
      <c r="P3" s="114">
        <f t="shared" si="0"/>
        <v>15</v>
      </c>
      <c r="Q3" s="114">
        <f t="shared" si="0"/>
        <v>16</v>
      </c>
      <c r="R3" s="114">
        <f t="shared" si="0"/>
        <v>17</v>
      </c>
      <c r="S3" s="114">
        <f t="shared" si="0"/>
        <v>18</v>
      </c>
      <c r="T3" s="114">
        <f t="shared" si="0"/>
        <v>19</v>
      </c>
      <c r="U3" s="114">
        <f t="shared" si="0"/>
        <v>20</v>
      </c>
      <c r="V3" s="114">
        <f t="shared" si="0"/>
        <v>21</v>
      </c>
      <c r="W3" s="114">
        <f t="shared" si="0"/>
        <v>22</v>
      </c>
      <c r="X3" s="114">
        <f t="shared" si="0"/>
        <v>23</v>
      </c>
      <c r="Y3" s="114">
        <f t="shared" si="0"/>
        <v>24</v>
      </c>
      <c r="Z3" s="114">
        <f t="shared" si="0"/>
        <v>25</v>
      </c>
      <c r="AA3" s="114">
        <f t="shared" si="0"/>
        <v>26</v>
      </c>
      <c r="AB3" s="114">
        <f t="shared" si="0"/>
        <v>27</v>
      </c>
      <c r="AC3" s="114">
        <f t="shared" si="0"/>
        <v>28</v>
      </c>
      <c r="AD3" s="114">
        <f t="shared" si="0"/>
        <v>29</v>
      </c>
      <c r="AE3" s="114">
        <v>30</v>
      </c>
      <c r="AF3" s="78" t="s">
        <v>25</v>
      </c>
      <c r="AG3" s="79" t="s">
        <v>24</v>
      </c>
    </row>
    <row r="4" spans="1:35" s="5" customFormat="1" ht="20.100000000000001" customHeigh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78" t="s">
        <v>23</v>
      </c>
      <c r="AG4" s="79" t="s">
        <v>23</v>
      </c>
    </row>
    <row r="5" spans="1:35" s="5" customFormat="1" x14ac:dyDescent="0.2">
      <c r="A5" s="50" t="s">
        <v>28</v>
      </c>
      <c r="B5" s="90">
        <f>[1]Junho!$H$5</f>
        <v>12.24</v>
      </c>
      <c r="C5" s="90">
        <f>[1]Junho!$H$6</f>
        <v>12.96</v>
      </c>
      <c r="D5" s="90">
        <f>[1]Junho!$H$7</f>
        <v>6.84</v>
      </c>
      <c r="E5" s="90">
        <f>[1]Junho!$H$8</f>
        <v>11.16</v>
      </c>
      <c r="F5" s="90">
        <f>[1]Junho!$H$9</f>
        <v>8.2799999999999994</v>
      </c>
      <c r="G5" s="90">
        <f>[1]Junho!$H$10</f>
        <v>7.5600000000000005</v>
      </c>
      <c r="H5" s="90">
        <f>[1]Junho!$H$11</f>
        <v>7.9200000000000008</v>
      </c>
      <c r="I5" s="90">
        <f>[1]Junho!$H$12</f>
        <v>11.520000000000001</v>
      </c>
      <c r="J5" s="90">
        <f>[1]Junho!$H$13</f>
        <v>15.48</v>
      </c>
      <c r="K5" s="90">
        <f>[1]Junho!$H$14</f>
        <v>11.879999999999999</v>
      </c>
      <c r="L5" s="90">
        <f>[1]Junho!$H$15</f>
        <v>6.84</v>
      </c>
      <c r="M5" s="90">
        <f>[1]Junho!$H$16</f>
        <v>8.2799999999999994</v>
      </c>
      <c r="N5" s="90">
        <f>[1]Junho!$H$17</f>
        <v>16.2</v>
      </c>
      <c r="O5" s="90">
        <f>[1]Junho!$H$18</f>
        <v>16.559999999999999</v>
      </c>
      <c r="P5" s="90">
        <f>[1]Junho!$H$19</f>
        <v>7.5600000000000005</v>
      </c>
      <c r="Q5" s="90">
        <f>[1]Junho!$H$20</f>
        <v>10.8</v>
      </c>
      <c r="R5" s="90">
        <f>[1]Junho!$H$21</f>
        <v>9.7200000000000006</v>
      </c>
      <c r="S5" s="90">
        <f>[1]Junho!$H$22</f>
        <v>13.32</v>
      </c>
      <c r="T5" s="90">
        <f>[1]Junho!$H$23</f>
        <v>5.7600000000000007</v>
      </c>
      <c r="U5" s="90">
        <f>[1]Junho!$H$24</f>
        <v>11.520000000000001</v>
      </c>
      <c r="V5" s="90">
        <f>[1]Junho!$H$25</f>
        <v>13.32</v>
      </c>
      <c r="W5" s="90">
        <f>[1]Junho!$H$26</f>
        <v>16.2</v>
      </c>
      <c r="X5" s="90">
        <f>[1]Junho!$H$27</f>
        <v>11.879999999999999</v>
      </c>
      <c r="Y5" s="90">
        <f>[1]Junho!$H$28</f>
        <v>11.520000000000001</v>
      </c>
      <c r="Z5" s="90">
        <f>[1]Junho!$H$29</f>
        <v>6.12</v>
      </c>
      <c r="AA5" s="90">
        <f>[1]Junho!$H$30</f>
        <v>11.520000000000001</v>
      </c>
      <c r="AB5" s="90">
        <f>[1]Junho!$H$31</f>
        <v>4.6800000000000006</v>
      </c>
      <c r="AC5" s="90">
        <f>[1]Junho!$H$32</f>
        <v>10.8</v>
      </c>
      <c r="AD5" s="90">
        <f>[1]Junho!$H$33</f>
        <v>11.879999999999999</v>
      </c>
      <c r="AE5" s="90">
        <f>[1]Junho!$H$34</f>
        <v>10.08</v>
      </c>
      <c r="AF5" s="81">
        <f t="shared" ref="AF5:AF11" si="1">MAX(B5:AE5)</f>
        <v>16.559999999999999</v>
      </c>
      <c r="AG5" s="92">
        <f t="shared" ref="AG5:AG11" si="2">AVERAGE(B5:AE5)</f>
        <v>10.68</v>
      </c>
    </row>
    <row r="6" spans="1:35" x14ac:dyDescent="0.2">
      <c r="A6" s="50" t="s">
        <v>0</v>
      </c>
      <c r="B6" s="93">
        <f>[2]Junho!$H$5</f>
        <v>11.879999999999999</v>
      </c>
      <c r="C6" s="93">
        <f>[2]Junho!$H$6</f>
        <v>12.6</v>
      </c>
      <c r="D6" s="93">
        <f>[2]Junho!$H$7</f>
        <v>8.2799999999999994</v>
      </c>
      <c r="E6" s="93">
        <f>[2]Junho!$H$8</f>
        <v>14.4</v>
      </c>
      <c r="F6" s="93">
        <f>[2]Junho!$H$9</f>
        <v>16.559999999999999</v>
      </c>
      <c r="G6" s="93">
        <f>[2]Junho!$H$10</f>
        <v>15.120000000000001</v>
      </c>
      <c r="H6" s="93">
        <f>[2]Junho!$H$11</f>
        <v>15.120000000000001</v>
      </c>
      <c r="I6" s="93">
        <f>[2]Junho!$H$12</f>
        <v>14.76</v>
      </c>
      <c r="J6" s="93">
        <f>[2]Junho!$H$13</f>
        <v>17.64</v>
      </c>
      <c r="K6" s="93">
        <f>[2]Junho!$H$14</f>
        <v>11.16</v>
      </c>
      <c r="L6" s="93">
        <f>[2]Junho!$H$15</f>
        <v>12.6</v>
      </c>
      <c r="M6" s="93">
        <f>[2]Junho!$H$16</f>
        <v>14.76</v>
      </c>
      <c r="N6" s="93">
        <f>[2]Junho!$H$17</f>
        <v>19.440000000000001</v>
      </c>
      <c r="O6" s="93">
        <f>[2]Junho!$H$18</f>
        <v>19.8</v>
      </c>
      <c r="P6" s="93">
        <f>[2]Junho!$H$19</f>
        <v>17.64</v>
      </c>
      <c r="Q6" s="93">
        <f>[2]Junho!$H$20</f>
        <v>11.16</v>
      </c>
      <c r="R6" s="93">
        <f>[2]Junho!$H$21</f>
        <v>15.840000000000002</v>
      </c>
      <c r="S6" s="93">
        <f>[2]Junho!$H$22</f>
        <v>16.2</v>
      </c>
      <c r="T6" s="93">
        <f>[2]Junho!$H$23</f>
        <v>14.04</v>
      </c>
      <c r="U6" s="93">
        <f>[2]Junho!$H$24</f>
        <v>11.879999999999999</v>
      </c>
      <c r="V6" s="93">
        <f>[2]Junho!$H$25</f>
        <v>15.48</v>
      </c>
      <c r="W6" s="93">
        <f>[2]Junho!$H$26</f>
        <v>17.28</v>
      </c>
      <c r="X6" s="93">
        <f>[2]Junho!$H$27</f>
        <v>17.28</v>
      </c>
      <c r="Y6" s="93">
        <f>[2]Junho!$H$28</f>
        <v>18</v>
      </c>
      <c r="Z6" s="93">
        <f>[2]Junho!$H$29</f>
        <v>9.7200000000000006</v>
      </c>
      <c r="AA6" s="93">
        <f>[2]Junho!$H$30</f>
        <v>10.8</v>
      </c>
      <c r="AB6" s="93">
        <f>[2]Junho!$H$31</f>
        <v>7.9200000000000008</v>
      </c>
      <c r="AC6" s="93">
        <f>[2]Junho!$H$32</f>
        <v>12.6</v>
      </c>
      <c r="AD6" s="93">
        <f>[2]Junho!$H$33</f>
        <v>9</v>
      </c>
      <c r="AE6" s="93">
        <f>[2]Junho!$H$34</f>
        <v>5.7600000000000007</v>
      </c>
      <c r="AF6" s="81">
        <f t="shared" si="1"/>
        <v>19.8</v>
      </c>
      <c r="AG6" s="92">
        <f t="shared" si="2"/>
        <v>13.824000000000002</v>
      </c>
    </row>
    <row r="7" spans="1:35" x14ac:dyDescent="0.2">
      <c r="A7" s="50" t="s">
        <v>86</v>
      </c>
      <c r="B7" s="93">
        <f>[3]Junho!$H$5</f>
        <v>14.76</v>
      </c>
      <c r="C7" s="93">
        <f>[3]Junho!$H$6</f>
        <v>20.52</v>
      </c>
      <c r="D7" s="93">
        <f>[3]Junho!$H$7</f>
        <v>12.24</v>
      </c>
      <c r="E7" s="93">
        <f>[3]Junho!$H$8</f>
        <v>14.4</v>
      </c>
      <c r="F7" s="93">
        <f>[3]Junho!$H$9</f>
        <v>16.920000000000002</v>
      </c>
      <c r="G7" s="93">
        <f>[3]Junho!$H$10</f>
        <v>14.04</v>
      </c>
      <c r="H7" s="93">
        <f>[3]Junho!$H$11</f>
        <v>12.24</v>
      </c>
      <c r="I7" s="93">
        <f>[3]Junho!$H$12</f>
        <v>19.440000000000001</v>
      </c>
      <c r="J7" s="93">
        <f>[3]Junho!$H$13</f>
        <v>21.6</v>
      </c>
      <c r="K7" s="93">
        <f>[3]Junho!$H$14</f>
        <v>14.76</v>
      </c>
      <c r="L7" s="93">
        <f>[3]Junho!$H$15</f>
        <v>15.120000000000001</v>
      </c>
      <c r="M7" s="93">
        <f>[3]Junho!$H$16</f>
        <v>14.76</v>
      </c>
      <c r="N7" s="93">
        <f>[3]Junho!$H$17</f>
        <v>21.6</v>
      </c>
      <c r="O7" s="93">
        <f>[3]Junho!$H$18</f>
        <v>27</v>
      </c>
      <c r="P7" s="93">
        <f>[3]Junho!$H$19</f>
        <v>18</v>
      </c>
      <c r="Q7" s="93">
        <f>[3]Junho!$H$20</f>
        <v>17.64</v>
      </c>
      <c r="R7" s="93">
        <f>[3]Junho!$H$21</f>
        <v>13.68</v>
      </c>
      <c r="S7" s="93">
        <f>[3]Junho!$H$22</f>
        <v>17.28</v>
      </c>
      <c r="T7" s="93">
        <f>[3]Junho!$H$23</f>
        <v>18</v>
      </c>
      <c r="U7" s="93">
        <f>[3]Junho!$H$24</f>
        <v>15.48</v>
      </c>
      <c r="V7" s="93">
        <f>[3]Junho!$H$25</f>
        <v>19.079999999999998</v>
      </c>
      <c r="W7" s="93">
        <f>[3]Junho!$H$26</f>
        <v>20.52</v>
      </c>
      <c r="X7" s="93">
        <f>[3]Junho!$H$27</f>
        <v>17.28</v>
      </c>
      <c r="Y7" s="93">
        <f>[3]Junho!$H$28</f>
        <v>20.88</v>
      </c>
      <c r="Z7" s="93">
        <f>[3]Junho!$H$29</f>
        <v>11.16</v>
      </c>
      <c r="AA7" s="93">
        <f>[3]Junho!$H$30</f>
        <v>12.6</v>
      </c>
      <c r="AB7" s="93">
        <f>[3]Junho!$H$31</f>
        <v>15.120000000000001</v>
      </c>
      <c r="AC7" s="93">
        <f>[3]Junho!$H$32</f>
        <v>16.920000000000002</v>
      </c>
      <c r="AD7" s="93">
        <f>[3]Junho!$H$33</f>
        <v>13.32</v>
      </c>
      <c r="AE7" s="93">
        <f>[3]Junho!$H$34</f>
        <v>16.2</v>
      </c>
      <c r="AF7" s="81">
        <f t="shared" si="1"/>
        <v>27</v>
      </c>
      <c r="AG7" s="92">
        <f t="shared" si="2"/>
        <v>16.752000000000002</v>
      </c>
    </row>
    <row r="8" spans="1:35" x14ac:dyDescent="0.2">
      <c r="A8" s="50" t="s">
        <v>1</v>
      </c>
      <c r="B8" s="93">
        <f>[4]Junho!$H$5</f>
        <v>5.7600000000000007</v>
      </c>
      <c r="C8" s="93">
        <f>[4]Junho!$H$6</f>
        <v>12.6</v>
      </c>
      <c r="D8" s="93">
        <f>[4]Junho!$H$7</f>
        <v>7.2</v>
      </c>
      <c r="E8" s="93">
        <f>[4]Junho!$H$8</f>
        <v>13.68</v>
      </c>
      <c r="F8" s="93">
        <f>[4]Junho!$H$9</f>
        <v>17.28</v>
      </c>
      <c r="G8" s="93">
        <f>[4]Junho!$H$10</f>
        <v>10.08</v>
      </c>
      <c r="H8" s="93">
        <f>[4]Junho!$H$11</f>
        <v>5.04</v>
      </c>
      <c r="I8" s="93">
        <f>[4]Junho!$H$12</f>
        <v>15.48</v>
      </c>
      <c r="J8" s="93">
        <f>[4]Junho!$H$13</f>
        <v>20.16</v>
      </c>
      <c r="K8" s="93">
        <f>[4]Junho!$H$14</f>
        <v>15.120000000000001</v>
      </c>
      <c r="L8" s="93">
        <f>[4]Junho!$H$15</f>
        <v>13.68</v>
      </c>
      <c r="M8" s="93">
        <f>[4]Junho!$H$16</f>
        <v>11.879999999999999</v>
      </c>
      <c r="N8" s="93">
        <f>[4]Junho!$H$17</f>
        <v>24.12</v>
      </c>
      <c r="O8" s="93">
        <f>[4]Junho!$H$18</f>
        <v>29.52</v>
      </c>
      <c r="P8" s="93">
        <f>[4]Junho!$H$19</f>
        <v>14.4</v>
      </c>
      <c r="Q8" s="93">
        <f>[4]Junho!$H$20</f>
        <v>13.68</v>
      </c>
      <c r="R8" s="93">
        <f>[4]Junho!$H$21</f>
        <v>11.879999999999999</v>
      </c>
      <c r="S8" s="93">
        <f>[4]Junho!$H$22</f>
        <v>19.079999999999998</v>
      </c>
      <c r="T8" s="93">
        <f>[4]Junho!$H$23</f>
        <v>16.559999999999999</v>
      </c>
      <c r="U8" s="93">
        <f>[4]Junho!$H$24</f>
        <v>11.520000000000001</v>
      </c>
      <c r="V8" s="93">
        <f>[4]Junho!$H$25</f>
        <v>19.440000000000001</v>
      </c>
      <c r="W8" s="93">
        <f>[4]Junho!$H$26</f>
        <v>19.079999999999998</v>
      </c>
      <c r="X8" s="93">
        <f>[4]Junho!$H$27</f>
        <v>14.76</v>
      </c>
      <c r="Y8" s="93">
        <f>[4]Junho!$H$28</f>
        <v>10.8</v>
      </c>
      <c r="Z8" s="93">
        <f>[4]Junho!$H$29</f>
        <v>5.7600000000000007</v>
      </c>
      <c r="AA8" s="93">
        <f>[4]Junho!$H$30</f>
        <v>3.9600000000000004</v>
      </c>
      <c r="AB8" s="93">
        <f>[4]Junho!$H$31</f>
        <v>8.64</v>
      </c>
      <c r="AC8" s="93">
        <f>[4]Junho!$H$32</f>
        <v>10.44</v>
      </c>
      <c r="AD8" s="93">
        <f>[4]Junho!$H$33</f>
        <v>5.7600000000000007</v>
      </c>
      <c r="AE8" s="93">
        <f>[4]Junho!$H$34</f>
        <v>5.7600000000000007</v>
      </c>
      <c r="AF8" s="81">
        <f t="shared" si="1"/>
        <v>29.52</v>
      </c>
      <c r="AG8" s="92">
        <f t="shared" si="2"/>
        <v>13.103999999999997</v>
      </c>
    </row>
    <row r="9" spans="1:35" x14ac:dyDescent="0.2">
      <c r="A9" s="50" t="s">
        <v>149</v>
      </c>
      <c r="B9" s="93">
        <f>[5]Junho!$H$5</f>
        <v>16.559999999999999</v>
      </c>
      <c r="C9" s="93">
        <f>[5]Junho!$H$6</f>
        <v>18.720000000000002</v>
      </c>
      <c r="D9" s="93">
        <f>[5]Junho!$H$7</f>
        <v>9.7200000000000006</v>
      </c>
      <c r="E9" s="93">
        <f>[5]Junho!$H$8</f>
        <v>15.120000000000001</v>
      </c>
      <c r="F9" s="93">
        <f>[5]Junho!$H$9</f>
        <v>18</v>
      </c>
      <c r="G9" s="93">
        <f>[5]Junho!$H$10</f>
        <v>15.120000000000001</v>
      </c>
      <c r="H9" s="93">
        <f>[5]Junho!$H$11</f>
        <v>13.68</v>
      </c>
      <c r="I9" s="93">
        <f>[5]Junho!$H$12</f>
        <v>18.36</v>
      </c>
      <c r="J9" s="93">
        <f>[5]Junho!$H$13</f>
        <v>24.12</v>
      </c>
      <c r="K9" s="93">
        <f>[5]Junho!$H$14</f>
        <v>15.48</v>
      </c>
      <c r="L9" s="93">
        <f>[5]Junho!$H$15</f>
        <v>15.840000000000002</v>
      </c>
      <c r="M9" s="93">
        <f>[5]Junho!$H$16</f>
        <v>18.36</v>
      </c>
      <c r="N9" s="93">
        <f>[5]Junho!$H$17</f>
        <v>25.2</v>
      </c>
      <c r="O9" s="93">
        <f>[5]Junho!$H$18</f>
        <v>26.28</v>
      </c>
      <c r="P9" s="93">
        <f>[5]Junho!$H$19</f>
        <v>20.52</v>
      </c>
      <c r="Q9" s="93">
        <f>[5]Junho!$H$20</f>
        <v>15.120000000000001</v>
      </c>
      <c r="R9" s="93">
        <f>[5]Junho!$H$21</f>
        <v>18</v>
      </c>
      <c r="S9" s="93">
        <f>[5]Junho!$H$22</f>
        <v>19.079999999999998</v>
      </c>
      <c r="T9" s="93">
        <f>[5]Junho!$H$23</f>
        <v>22.32</v>
      </c>
      <c r="U9" s="93">
        <f>[5]Junho!$H$24</f>
        <v>15.120000000000001</v>
      </c>
      <c r="V9" s="93">
        <f>[5]Junho!$H$25</f>
        <v>21.6</v>
      </c>
      <c r="W9" s="93">
        <f>[5]Junho!$H$26</f>
        <v>24.12</v>
      </c>
      <c r="X9" s="93">
        <f>[5]Junho!$H$27</f>
        <v>20.16</v>
      </c>
      <c r="Y9" s="93">
        <f>[5]Junho!$H$28</f>
        <v>19.8</v>
      </c>
      <c r="Z9" s="93">
        <f>[5]Junho!$H$29</f>
        <v>12.96</v>
      </c>
      <c r="AA9" s="93">
        <f>[5]Junho!$H$30</f>
        <v>15.48</v>
      </c>
      <c r="AB9" s="93">
        <f>[5]Junho!$H$31</f>
        <v>13.68</v>
      </c>
      <c r="AC9" s="93">
        <f>[5]Junho!$H$32</f>
        <v>17.28</v>
      </c>
      <c r="AD9" s="93">
        <f>[5]Junho!$H$33</f>
        <v>18.720000000000002</v>
      </c>
      <c r="AE9" s="93">
        <f>[5]Junho!$H$34</f>
        <v>18.36</v>
      </c>
      <c r="AF9" s="81">
        <f t="shared" si="1"/>
        <v>26.28</v>
      </c>
      <c r="AG9" s="92">
        <f t="shared" si="2"/>
        <v>18.096000000000004</v>
      </c>
    </row>
    <row r="10" spans="1:35" x14ac:dyDescent="0.2">
      <c r="A10" s="50" t="s">
        <v>93</v>
      </c>
      <c r="B10" s="93">
        <f>[6]Junho!$H$5</f>
        <v>20.52</v>
      </c>
      <c r="C10" s="93">
        <f>[6]Junho!$H$6</f>
        <v>21.96</v>
      </c>
      <c r="D10" s="93">
        <f>[6]Junho!$H$7</f>
        <v>13.68</v>
      </c>
      <c r="E10" s="93">
        <f>[6]Junho!$H$8</f>
        <v>21.6</v>
      </c>
      <c r="F10" s="93">
        <f>[6]Junho!$H$9</f>
        <v>20.52</v>
      </c>
      <c r="G10" s="93">
        <f>[6]Junho!$H$10</f>
        <v>16.2</v>
      </c>
      <c r="H10" s="93">
        <f>[6]Junho!$H$11</f>
        <v>18.36</v>
      </c>
      <c r="I10" s="93">
        <f>[6]Junho!$H$12</f>
        <v>18</v>
      </c>
      <c r="J10" s="93">
        <f>[6]Junho!$H$13</f>
        <v>28.08</v>
      </c>
      <c r="K10" s="93">
        <f>[6]Junho!$H$14</f>
        <v>19.440000000000001</v>
      </c>
      <c r="L10" s="93">
        <f>[6]Junho!$H$15</f>
        <v>15.120000000000001</v>
      </c>
      <c r="M10" s="93">
        <f>[6]Junho!$H$16</f>
        <v>20.16</v>
      </c>
      <c r="N10" s="93">
        <f>[6]Junho!$H$17</f>
        <v>26.64</v>
      </c>
      <c r="O10" s="93">
        <f>[6]Junho!$H$18</f>
        <v>31.319999999999997</v>
      </c>
      <c r="P10" s="93">
        <f>[6]Junho!$H$19</f>
        <v>24.840000000000003</v>
      </c>
      <c r="Q10" s="93">
        <f>[6]Junho!$H$20</f>
        <v>22.68</v>
      </c>
      <c r="R10" s="93">
        <f>[6]Junho!$H$21</f>
        <v>20.52</v>
      </c>
      <c r="S10" s="93">
        <f>[6]Junho!$H$22</f>
        <v>26.28</v>
      </c>
      <c r="T10" s="93">
        <f>[6]Junho!$H$23</f>
        <v>25.2</v>
      </c>
      <c r="U10" s="93">
        <f>[6]Junho!$H$24</f>
        <v>20.88</v>
      </c>
      <c r="V10" s="93">
        <f>[6]Junho!$H$25</f>
        <v>21.6</v>
      </c>
      <c r="W10" s="93">
        <f>[6]Junho!$H$26</f>
        <v>28.8</v>
      </c>
      <c r="X10" s="93">
        <f>[6]Junho!$H$27</f>
        <v>22.32</v>
      </c>
      <c r="Y10" s="93">
        <f>[6]Junho!$H$28</f>
        <v>21.6</v>
      </c>
      <c r="Z10" s="93">
        <f>[6]Junho!$H$29</f>
        <v>11.520000000000001</v>
      </c>
      <c r="AA10" s="93">
        <f>[6]Junho!$H$30</f>
        <v>12.24</v>
      </c>
      <c r="AB10" s="93">
        <f>[6]Junho!$H$31</f>
        <v>17.64</v>
      </c>
      <c r="AC10" s="93">
        <f>[6]Junho!$H$32</f>
        <v>19.8</v>
      </c>
      <c r="AD10" s="93">
        <f>[6]Junho!$H$33</f>
        <v>24.12</v>
      </c>
      <c r="AE10" s="93">
        <f>[6]Junho!$H$34</f>
        <v>27</v>
      </c>
      <c r="AF10" s="81">
        <f t="shared" si="1"/>
        <v>31.319999999999997</v>
      </c>
      <c r="AG10" s="92">
        <f t="shared" si="2"/>
        <v>21.288</v>
      </c>
    </row>
    <row r="11" spans="1:35" x14ac:dyDescent="0.2">
      <c r="A11" s="50" t="s">
        <v>50</v>
      </c>
      <c r="B11" s="93">
        <f>[7]Junho!$H$5</f>
        <v>19.079999999999998</v>
      </c>
      <c r="C11" s="93">
        <f>[7]Junho!$H$6</f>
        <v>18</v>
      </c>
      <c r="D11" s="93">
        <f>[7]Junho!$H$7</f>
        <v>13.68</v>
      </c>
      <c r="E11" s="93">
        <f>[7]Junho!$H$8</f>
        <v>16.559999999999999</v>
      </c>
      <c r="F11" s="93">
        <f>[7]Junho!$H$9</f>
        <v>20.16</v>
      </c>
      <c r="G11" s="93">
        <f>[7]Junho!$H$10</f>
        <v>16.920000000000002</v>
      </c>
      <c r="H11" s="93">
        <f>[7]Junho!$H$11</f>
        <v>17.28</v>
      </c>
      <c r="I11" s="93">
        <f>[7]Junho!$H$12</f>
        <v>16.559999999999999</v>
      </c>
      <c r="J11" s="93">
        <f>[7]Junho!$H$13</f>
        <v>18.36</v>
      </c>
      <c r="K11" s="93">
        <f>[7]Junho!$H$14</f>
        <v>13.68</v>
      </c>
      <c r="L11" s="93">
        <f>[7]Junho!$H$15</f>
        <v>14.4</v>
      </c>
      <c r="M11" s="93">
        <f>[7]Junho!$H$16</f>
        <v>19.079999999999998</v>
      </c>
      <c r="N11" s="93">
        <f>[7]Junho!$H$17</f>
        <v>20.52</v>
      </c>
      <c r="O11" s="93">
        <f>[7]Junho!$H$18</f>
        <v>21.96</v>
      </c>
      <c r="P11" s="93">
        <f>[7]Junho!$H$19</f>
        <v>14.4</v>
      </c>
      <c r="Q11" s="93">
        <f>[7]Junho!$H$20</f>
        <v>15.120000000000001</v>
      </c>
      <c r="R11" s="93">
        <f>[7]Junho!$H$21</f>
        <v>15.48</v>
      </c>
      <c r="S11" s="93">
        <f>[7]Junho!$H$22</f>
        <v>16.2</v>
      </c>
      <c r="T11" s="93">
        <f>[7]Junho!$H$23</f>
        <v>14.76</v>
      </c>
      <c r="U11" s="93">
        <f>[7]Junho!$H$24</f>
        <v>12.6</v>
      </c>
      <c r="V11" s="93">
        <f>[7]Junho!$H$25</f>
        <v>17.28</v>
      </c>
      <c r="W11" s="93">
        <f>[7]Junho!$H$26</f>
        <v>17.28</v>
      </c>
      <c r="X11" s="93">
        <f>[7]Junho!$H$27</f>
        <v>16.2</v>
      </c>
      <c r="Y11" s="93">
        <f>[7]Junho!$H$28</f>
        <v>20.52</v>
      </c>
      <c r="Z11" s="93">
        <f>[7]Junho!$H$29</f>
        <v>12.6</v>
      </c>
      <c r="AA11" s="93">
        <f>[7]Junho!$H$30</f>
        <v>15.840000000000002</v>
      </c>
      <c r="AB11" s="93">
        <f>[7]Junho!$H$31</f>
        <v>12.96</v>
      </c>
      <c r="AC11" s="93">
        <f>[7]Junho!$H$32</f>
        <v>16.559999999999999</v>
      </c>
      <c r="AD11" s="93">
        <f>[7]Junho!$H$33</f>
        <v>21.240000000000002</v>
      </c>
      <c r="AE11" s="93">
        <f>[7]Junho!$H$34</f>
        <v>14.76</v>
      </c>
      <c r="AF11" s="81">
        <f t="shared" si="1"/>
        <v>21.96</v>
      </c>
      <c r="AG11" s="92">
        <f t="shared" si="2"/>
        <v>16.667999999999999</v>
      </c>
    </row>
    <row r="12" spans="1:35" hidden="1" x14ac:dyDescent="0.2">
      <c r="A12" s="50" t="s">
        <v>29</v>
      </c>
      <c r="B12" s="93" t="s">
        <v>203</v>
      </c>
      <c r="C12" s="93" t="s">
        <v>203</v>
      </c>
      <c r="D12" s="93" t="s">
        <v>203</v>
      </c>
      <c r="E12" s="93" t="s">
        <v>203</v>
      </c>
      <c r="F12" s="93" t="s">
        <v>203</v>
      </c>
      <c r="G12" s="93" t="s">
        <v>203</v>
      </c>
      <c r="H12" s="93" t="s">
        <v>203</v>
      </c>
      <c r="I12" s="93" t="s">
        <v>203</v>
      </c>
      <c r="J12" s="93" t="s">
        <v>203</v>
      </c>
      <c r="K12" s="93" t="s">
        <v>203</v>
      </c>
      <c r="L12" s="93" t="s">
        <v>203</v>
      </c>
      <c r="M12" s="93" t="s">
        <v>203</v>
      </c>
      <c r="N12" s="93" t="s">
        <v>203</v>
      </c>
      <c r="O12" s="93" t="s">
        <v>203</v>
      </c>
      <c r="P12" s="93" t="s">
        <v>203</v>
      </c>
      <c r="Q12" s="93" t="s">
        <v>203</v>
      </c>
      <c r="R12" s="93" t="s">
        <v>203</v>
      </c>
      <c r="S12" s="93" t="s">
        <v>203</v>
      </c>
      <c r="T12" s="93" t="s">
        <v>203</v>
      </c>
      <c r="U12" s="93" t="s">
        <v>203</v>
      </c>
      <c r="V12" s="93" t="s">
        <v>203</v>
      </c>
      <c r="W12" s="93" t="s">
        <v>203</v>
      </c>
      <c r="X12" s="93" t="s">
        <v>203</v>
      </c>
      <c r="Y12" s="93" t="s">
        <v>203</v>
      </c>
      <c r="Z12" s="93" t="s">
        <v>203</v>
      </c>
      <c r="AA12" s="93" t="s">
        <v>203</v>
      </c>
      <c r="AB12" s="93" t="s">
        <v>203</v>
      </c>
      <c r="AC12" s="93" t="s">
        <v>203</v>
      </c>
      <c r="AD12" s="93" t="s">
        <v>203</v>
      </c>
      <c r="AE12" s="93" t="s">
        <v>203</v>
      </c>
      <c r="AF12" s="81" t="s">
        <v>203</v>
      </c>
      <c r="AG12" s="92" t="s">
        <v>203</v>
      </c>
    </row>
    <row r="13" spans="1:35" x14ac:dyDescent="0.2">
      <c r="A13" s="50" t="s">
        <v>96</v>
      </c>
      <c r="B13" s="93">
        <f>[8]Junho!$H$5</f>
        <v>13.32</v>
      </c>
      <c r="C13" s="93">
        <f>[8]Junho!$H$6</f>
        <v>21.240000000000002</v>
      </c>
      <c r="D13" s="93">
        <f>[8]Junho!$H$7</f>
        <v>10.44</v>
      </c>
      <c r="E13" s="93">
        <f>[8]Junho!$H$8</f>
        <v>15.840000000000002</v>
      </c>
      <c r="F13" s="93">
        <f>[8]Junho!$H$9</f>
        <v>13.68</v>
      </c>
      <c r="G13" s="93">
        <f>[8]Junho!$H$10</f>
        <v>15.48</v>
      </c>
      <c r="H13" s="93">
        <f>[8]Junho!$H$11</f>
        <v>14.76</v>
      </c>
      <c r="I13" s="93">
        <f>[8]Junho!$H$12</f>
        <v>19.8</v>
      </c>
      <c r="J13" s="93">
        <f>[8]Junho!$H$13</f>
        <v>31.680000000000003</v>
      </c>
      <c r="K13" s="93">
        <f>[8]Junho!$H$14</f>
        <v>22.32</v>
      </c>
      <c r="L13" s="93">
        <f>[8]Junho!$H$15</f>
        <v>16.559999999999999</v>
      </c>
      <c r="M13" s="93">
        <f>[8]Junho!$H$16</f>
        <v>25.92</v>
      </c>
      <c r="N13" s="93">
        <f>[8]Junho!$H$17</f>
        <v>33.119999999999997</v>
      </c>
      <c r="O13" s="93">
        <f>[8]Junho!$H$18</f>
        <v>34.92</v>
      </c>
      <c r="P13" s="93">
        <f>[8]Junho!$H$19</f>
        <v>26.64</v>
      </c>
      <c r="Q13" s="93">
        <f>[8]Junho!$H$20</f>
        <v>22.32</v>
      </c>
      <c r="R13" s="93">
        <f>[8]Junho!$H$21</f>
        <v>22.32</v>
      </c>
      <c r="S13" s="93">
        <f>[8]Junho!$H$22</f>
        <v>27.36</v>
      </c>
      <c r="T13" s="93">
        <f>[8]Junho!$H$23</f>
        <v>26.64</v>
      </c>
      <c r="U13" s="93">
        <f>[8]Junho!$H$24</f>
        <v>25.56</v>
      </c>
      <c r="V13" s="93">
        <f>[8]Junho!$H$25</f>
        <v>28.08</v>
      </c>
      <c r="W13" s="93">
        <f>[8]Junho!$H$26</f>
        <v>28.8</v>
      </c>
      <c r="X13" s="93">
        <f>[8]Junho!$H$27</f>
        <v>21.96</v>
      </c>
      <c r="Y13" s="93">
        <f>[8]Junho!$H$28</f>
        <v>26.28</v>
      </c>
      <c r="Z13" s="93">
        <f>[8]Junho!$H$29</f>
        <v>22.68</v>
      </c>
      <c r="AA13" s="93">
        <f>[8]Junho!$H$30</f>
        <v>20.88</v>
      </c>
      <c r="AB13" s="93">
        <f>[8]Junho!$H$31</f>
        <v>22.32</v>
      </c>
      <c r="AC13" s="93">
        <f>[8]Junho!$H$32</f>
        <v>20.16</v>
      </c>
      <c r="AD13" s="93">
        <f>[8]Junho!$H$33</f>
        <v>30.240000000000002</v>
      </c>
      <c r="AE13" s="93">
        <f>[8]Junho!$H$34</f>
        <v>27.36</v>
      </c>
      <c r="AF13" s="81">
        <f>MAX(B13:AE13)</f>
        <v>34.92</v>
      </c>
      <c r="AG13" s="92">
        <f>AVERAGE(B13:AE13)</f>
        <v>22.956</v>
      </c>
    </row>
    <row r="14" spans="1:35" x14ac:dyDescent="0.2">
      <c r="A14" s="50" t="s">
        <v>103</v>
      </c>
      <c r="B14" s="93">
        <f>[10]Junho!$H$5</f>
        <v>15.120000000000001</v>
      </c>
      <c r="C14" s="93">
        <f>[10]Junho!$H$6</f>
        <v>14.4</v>
      </c>
      <c r="D14" s="93">
        <f>[10]Junho!$H$7</f>
        <v>15.48</v>
      </c>
      <c r="E14" s="93">
        <f>[10]Junho!$H$8</f>
        <v>14.4</v>
      </c>
      <c r="F14" s="93">
        <f>[10]Junho!$H$9</f>
        <v>16.2</v>
      </c>
      <c r="G14" s="93">
        <f>[10]Junho!$H$10</f>
        <v>16.559999999999999</v>
      </c>
      <c r="H14" s="93">
        <f>[10]Junho!$H$11</f>
        <v>12.6</v>
      </c>
      <c r="I14" s="93">
        <f>[10]Junho!$H$12</f>
        <v>16.559999999999999</v>
      </c>
      <c r="J14" s="93">
        <f>[10]Junho!$H$13</f>
        <v>22.68</v>
      </c>
      <c r="K14" s="93">
        <f>[10]Junho!$H$14</f>
        <v>16.920000000000002</v>
      </c>
      <c r="L14" s="93">
        <f>[10]Junho!$H$15</f>
        <v>13.68</v>
      </c>
      <c r="M14" s="93">
        <f>[10]Junho!$H$16</f>
        <v>16.2</v>
      </c>
      <c r="N14" s="93">
        <f>[10]Junho!$H$17</f>
        <v>21.240000000000002</v>
      </c>
      <c r="O14" s="93">
        <f>[10]Junho!$H$18</f>
        <v>24.12</v>
      </c>
      <c r="P14" s="93">
        <f>[10]Junho!$H$19</f>
        <v>20.88</v>
      </c>
      <c r="Q14" s="93">
        <f>[10]Junho!$H$20</f>
        <v>13.32</v>
      </c>
      <c r="R14" s="93">
        <f>[10]Junho!$H$21</f>
        <v>19.440000000000001</v>
      </c>
      <c r="S14" s="93">
        <f>[10]Junho!$H$22</f>
        <v>21.240000000000002</v>
      </c>
      <c r="T14" s="93">
        <f>[10]Junho!$H$23</f>
        <v>18</v>
      </c>
      <c r="U14" s="93">
        <f>[10]Junho!$H$24</f>
        <v>16.559999999999999</v>
      </c>
      <c r="V14" s="93">
        <f>[10]Junho!$H$25</f>
        <v>20.16</v>
      </c>
      <c r="W14" s="93">
        <f>[10]Junho!$H$26</f>
        <v>27</v>
      </c>
      <c r="X14" s="93">
        <f>[10]Junho!$H$27</f>
        <v>18.36</v>
      </c>
      <c r="Y14" s="93">
        <f>[10]Junho!$H$28</f>
        <v>23.400000000000002</v>
      </c>
      <c r="Z14" s="93">
        <f>[10]Junho!$H$29</f>
        <v>11.879999999999999</v>
      </c>
      <c r="AA14" s="93">
        <f>[10]Junho!$H$30</f>
        <v>15.840000000000002</v>
      </c>
      <c r="AB14" s="93">
        <f>[10]Junho!$H$31</f>
        <v>15.120000000000001</v>
      </c>
      <c r="AC14" s="93">
        <f>[10]Junho!$H$32</f>
        <v>20.88</v>
      </c>
      <c r="AD14" s="93">
        <f>[10]Junho!$H$33</f>
        <v>25.2</v>
      </c>
      <c r="AE14" s="93">
        <f>[10]Junho!$H$34</f>
        <v>25.56</v>
      </c>
      <c r="AF14" s="81">
        <f>MAX(B14:AE14)</f>
        <v>27</v>
      </c>
      <c r="AG14" s="92">
        <f>AVERAGE(B14:AE14)</f>
        <v>18.3</v>
      </c>
    </row>
    <row r="15" spans="1:35" x14ac:dyDescent="0.2">
      <c r="A15" s="50" t="s">
        <v>150</v>
      </c>
      <c r="B15" s="93" t="str">
        <f>[11]Junho!$H$5</f>
        <v>*</v>
      </c>
      <c r="C15" s="93" t="str">
        <f>[11]Junho!$H$6</f>
        <v>*</v>
      </c>
      <c r="D15" s="93" t="str">
        <f>[11]Junho!$H$7</f>
        <v>*</v>
      </c>
      <c r="E15" s="93" t="str">
        <f>[11]Junho!$H$8</f>
        <v>*</v>
      </c>
      <c r="F15" s="93" t="str">
        <f>[11]Junho!$H$9</f>
        <v>*</v>
      </c>
      <c r="G15" s="93" t="str">
        <f>[11]Junho!$H$10</f>
        <v>*</v>
      </c>
      <c r="H15" s="93" t="str">
        <f>[11]Junho!$H$11</f>
        <v>*</v>
      </c>
      <c r="I15" s="93" t="str">
        <f>[11]Junho!$H$12</f>
        <v>*</v>
      </c>
      <c r="J15" s="93" t="str">
        <f>[11]Junho!$H$13</f>
        <v>*</v>
      </c>
      <c r="K15" s="93" t="str">
        <f>[11]Junho!$H$14</f>
        <v>*</v>
      </c>
      <c r="L15" s="93" t="str">
        <f>[11]Junho!$H$15</f>
        <v>*</v>
      </c>
      <c r="M15" s="93" t="str">
        <f>[11]Junho!$H$16</f>
        <v>*</v>
      </c>
      <c r="N15" s="93" t="str">
        <f>[11]Junho!$H$17</f>
        <v>*</v>
      </c>
      <c r="O15" s="93" t="str">
        <f>[11]Junho!$H$18</f>
        <v>*</v>
      </c>
      <c r="P15" s="93" t="str">
        <f>[11]Junho!$H$19</f>
        <v>*</v>
      </c>
      <c r="Q15" s="93" t="str">
        <f>[11]Junho!$H$20</f>
        <v>*</v>
      </c>
      <c r="R15" s="93" t="str">
        <f>[11]Junho!$H$21</f>
        <v>*</v>
      </c>
      <c r="S15" s="93" t="str">
        <f>[11]Junho!$H$22</f>
        <v>*</v>
      </c>
      <c r="T15" s="93" t="str">
        <f>[11]Junho!$H$23</f>
        <v>*</v>
      </c>
      <c r="U15" s="93" t="str">
        <f>[11]Junho!$H$24</f>
        <v>*</v>
      </c>
      <c r="V15" s="93" t="str">
        <f>[11]Junho!$H$25</f>
        <v>*</v>
      </c>
      <c r="W15" s="93" t="str">
        <f>[11]Junho!$H$26</f>
        <v>*</v>
      </c>
      <c r="X15" s="93" t="str">
        <f>[11]Junho!$H$27</f>
        <v>*</v>
      </c>
      <c r="Y15" s="93" t="str">
        <f>[11]Junho!$H$28</f>
        <v>*</v>
      </c>
      <c r="Z15" s="93" t="str">
        <f>[11]Junho!$H$29</f>
        <v>*</v>
      </c>
      <c r="AA15" s="93" t="str">
        <f>[11]Junho!$H$30</f>
        <v>*</v>
      </c>
      <c r="AB15" s="93" t="str">
        <f>[11]Junho!$H$31</f>
        <v>*</v>
      </c>
      <c r="AC15" s="93" t="str">
        <f>[11]Junho!$H$32</f>
        <v>*</v>
      </c>
      <c r="AD15" s="93" t="str">
        <f>[11]Junho!$H$33</f>
        <v>*</v>
      </c>
      <c r="AE15" s="93" t="str">
        <f>[11]Junho!$H$34</f>
        <v>*</v>
      </c>
      <c r="AF15" s="81" t="s">
        <v>203</v>
      </c>
      <c r="AG15" s="92" t="s">
        <v>203</v>
      </c>
    </row>
    <row r="16" spans="1:35" x14ac:dyDescent="0.2">
      <c r="A16" s="50" t="s">
        <v>2</v>
      </c>
      <c r="B16" s="93">
        <f>[12]Junho!$H$5</f>
        <v>21.6</v>
      </c>
      <c r="C16" s="93">
        <f>[12]Junho!$H$6</f>
        <v>17.64</v>
      </c>
      <c r="D16" s="93">
        <f>[12]Junho!$H$7</f>
        <v>15.120000000000001</v>
      </c>
      <c r="E16" s="93">
        <f>[12]Junho!$H$8</f>
        <v>18.720000000000002</v>
      </c>
      <c r="F16" s="93">
        <f>[12]Junho!$H$9</f>
        <v>22.68</v>
      </c>
      <c r="G16" s="93">
        <f>[12]Junho!$H$10</f>
        <v>17.64</v>
      </c>
      <c r="H16" s="93">
        <f>[12]Junho!$H$11</f>
        <v>17.28</v>
      </c>
      <c r="I16" s="93">
        <f>[12]Junho!$H$12</f>
        <v>18</v>
      </c>
      <c r="J16" s="93">
        <f>[12]Junho!$H$13</f>
        <v>21.6</v>
      </c>
      <c r="K16" s="93">
        <f>[12]Junho!$H$14</f>
        <v>18.36</v>
      </c>
      <c r="L16" s="93">
        <f>[12]Junho!$H$15</f>
        <v>13.68</v>
      </c>
      <c r="M16" s="93">
        <f>[12]Junho!$H$16</f>
        <v>16.920000000000002</v>
      </c>
      <c r="N16" s="93">
        <f>[12]Junho!$H$17</f>
        <v>27.720000000000002</v>
      </c>
      <c r="O16" s="93">
        <f>[12]Junho!$H$18</f>
        <v>24.48</v>
      </c>
      <c r="P16" s="93">
        <f>[12]Junho!$H$19</f>
        <v>20.16</v>
      </c>
      <c r="Q16" s="93">
        <f>[12]Junho!$H$20</f>
        <v>16.920000000000002</v>
      </c>
      <c r="R16" s="93">
        <f>[12]Junho!$H$21</f>
        <v>17.64</v>
      </c>
      <c r="S16" s="93">
        <f>[12]Junho!$H$22</f>
        <v>20.16</v>
      </c>
      <c r="T16" s="93">
        <f>[12]Junho!$H$23</f>
        <v>20.16</v>
      </c>
      <c r="U16" s="93">
        <f>[12]Junho!$H$24</f>
        <v>16.920000000000002</v>
      </c>
      <c r="V16" s="93">
        <f>[12]Junho!$H$25</f>
        <v>20.52</v>
      </c>
      <c r="W16" s="93">
        <f>[12]Junho!$H$26</f>
        <v>25.2</v>
      </c>
      <c r="X16" s="93">
        <f>[12]Junho!$H$27</f>
        <v>20.16</v>
      </c>
      <c r="Y16" s="93">
        <f>[12]Junho!$H$28</f>
        <v>16.920000000000002</v>
      </c>
      <c r="Z16" s="93">
        <f>[12]Junho!$H$29</f>
        <v>12.6</v>
      </c>
      <c r="AA16" s="93">
        <f>[12]Junho!$H$30</f>
        <v>12.96</v>
      </c>
      <c r="AB16" s="93">
        <f>[12]Junho!$H$31</f>
        <v>14.76</v>
      </c>
      <c r="AC16" s="93">
        <f>[12]Junho!$H$32</f>
        <v>16.920000000000002</v>
      </c>
      <c r="AD16" s="93">
        <f>[12]Junho!$H$33</f>
        <v>21.240000000000002</v>
      </c>
      <c r="AE16" s="93">
        <f>[12]Junho!$H$34</f>
        <v>25.2</v>
      </c>
      <c r="AF16" s="81">
        <f t="shared" ref="AF16:AF24" si="3">MAX(B16:AE16)</f>
        <v>27.720000000000002</v>
      </c>
      <c r="AG16" s="92">
        <f t="shared" ref="AG16:AG43" si="4">AVERAGE(B16:AE16)</f>
        <v>18.996000000000002</v>
      </c>
      <c r="AI16" s="11" t="s">
        <v>33</v>
      </c>
    </row>
    <row r="17" spans="1:37" x14ac:dyDescent="0.2">
      <c r="A17" s="50" t="s">
        <v>3</v>
      </c>
      <c r="B17" s="93">
        <f>[13]Junho!$G5</f>
        <v>29</v>
      </c>
      <c r="C17" s="93">
        <f>[13]Junho!$G6</f>
        <v>28</v>
      </c>
      <c r="D17" s="93">
        <f>[13]Junho!$G7</f>
        <v>25</v>
      </c>
      <c r="E17" s="93">
        <f>[13]Junho!$G8</f>
        <v>29</v>
      </c>
      <c r="F17" s="93">
        <f>[13]Junho!$G9</f>
        <v>28</v>
      </c>
      <c r="G17" s="93">
        <f>[13]Junho!$G10</f>
        <v>27</v>
      </c>
      <c r="H17" s="93">
        <f>[13]Junho!$G11</f>
        <v>30</v>
      </c>
      <c r="I17" s="93">
        <f>[13]Junho!$G12</f>
        <v>31</v>
      </c>
      <c r="J17" s="93">
        <f>[13]Junho!$G13</f>
        <v>31</v>
      </c>
      <c r="K17" s="93">
        <f>[13]Junho!$G14</f>
        <v>28</v>
      </c>
      <c r="L17" s="93">
        <f>[13]Junho!$G15</f>
        <v>25</v>
      </c>
      <c r="M17" s="93">
        <f>[13]Junho!$G16</f>
        <v>25</v>
      </c>
      <c r="N17" s="93">
        <f>[13]Junho!$G17</f>
        <v>25</v>
      </c>
      <c r="O17" s="93">
        <f>[13]Junho!$G18</f>
        <v>28</v>
      </c>
      <c r="P17" s="93">
        <f>[13]Junho!$G19</f>
        <v>24</v>
      </c>
      <c r="Q17" s="93">
        <f>[13]Junho!$G20</f>
        <v>24</v>
      </c>
      <c r="R17" s="93">
        <f>[13]Junho!$G21</f>
        <v>21</v>
      </c>
      <c r="S17" s="93">
        <f>[13]Junho!$G22</f>
        <v>24</v>
      </c>
      <c r="T17" s="93">
        <f>[13]Junho!$G23</f>
        <v>20</v>
      </c>
      <c r="U17" s="93">
        <f>[13]Junho!$G24</f>
        <v>19</v>
      </c>
      <c r="V17" s="93">
        <f>[13]Junho!$G25</f>
        <v>26</v>
      </c>
      <c r="W17" s="93">
        <f>[13]Junho!$G26</f>
        <v>25</v>
      </c>
      <c r="X17" s="93">
        <f>[13]Junho!$G27</f>
        <v>26</v>
      </c>
      <c r="Y17" s="93">
        <f>[13]Junho!$G28</f>
        <v>26</v>
      </c>
      <c r="Z17" s="93">
        <f>[13]Junho!$G29</f>
        <v>26</v>
      </c>
      <c r="AA17" s="93">
        <f>[13]Junho!$G30</f>
        <v>23</v>
      </c>
      <c r="AB17" s="93">
        <f>[13]Junho!$G31</f>
        <v>41</v>
      </c>
      <c r="AC17" s="93">
        <f>[13]Junho!$G32</f>
        <v>25</v>
      </c>
      <c r="AD17" s="93">
        <f>[13]Junho!$G33</f>
        <v>23</v>
      </c>
      <c r="AE17" s="93">
        <f>[13]Junho!$G34</f>
        <v>36</v>
      </c>
      <c r="AF17" s="81">
        <f t="shared" si="3"/>
        <v>41</v>
      </c>
      <c r="AG17" s="92">
        <f t="shared" si="4"/>
        <v>26.6</v>
      </c>
      <c r="AH17" s="11" t="s">
        <v>33</v>
      </c>
      <c r="AI17" s="11" t="s">
        <v>33</v>
      </c>
    </row>
    <row r="18" spans="1:37" x14ac:dyDescent="0.2">
      <c r="A18" s="50" t="s">
        <v>4</v>
      </c>
      <c r="B18" s="93">
        <f>[14]Junho!$H$5</f>
        <v>15.48</v>
      </c>
      <c r="C18" s="93">
        <f>[14]Junho!$H$6</f>
        <v>15.48</v>
      </c>
      <c r="D18" s="93">
        <f>[14]Junho!$H$7</f>
        <v>13.32</v>
      </c>
      <c r="E18" s="93">
        <f>[14]Junho!$H$8</f>
        <v>18.36</v>
      </c>
      <c r="F18" s="93">
        <f>[14]Junho!$H$9</f>
        <v>14.04</v>
      </c>
      <c r="G18" s="93">
        <f>[14]Junho!$H$10</f>
        <v>12.96</v>
      </c>
      <c r="H18" s="93">
        <f>[14]Junho!$H$11</f>
        <v>12.6</v>
      </c>
      <c r="I18" s="93">
        <f>[14]Junho!$H$12</f>
        <v>18</v>
      </c>
      <c r="J18" s="93">
        <f>[14]Junho!$H$13</f>
        <v>16.2</v>
      </c>
      <c r="K18" s="93">
        <f>[14]Junho!$H$14</f>
        <v>16.559999999999999</v>
      </c>
      <c r="L18" s="93">
        <f>[14]Junho!$H$15</f>
        <v>14.4</v>
      </c>
      <c r="M18" s="93">
        <f>[14]Junho!$H$16</f>
        <v>12.6</v>
      </c>
      <c r="N18" s="93">
        <f>[14]Junho!$H$17</f>
        <v>21.6</v>
      </c>
      <c r="O18" s="93">
        <f>[14]Junho!$H$18</f>
        <v>21.240000000000002</v>
      </c>
      <c r="P18" s="93">
        <f>[14]Junho!$H$19</f>
        <v>14.4</v>
      </c>
      <c r="Q18" s="93">
        <f>[14]Junho!$H$20</f>
        <v>18.720000000000002</v>
      </c>
      <c r="R18" s="93">
        <f>[14]Junho!$H$21</f>
        <v>14.76</v>
      </c>
      <c r="S18" s="93">
        <f>[14]Junho!$H$22</f>
        <v>16.2</v>
      </c>
      <c r="T18" s="93">
        <f>[14]Junho!$H$23</f>
        <v>13.68</v>
      </c>
      <c r="U18" s="93">
        <f>[14]Junho!$H$24</f>
        <v>15.120000000000001</v>
      </c>
      <c r="V18" s="93">
        <f>[14]Junho!$H$25</f>
        <v>18.36</v>
      </c>
      <c r="W18" s="93">
        <f>[14]Junho!$H$26</f>
        <v>16.920000000000002</v>
      </c>
      <c r="X18" s="93">
        <f>[14]Junho!$H$27</f>
        <v>17.28</v>
      </c>
      <c r="Y18" s="93">
        <f>[14]Junho!$H$28</f>
        <v>13.68</v>
      </c>
      <c r="Z18" s="93">
        <f>[14]Junho!$H$29</f>
        <v>9.7200000000000006</v>
      </c>
      <c r="AA18" s="93">
        <f>[14]Junho!$H$30</f>
        <v>10.44</v>
      </c>
      <c r="AB18" s="93">
        <f>[14]Junho!$H$31</f>
        <v>12.6</v>
      </c>
      <c r="AC18" s="93">
        <f>[14]Junho!$H$32</f>
        <v>14.04</v>
      </c>
      <c r="AD18" s="93">
        <f>[14]Junho!$H$33</f>
        <v>9.7200000000000006</v>
      </c>
      <c r="AE18" s="93">
        <f>[14]Junho!$H$34</f>
        <v>14.76</v>
      </c>
      <c r="AF18" s="81">
        <f t="shared" si="3"/>
        <v>21.6</v>
      </c>
      <c r="AG18" s="92">
        <f t="shared" si="4"/>
        <v>15.108000000000006</v>
      </c>
      <c r="AI18" t="s">
        <v>33</v>
      </c>
    </row>
    <row r="19" spans="1:37" x14ac:dyDescent="0.2">
      <c r="A19" s="50" t="s">
        <v>5</v>
      </c>
      <c r="B19" s="93" t="str">
        <f>[15]Junho!$H$5</f>
        <v>*</v>
      </c>
      <c r="C19" s="93" t="str">
        <f>[15]Junho!$H$6</f>
        <v>*</v>
      </c>
      <c r="D19" s="93" t="str">
        <f>[15]Junho!$H$7</f>
        <v>*</v>
      </c>
      <c r="E19" s="93" t="str">
        <f>[15]Junho!$H$8</f>
        <v>*</v>
      </c>
      <c r="F19" s="93" t="str">
        <f>[15]Junho!$H$9</f>
        <v>*</v>
      </c>
      <c r="G19" s="93" t="str">
        <f>[15]Junho!$H$10</f>
        <v>*</v>
      </c>
      <c r="H19" s="93" t="str">
        <f>[15]Junho!$H$11</f>
        <v>*</v>
      </c>
      <c r="I19" s="93" t="str">
        <f>[15]Junho!$H$12</f>
        <v>*</v>
      </c>
      <c r="J19" s="93" t="str">
        <f>[15]Junho!$H$13</f>
        <v>*</v>
      </c>
      <c r="K19" s="93" t="str">
        <f>[15]Junho!$H$14</f>
        <v>*</v>
      </c>
      <c r="L19" s="93" t="str">
        <f>[15]Junho!$H$15</f>
        <v>*</v>
      </c>
      <c r="M19" s="93" t="str">
        <f>[15]Junho!$H$16</f>
        <v>*</v>
      </c>
      <c r="N19" s="93" t="str">
        <f>[15]Junho!$H$17</f>
        <v>*</v>
      </c>
      <c r="O19" s="93" t="str">
        <f>[15]Junho!$H$18</f>
        <v>*</v>
      </c>
      <c r="P19" s="93" t="str">
        <f>[15]Junho!$H$19</f>
        <v>*</v>
      </c>
      <c r="Q19" s="93" t="str">
        <f>[15]Junho!$H$20</f>
        <v>*</v>
      </c>
      <c r="R19" s="93" t="str">
        <f>[15]Junho!$H$21</f>
        <v>*</v>
      </c>
      <c r="S19" s="93" t="str">
        <f>[15]Junho!$H$22</f>
        <v>*</v>
      </c>
      <c r="T19" s="93" t="str">
        <f>[15]Junho!$H$23</f>
        <v>*</v>
      </c>
      <c r="U19" s="93" t="str">
        <f>[15]Junho!$H$24</f>
        <v>*</v>
      </c>
      <c r="V19" s="93" t="str">
        <f>[15]Junho!$H$25</f>
        <v>*</v>
      </c>
      <c r="W19" s="93" t="str">
        <f>[15]Junho!$H$26</f>
        <v>*</v>
      </c>
      <c r="X19" s="93" t="str">
        <f>[15]Junho!$H$27</f>
        <v>*</v>
      </c>
      <c r="Y19" s="93" t="str">
        <f>[15]Junho!$H$28</f>
        <v>*</v>
      </c>
      <c r="Z19" s="93" t="str">
        <f>[15]Junho!$H$29</f>
        <v>*</v>
      </c>
      <c r="AA19" s="93" t="str">
        <f>[15]Junho!$H$30</f>
        <v>*</v>
      </c>
      <c r="AB19" s="93" t="str">
        <f>[15]Junho!$H$31</f>
        <v>*</v>
      </c>
      <c r="AC19" s="93">
        <f>[15]Junho!$H$32</f>
        <v>12.24</v>
      </c>
      <c r="AD19" s="93">
        <f>[15]Junho!$H$33</f>
        <v>19.8</v>
      </c>
      <c r="AE19" s="93">
        <f>[15]Junho!$H$34</f>
        <v>16.920000000000002</v>
      </c>
      <c r="AF19" s="81">
        <f t="shared" si="3"/>
        <v>19.8</v>
      </c>
      <c r="AG19" s="92">
        <f t="shared" si="4"/>
        <v>16.32</v>
      </c>
      <c r="AH19" s="11" t="s">
        <v>33</v>
      </c>
      <c r="AJ19" t="s">
        <v>33</v>
      </c>
    </row>
    <row r="20" spans="1:37" x14ac:dyDescent="0.2">
      <c r="A20" s="50" t="s">
        <v>31</v>
      </c>
      <c r="B20" s="93">
        <f>[16]Junho!$H$5</f>
        <v>15.840000000000002</v>
      </c>
      <c r="C20" s="93">
        <f>[16]Junho!$H$6</f>
        <v>18.720000000000002</v>
      </c>
      <c r="D20" s="93">
        <f>[16]Junho!$H$7</f>
        <v>17.28</v>
      </c>
      <c r="E20" s="93">
        <f>[16]Junho!$H$8</f>
        <v>17.64</v>
      </c>
      <c r="F20" s="93">
        <f>[16]Junho!$H$9</f>
        <v>17.28</v>
      </c>
      <c r="G20" s="93">
        <f>[16]Junho!$H$10</f>
        <v>15.48</v>
      </c>
      <c r="H20" s="93">
        <f>[16]Junho!$H$11</f>
        <v>15.840000000000002</v>
      </c>
      <c r="I20" s="93">
        <f>[16]Junho!$H$12</f>
        <v>19.440000000000001</v>
      </c>
      <c r="J20" s="93">
        <f>[16]Junho!$H$13</f>
        <v>19.8</v>
      </c>
      <c r="K20" s="93">
        <f>[16]Junho!$H$14</f>
        <v>19.440000000000001</v>
      </c>
      <c r="L20" s="93">
        <f>[16]Junho!$H$15</f>
        <v>19.440000000000001</v>
      </c>
      <c r="M20" s="93">
        <f>[16]Junho!$H$16</f>
        <v>17.28</v>
      </c>
      <c r="N20" s="93">
        <f>[16]Junho!$H$17</f>
        <v>25.2</v>
      </c>
      <c r="O20" s="93">
        <f>[16]Junho!$H$18</f>
        <v>27.36</v>
      </c>
      <c r="P20" s="93">
        <f>[16]Junho!$H$19</f>
        <v>18.720000000000002</v>
      </c>
      <c r="Q20" s="93">
        <f>[16]Junho!$H$20</f>
        <v>23.400000000000002</v>
      </c>
      <c r="R20" s="93">
        <f>[16]Junho!$H$21</f>
        <v>16.920000000000002</v>
      </c>
      <c r="S20" s="93">
        <f>[16]Junho!$H$22</f>
        <v>21.96</v>
      </c>
      <c r="T20" s="93">
        <f>[16]Junho!$H$23</f>
        <v>19.079999999999998</v>
      </c>
      <c r="U20" s="93">
        <f>[16]Junho!$H$24</f>
        <v>16.920000000000002</v>
      </c>
      <c r="V20" s="93">
        <f>[16]Junho!$H$25</f>
        <v>18.720000000000002</v>
      </c>
      <c r="W20" s="93">
        <f>[16]Junho!$H$26</f>
        <v>22.32</v>
      </c>
      <c r="X20" s="93">
        <f>[16]Junho!$H$27</f>
        <v>20.16</v>
      </c>
      <c r="Y20" s="93">
        <f>[16]Junho!$H$28</f>
        <v>20.88</v>
      </c>
      <c r="Z20" s="93">
        <f>[16]Junho!$H$29</f>
        <v>16.920000000000002</v>
      </c>
      <c r="AA20" s="93">
        <f>[16]Junho!$H$30</f>
        <v>16.559999999999999</v>
      </c>
      <c r="AB20" s="93">
        <f>[16]Junho!$H$31</f>
        <v>15.120000000000001</v>
      </c>
      <c r="AC20" s="93">
        <f>[16]Junho!$H$32</f>
        <v>21.96</v>
      </c>
      <c r="AD20" s="93">
        <f>[16]Junho!$H$33</f>
        <v>18</v>
      </c>
      <c r="AE20" s="93">
        <f>[16]Junho!$H$34</f>
        <v>12.6</v>
      </c>
      <c r="AF20" s="81">
        <f t="shared" si="3"/>
        <v>27.36</v>
      </c>
      <c r="AG20" s="92">
        <f t="shared" si="4"/>
        <v>18.876000000000001</v>
      </c>
    </row>
    <row r="21" spans="1:37" x14ac:dyDescent="0.2">
      <c r="A21" s="50" t="s">
        <v>6</v>
      </c>
      <c r="B21" s="93">
        <f>[17]Junho!$H$5</f>
        <v>8.2799999999999994</v>
      </c>
      <c r="C21" s="93">
        <f>[17]Junho!$H$6</f>
        <v>9.7200000000000006</v>
      </c>
      <c r="D21" s="93">
        <f>[17]Junho!$H$7</f>
        <v>6.84</v>
      </c>
      <c r="E21" s="93">
        <f>[17]Junho!$H$8</f>
        <v>9.7200000000000006</v>
      </c>
      <c r="F21" s="93">
        <f>[17]Junho!$H$9</f>
        <v>9.3600000000000012</v>
      </c>
      <c r="G21" s="93">
        <f>[17]Junho!$H$10</f>
        <v>9</v>
      </c>
      <c r="H21" s="93">
        <f>[17]Junho!$H$11</f>
        <v>8.2799999999999994</v>
      </c>
      <c r="I21" s="93">
        <f>[17]Junho!$H$12</f>
        <v>9.3600000000000012</v>
      </c>
      <c r="J21" s="93">
        <f>[17]Junho!$H$13</f>
        <v>14.04</v>
      </c>
      <c r="K21" s="93">
        <f>[17]Junho!$H$14</f>
        <v>12.6</v>
      </c>
      <c r="L21" s="93">
        <f>[17]Junho!$H$15</f>
        <v>8.64</v>
      </c>
      <c r="M21" s="93">
        <f>[17]Junho!$H$16</f>
        <v>10.08</v>
      </c>
      <c r="N21" s="93">
        <f>[17]Junho!$H$17</f>
        <v>12.6</v>
      </c>
      <c r="O21" s="93">
        <f>[17]Junho!$H$18</f>
        <v>12.24</v>
      </c>
      <c r="P21" s="93">
        <f>[17]Junho!$H$19</f>
        <v>14.04</v>
      </c>
      <c r="Q21" s="93">
        <f>[17]Junho!$H$20</f>
        <v>10.44</v>
      </c>
      <c r="R21" s="93">
        <f>[17]Junho!$H$21</f>
        <v>10.44</v>
      </c>
      <c r="S21" s="93">
        <f>[17]Junho!$H$22</f>
        <v>12.6</v>
      </c>
      <c r="T21" s="93">
        <f>[17]Junho!$H$23</f>
        <v>11.520000000000001</v>
      </c>
      <c r="U21" s="93">
        <f>[17]Junho!$H$24</f>
        <v>10.8</v>
      </c>
      <c r="V21" s="93">
        <f>[17]Junho!$H$25</f>
        <v>11.520000000000001</v>
      </c>
      <c r="W21" s="93">
        <f>[17]Junho!$H$26</f>
        <v>12.24</v>
      </c>
      <c r="X21" s="93">
        <f>[17]Junho!$H$27</f>
        <v>13.68</v>
      </c>
      <c r="Y21" s="93">
        <f>[17]Junho!$H$28</f>
        <v>14.4</v>
      </c>
      <c r="Z21" s="93">
        <f>[17]Junho!$H$29</f>
        <v>9.7200000000000006</v>
      </c>
      <c r="AA21" s="93">
        <f>[17]Junho!$H$30</f>
        <v>14.04</v>
      </c>
      <c r="AB21" s="93">
        <f>[17]Junho!$H$31</f>
        <v>8.64</v>
      </c>
      <c r="AC21" s="93">
        <f>[17]Junho!$H$32</f>
        <v>14.04</v>
      </c>
      <c r="AD21" s="93">
        <f>[17]Junho!$H$33</f>
        <v>14.04</v>
      </c>
      <c r="AE21" s="93">
        <f>[17]Junho!$H$34</f>
        <v>11.16</v>
      </c>
      <c r="AF21" s="81">
        <f t="shared" si="3"/>
        <v>14.4</v>
      </c>
      <c r="AG21" s="92">
        <f t="shared" si="4"/>
        <v>11.136000000000003</v>
      </c>
    </row>
    <row r="22" spans="1:37" x14ac:dyDescent="0.2">
      <c r="A22" s="50" t="s">
        <v>7</v>
      </c>
      <c r="B22" s="93">
        <f>[18]Junho!$H$5</f>
        <v>17.64</v>
      </c>
      <c r="C22" s="93">
        <f>[18]Junho!$H$6</f>
        <v>13.32</v>
      </c>
      <c r="D22" s="93">
        <f>[18]Junho!$H$7</f>
        <v>10.44</v>
      </c>
      <c r="E22" s="93">
        <f>[18]Junho!$H$8</f>
        <v>13.32</v>
      </c>
      <c r="F22" s="93">
        <f>[18]Junho!$H$9</f>
        <v>14.76</v>
      </c>
      <c r="G22" s="93">
        <f>[18]Junho!$H$10</f>
        <v>18.36</v>
      </c>
      <c r="H22" s="93">
        <f>[18]Junho!$H$11</f>
        <v>12.6</v>
      </c>
      <c r="I22" s="93">
        <f>[18]Junho!$H$12</f>
        <v>15.48</v>
      </c>
      <c r="J22" s="93">
        <f>[18]Junho!$H$13</f>
        <v>26.28</v>
      </c>
      <c r="K22" s="93">
        <f>[18]Junho!$H$14</f>
        <v>16.2</v>
      </c>
      <c r="L22" s="93">
        <f>[18]Junho!$H$15</f>
        <v>11.520000000000001</v>
      </c>
      <c r="M22" s="93">
        <f>[18]Junho!$H$16</f>
        <v>13.68</v>
      </c>
      <c r="N22" s="93">
        <f>[18]Junho!$H$17</f>
        <v>20.52</v>
      </c>
      <c r="O22" s="93">
        <f>[18]Junho!$H$18</f>
        <v>24.48</v>
      </c>
      <c r="P22" s="93">
        <f>[18]Junho!$H$19</f>
        <v>16.2</v>
      </c>
      <c r="Q22" s="93">
        <f>[18]Junho!$H$20</f>
        <v>13.68</v>
      </c>
      <c r="R22" s="93">
        <f>[18]Junho!$H$21</f>
        <v>19.8</v>
      </c>
      <c r="S22" s="93">
        <f>[18]Junho!$H$22</f>
        <v>16.2</v>
      </c>
      <c r="T22" s="93">
        <f>[18]Junho!$H$23</f>
        <v>16.2</v>
      </c>
      <c r="U22" s="93">
        <f>[18]Junho!$H$24</f>
        <v>14.4</v>
      </c>
      <c r="V22" s="93">
        <f>[18]Junho!$H$25</f>
        <v>18.720000000000002</v>
      </c>
      <c r="W22" s="93">
        <f>[18]Junho!$H$26</f>
        <v>21.96</v>
      </c>
      <c r="X22" s="93">
        <f>[18]Junho!$H$27</f>
        <v>16.920000000000002</v>
      </c>
      <c r="Y22" s="93">
        <f>[18]Junho!$H$28</f>
        <v>26.64</v>
      </c>
      <c r="Z22" s="93">
        <f>[18]Junho!$H$29</f>
        <v>11.520000000000001</v>
      </c>
      <c r="AA22" s="93">
        <f>[18]Junho!$H$30</f>
        <v>12.24</v>
      </c>
      <c r="AB22" s="93">
        <f>[18]Junho!$H$31</f>
        <v>12.6</v>
      </c>
      <c r="AC22" s="93">
        <f>[18]Junho!$H$32</f>
        <v>19.079999999999998</v>
      </c>
      <c r="AD22" s="93">
        <f>[18]Junho!$H$33</f>
        <v>18.36</v>
      </c>
      <c r="AE22" s="93">
        <f>[18]Junho!$H$34</f>
        <v>16.559999999999999</v>
      </c>
      <c r="AF22" s="81">
        <f t="shared" si="3"/>
        <v>26.64</v>
      </c>
      <c r="AG22" s="92">
        <f t="shared" si="4"/>
        <v>16.655999999999999</v>
      </c>
    </row>
    <row r="23" spans="1:37" x14ac:dyDescent="0.2">
      <c r="A23" s="50" t="s">
        <v>151</v>
      </c>
      <c r="B23" s="93">
        <f>[19]Junho!$H$5</f>
        <v>16.920000000000002</v>
      </c>
      <c r="C23" s="93">
        <f>[19]Junho!$H$6</f>
        <v>22.68</v>
      </c>
      <c r="D23" s="93">
        <f>[19]Junho!$H$7</f>
        <v>12.24</v>
      </c>
      <c r="E23" s="93">
        <f>[19]Junho!$H$8</f>
        <v>15.48</v>
      </c>
      <c r="F23" s="93">
        <f>[19]Junho!$H$9</f>
        <v>17.28</v>
      </c>
      <c r="G23" s="93">
        <f>[19]Junho!$H$10</f>
        <v>14.76</v>
      </c>
      <c r="H23" s="93">
        <f>[19]Junho!$H$11</f>
        <v>15.48</v>
      </c>
      <c r="I23" s="93">
        <f>[19]Junho!$H$12</f>
        <v>20.88</v>
      </c>
      <c r="J23" s="93">
        <f>[19]Junho!$H$13</f>
        <v>23.400000000000002</v>
      </c>
      <c r="K23" s="93">
        <f>[19]Junho!$H$14</f>
        <v>11.879999999999999</v>
      </c>
      <c r="L23" s="93">
        <f>[19]Junho!$H$15</f>
        <v>16.2</v>
      </c>
      <c r="M23" s="93">
        <f>[19]Junho!$H$16</f>
        <v>18</v>
      </c>
      <c r="N23" s="93">
        <f>[19]Junho!$H$17</f>
        <v>26.64</v>
      </c>
      <c r="O23" s="93">
        <f>[19]Junho!$H$18</f>
        <v>28.44</v>
      </c>
      <c r="P23" s="93">
        <f>[19]Junho!$H$19</f>
        <v>18.720000000000002</v>
      </c>
      <c r="Q23" s="93">
        <f>[19]Junho!$H$20</f>
        <v>22.68</v>
      </c>
      <c r="R23" s="93">
        <f>[19]Junho!$H$21</f>
        <v>25.2</v>
      </c>
      <c r="S23" s="93">
        <f>[19]Junho!$H$22</f>
        <v>22.68</v>
      </c>
      <c r="T23" s="93">
        <f>[19]Junho!$H$23</f>
        <v>23.040000000000003</v>
      </c>
      <c r="U23" s="93">
        <f>[19]Junho!$H$24</f>
        <v>17.64</v>
      </c>
      <c r="V23" s="93">
        <f>[19]Junho!$H$25</f>
        <v>19.8</v>
      </c>
      <c r="W23" s="93">
        <f>[19]Junho!$H$25</f>
        <v>19.8</v>
      </c>
      <c r="X23" s="93">
        <f>[19]Junho!$H$27</f>
        <v>29.52</v>
      </c>
      <c r="Y23" s="93">
        <f>[19]Junho!$H$28</f>
        <v>31.319999999999997</v>
      </c>
      <c r="Z23" s="93">
        <f>[19]Junho!$H$29</f>
        <v>17.28</v>
      </c>
      <c r="AA23" s="93">
        <f>[19]Junho!$H$30</f>
        <v>11.879999999999999</v>
      </c>
      <c r="AB23" s="93">
        <f>[19]Junho!$H$31</f>
        <v>10.08</v>
      </c>
      <c r="AC23" s="93">
        <f>[19]Junho!$H$32</f>
        <v>21.240000000000002</v>
      </c>
      <c r="AD23" s="93">
        <f>[19]Junho!$H$33</f>
        <v>13.68</v>
      </c>
      <c r="AE23" s="93">
        <f>[19]Junho!$H$34</f>
        <v>14.76</v>
      </c>
      <c r="AF23" s="81">
        <f t="shared" si="3"/>
        <v>31.319999999999997</v>
      </c>
      <c r="AG23" s="92">
        <f t="shared" si="4"/>
        <v>19.32</v>
      </c>
      <c r="AJ23" t="s">
        <v>33</v>
      </c>
      <c r="AK23" t="s">
        <v>33</v>
      </c>
    </row>
    <row r="24" spans="1:37" x14ac:dyDescent="0.2">
      <c r="A24" s="50" t="s">
        <v>152</v>
      </c>
      <c r="B24" s="93">
        <f>[20]Junho!$H5</f>
        <v>25.56</v>
      </c>
      <c r="C24" s="93">
        <f>[20]Junho!$H6</f>
        <v>27</v>
      </c>
      <c r="D24" s="93">
        <f>[20]Junho!$H7</f>
        <v>16.920000000000002</v>
      </c>
      <c r="E24" s="93">
        <f>[20]Junho!$H8</f>
        <v>20.88</v>
      </c>
      <c r="F24" s="93">
        <f>[20]Junho!$H9</f>
        <v>27</v>
      </c>
      <c r="G24" s="93">
        <f>[20]Junho!$H10</f>
        <v>22.32</v>
      </c>
      <c r="H24" s="93">
        <f>[20]Junho!$H11</f>
        <v>16.559999999999999</v>
      </c>
      <c r="I24" s="93">
        <f>[20]Junho!$H12</f>
        <v>27</v>
      </c>
      <c r="J24" s="93">
        <f>[20]Junho!$H13</f>
        <v>32.4</v>
      </c>
      <c r="K24" s="93" t="str">
        <f>[20]Junho!$H14</f>
        <v>*</v>
      </c>
      <c r="L24" s="93">
        <f>[20]Junho!$H15</f>
        <v>20.52</v>
      </c>
      <c r="M24" s="93">
        <f>[20]Junho!$H16</f>
        <v>27.36</v>
      </c>
      <c r="N24" s="93">
        <f>[20]Junho!$H17</f>
        <v>34.92</v>
      </c>
      <c r="O24" s="93">
        <f>[20]Junho!$H18</f>
        <v>38.159999999999997</v>
      </c>
      <c r="P24" s="93">
        <f>[20]Junho!$H19</f>
        <v>25.92</v>
      </c>
      <c r="Q24" s="93">
        <f>[20]Junho!$H20</f>
        <v>17.28</v>
      </c>
      <c r="R24" s="93">
        <f>[20]Junho!$H21</f>
        <v>18</v>
      </c>
      <c r="S24" s="93">
        <f>[20]Junho!$H22</f>
        <v>22.68</v>
      </c>
      <c r="T24" s="93">
        <f>[20]Junho!$H23</f>
        <v>27.36</v>
      </c>
      <c r="U24" s="93">
        <f>[20]Junho!$H24</f>
        <v>17.28</v>
      </c>
      <c r="V24" s="93">
        <f>[20]Junho!$H25</f>
        <v>27.720000000000002</v>
      </c>
      <c r="W24" s="93">
        <f>[20]Junho!$H26</f>
        <v>28.44</v>
      </c>
      <c r="X24" s="93">
        <f>[20]Junho!$H27</f>
        <v>23.040000000000003</v>
      </c>
      <c r="Y24" s="93">
        <f>[20]Junho!$H28</f>
        <v>32.04</v>
      </c>
      <c r="Z24" s="93">
        <f>[20]Junho!$H29</f>
        <v>11.16</v>
      </c>
      <c r="AA24" s="93">
        <f>[20]Junho!$H30</f>
        <v>16.920000000000002</v>
      </c>
      <c r="AB24" s="93">
        <f>[20]Junho!$H31</f>
        <v>11.879999999999999</v>
      </c>
      <c r="AC24" s="93">
        <f>[20]Junho!$H32</f>
        <v>21.240000000000002</v>
      </c>
      <c r="AD24" s="93">
        <f>[20]Junho!$H33</f>
        <v>22.32</v>
      </c>
      <c r="AE24" s="93">
        <f>[20]Junho!$H34</f>
        <v>19.079999999999998</v>
      </c>
      <c r="AF24" s="81">
        <f t="shared" si="3"/>
        <v>38.159999999999997</v>
      </c>
      <c r="AG24" s="92">
        <f t="shared" si="4"/>
        <v>23.412413793103454</v>
      </c>
      <c r="AH24" s="11" t="s">
        <v>33</v>
      </c>
    </row>
    <row r="25" spans="1:37" x14ac:dyDescent="0.2">
      <c r="A25" s="50" t="s">
        <v>153</v>
      </c>
      <c r="B25" s="93">
        <f>[21]Junho!$H$5</f>
        <v>11.16</v>
      </c>
      <c r="C25" s="93">
        <f>[21]Junho!$H$6</f>
        <v>11.16</v>
      </c>
      <c r="D25" s="93">
        <f>[21]Junho!$H$7</f>
        <v>9.7200000000000006</v>
      </c>
      <c r="E25" s="93">
        <f>[21]Junho!$H$8</f>
        <v>10.8</v>
      </c>
      <c r="F25" s="93">
        <f>[21]Junho!$H$9</f>
        <v>11.879999999999999</v>
      </c>
      <c r="G25" s="93">
        <f>[21]Junho!$H$10</f>
        <v>10.08</v>
      </c>
      <c r="H25" s="93">
        <f>[21]Junho!$H$11</f>
        <v>10.8</v>
      </c>
      <c r="I25" s="93">
        <f>[21]Junho!$H$12</f>
        <v>15.48</v>
      </c>
      <c r="J25" s="93">
        <f>[21]Junho!$H$13</f>
        <v>29.16</v>
      </c>
      <c r="K25" s="93">
        <f>[21]Junho!$H$14</f>
        <v>19.8</v>
      </c>
      <c r="L25" s="93">
        <f>[21]Junho!$H$15</f>
        <v>15.48</v>
      </c>
      <c r="M25" s="93">
        <f>[21]Junho!$H$16</f>
        <v>13.68</v>
      </c>
      <c r="N25" s="93">
        <f>[21]Junho!$H$17</f>
        <v>24.12</v>
      </c>
      <c r="O25" s="93">
        <f>[21]Junho!$H$18</f>
        <v>29.52</v>
      </c>
      <c r="P25" s="93">
        <f>[21]Junho!$H$19</f>
        <v>17.28</v>
      </c>
      <c r="Q25" s="93">
        <f>[21]Junho!$H$20</f>
        <v>17.64</v>
      </c>
      <c r="R25" s="93">
        <f>[21]Junho!$H$21</f>
        <v>20.88</v>
      </c>
      <c r="S25" s="93">
        <f>[21]Junho!$H$22</f>
        <v>23.400000000000002</v>
      </c>
      <c r="T25" s="93">
        <f>[21]Junho!$H$23</f>
        <v>24.840000000000003</v>
      </c>
      <c r="U25" s="93">
        <f>[21]Junho!$H$24</f>
        <v>17.64</v>
      </c>
      <c r="V25" s="93">
        <f>[21]Junho!$H$25</f>
        <v>23.400000000000002</v>
      </c>
      <c r="W25" s="93">
        <f>[21]Junho!$H$26</f>
        <v>30.6</v>
      </c>
      <c r="X25" s="93">
        <f>[21]Junho!$H$27</f>
        <v>21.6</v>
      </c>
      <c r="Y25" s="93">
        <f>[21]Junho!$H$28</f>
        <v>26.28</v>
      </c>
      <c r="Z25" s="93">
        <f>[21]Junho!$H$29</f>
        <v>15.120000000000001</v>
      </c>
      <c r="AA25" s="93">
        <f>[21]Junho!$H$30</f>
        <v>10.8</v>
      </c>
      <c r="AB25" s="93">
        <f>[21]Junho!$H$31</f>
        <v>8.64</v>
      </c>
      <c r="AC25" s="93">
        <f>[21]Junho!$H$32</f>
        <v>16.559999999999999</v>
      </c>
      <c r="AD25" s="93">
        <f>[21]Junho!$H$33</f>
        <v>17.28</v>
      </c>
      <c r="AE25" s="93">
        <f>[21]Junho!$H$34</f>
        <v>11.879999999999999</v>
      </c>
      <c r="AF25" s="81">
        <f t="shared" ref="AF25:AF43" si="5">MAX(B25:AE25)</f>
        <v>30.6</v>
      </c>
      <c r="AG25" s="92">
        <f t="shared" si="4"/>
        <v>17.555999999999997</v>
      </c>
      <c r="AH25" t="s">
        <v>33</v>
      </c>
      <c r="AI25" t="s">
        <v>33</v>
      </c>
      <c r="AJ25" t="s">
        <v>33</v>
      </c>
      <c r="AK25" t="s">
        <v>33</v>
      </c>
    </row>
    <row r="26" spans="1:37" x14ac:dyDescent="0.2">
      <c r="A26" s="50" t="s">
        <v>8</v>
      </c>
      <c r="B26" s="93">
        <f>[22]Junho!$H$5</f>
        <v>12.6</v>
      </c>
      <c r="C26" s="93">
        <f>[22]Junho!$H$6</f>
        <v>13.68</v>
      </c>
      <c r="D26" s="93">
        <f>[22]Junho!$H$7</f>
        <v>10.44</v>
      </c>
      <c r="E26" s="93">
        <f>[22]Junho!$H$8</f>
        <v>12.6</v>
      </c>
      <c r="F26" s="93">
        <f>[22]Junho!$H$9</f>
        <v>13.68</v>
      </c>
      <c r="G26" s="93">
        <f>[22]Junho!$H$10</f>
        <v>11.879999999999999</v>
      </c>
      <c r="H26" s="93">
        <f>[22]Junho!$H$11</f>
        <v>12.24</v>
      </c>
      <c r="I26" s="93">
        <f>[22]Junho!$H$12</f>
        <v>15.840000000000002</v>
      </c>
      <c r="J26" s="93">
        <f>[22]Junho!$H$13</f>
        <v>19.440000000000001</v>
      </c>
      <c r="K26" s="93">
        <f>[22]Junho!$H$14</f>
        <v>8.2799999999999994</v>
      </c>
      <c r="L26" s="93">
        <f>[22]Junho!$H$15</f>
        <v>14.4</v>
      </c>
      <c r="M26" s="93">
        <f>[22]Junho!$H$16</f>
        <v>12.96</v>
      </c>
      <c r="N26" s="93">
        <f>[22]Junho!$H$17</f>
        <v>20.16</v>
      </c>
      <c r="O26" s="93">
        <f>[22]Junho!$H$18</f>
        <v>23.040000000000003</v>
      </c>
      <c r="P26" s="93">
        <f>[22]Junho!$H$19</f>
        <v>17.64</v>
      </c>
      <c r="Q26" s="93">
        <f>[22]Junho!$H$20</f>
        <v>19.440000000000001</v>
      </c>
      <c r="R26" s="93">
        <f>[22]Junho!$H$21</f>
        <v>11.16</v>
      </c>
      <c r="S26" s="93">
        <f>[22]Junho!$H$22</f>
        <v>14.04</v>
      </c>
      <c r="T26" s="93">
        <f>[22]Junho!$H$23</f>
        <v>20.16</v>
      </c>
      <c r="U26" s="93">
        <f>[22]Junho!$H$24</f>
        <v>11.16</v>
      </c>
      <c r="V26" s="93">
        <f>[22]Junho!$H$25</f>
        <v>17.28</v>
      </c>
      <c r="W26" s="93">
        <f>[22]Junho!$H$26</f>
        <v>20.16</v>
      </c>
      <c r="X26" s="93">
        <f>[22]Junho!$H$27</f>
        <v>18.36</v>
      </c>
      <c r="Y26" s="93">
        <f>[22]Junho!$H$28</f>
        <v>20.88</v>
      </c>
      <c r="Z26" s="93">
        <f>[22]Junho!$H$29</f>
        <v>0</v>
      </c>
      <c r="AA26" s="93">
        <f>[22]Junho!$H$30</f>
        <v>11.520000000000001</v>
      </c>
      <c r="AB26" s="93">
        <f>[22]Junho!$H$31</f>
        <v>9.3600000000000012</v>
      </c>
      <c r="AC26" s="93">
        <f>[22]Junho!$H$32</f>
        <v>18</v>
      </c>
      <c r="AD26" s="93">
        <f>[22]Junho!$H$33</f>
        <v>18.720000000000002</v>
      </c>
      <c r="AE26" s="93">
        <f>[22]Junho!$H$34</f>
        <v>18</v>
      </c>
      <c r="AF26" s="81">
        <f t="shared" si="5"/>
        <v>23.040000000000003</v>
      </c>
      <c r="AG26" s="92">
        <f t="shared" si="4"/>
        <v>14.904000000000002</v>
      </c>
      <c r="AJ26" t="s">
        <v>33</v>
      </c>
    </row>
    <row r="27" spans="1:37" x14ac:dyDescent="0.2">
      <c r="A27" s="50" t="s">
        <v>9</v>
      </c>
      <c r="B27" s="93">
        <f>[23]Junho!$H5</f>
        <v>11.520000000000001</v>
      </c>
      <c r="C27" s="93">
        <f>[23]Junho!$H6</f>
        <v>14.76</v>
      </c>
      <c r="D27" s="93">
        <f>[23]Junho!$H7</f>
        <v>11.520000000000001</v>
      </c>
      <c r="E27" s="93">
        <f>[23]Junho!$H8</f>
        <v>10.08</v>
      </c>
      <c r="F27" s="93">
        <f>[23]Junho!$H9</f>
        <v>13.32</v>
      </c>
      <c r="G27" s="93">
        <f>[23]Junho!$H10</f>
        <v>10.8</v>
      </c>
      <c r="H27" s="93">
        <f>[23]Junho!$H11</f>
        <v>10.08</v>
      </c>
      <c r="I27" s="93">
        <f>[23]Junho!$H12</f>
        <v>16.2</v>
      </c>
      <c r="J27" s="93">
        <f>[23]Junho!$H13</f>
        <v>21.240000000000002</v>
      </c>
      <c r="K27" s="93">
        <f>[23]Junho!$H14</f>
        <v>15.840000000000002</v>
      </c>
      <c r="L27" s="93">
        <f>[23]Junho!$H15</f>
        <v>12.96</v>
      </c>
      <c r="M27" s="93">
        <f>[23]Junho!$H16</f>
        <v>12.6</v>
      </c>
      <c r="N27" s="93">
        <f>[23]Junho!$H17</f>
        <v>19.8</v>
      </c>
      <c r="O27" s="93">
        <f>[23]Junho!$H18</f>
        <v>27.36</v>
      </c>
      <c r="P27" s="93">
        <f>[23]Junho!$H19</f>
        <v>20.16</v>
      </c>
      <c r="Q27" s="93">
        <f>[23]Junho!$H20</f>
        <v>20.88</v>
      </c>
      <c r="R27" s="93">
        <f>[23]Junho!$H21</f>
        <v>18</v>
      </c>
      <c r="S27" s="93">
        <f>[23]Junho!$H22</f>
        <v>17.64</v>
      </c>
      <c r="T27" s="93">
        <f>[23]Junho!$H23</f>
        <v>18.36</v>
      </c>
      <c r="U27" s="93">
        <f>[23]Junho!$H24</f>
        <v>14.4</v>
      </c>
      <c r="V27" s="93">
        <f>[23]Junho!$H25</f>
        <v>19.079999999999998</v>
      </c>
      <c r="W27" s="93">
        <f>[23]Junho!$H26</f>
        <v>27</v>
      </c>
      <c r="X27" s="93">
        <f>[23]Junho!$H27</f>
        <v>22.68</v>
      </c>
      <c r="Y27" s="93">
        <f>[23]Junho!$H28</f>
        <v>23.400000000000002</v>
      </c>
      <c r="Z27" s="93">
        <f>[23]Junho!$H29</f>
        <v>14.04</v>
      </c>
      <c r="AA27" s="93">
        <f>[23]Junho!$H30</f>
        <v>17.28</v>
      </c>
      <c r="AB27" s="93">
        <f>[23]Junho!$H31</f>
        <v>17.64</v>
      </c>
      <c r="AC27" s="93">
        <f>[23]Junho!$H32</f>
        <v>16.559999999999999</v>
      </c>
      <c r="AD27" s="93">
        <f>[23]Junho!$H33</f>
        <v>19.079999999999998</v>
      </c>
      <c r="AE27" s="93">
        <f>[23]Junho!$H34</f>
        <v>19.440000000000001</v>
      </c>
      <c r="AF27" s="81">
        <f t="shared" si="5"/>
        <v>27.36</v>
      </c>
      <c r="AG27" s="92">
        <f t="shared" si="4"/>
        <v>17.124000000000002</v>
      </c>
      <c r="AJ27" t="s">
        <v>33</v>
      </c>
    </row>
    <row r="28" spans="1:37" x14ac:dyDescent="0.2">
      <c r="A28" s="50" t="s">
        <v>30</v>
      </c>
      <c r="B28" s="93">
        <f>[24]Junho!$H$5</f>
        <v>9.7200000000000006</v>
      </c>
      <c r="C28" s="93">
        <f>[24]Junho!$H$6</f>
        <v>14.76</v>
      </c>
      <c r="D28" s="93">
        <f>[24]Junho!$H$7</f>
        <v>5.7600000000000007</v>
      </c>
      <c r="E28" s="93">
        <f>[24]Junho!$H$8</f>
        <v>12.96</v>
      </c>
      <c r="F28" s="93">
        <f>[24]Junho!$H$9</f>
        <v>12.6</v>
      </c>
      <c r="G28" s="93">
        <f>[24]Junho!$H$10</f>
        <v>12.24</v>
      </c>
      <c r="H28" s="93">
        <f>[24]Junho!$H$11</f>
        <v>11.520000000000001</v>
      </c>
      <c r="I28" s="93">
        <f>[24]Junho!$H$12</f>
        <v>15.840000000000002</v>
      </c>
      <c r="J28" s="93">
        <f>[24]Junho!$H$13</f>
        <v>19.8</v>
      </c>
      <c r="K28" s="93">
        <f>[24]Junho!$H$14</f>
        <v>14.4</v>
      </c>
      <c r="L28" s="93">
        <f>[24]Junho!$H$15</f>
        <v>12.24</v>
      </c>
      <c r="M28" s="93">
        <f>[24]Junho!$H$16</f>
        <v>17.28</v>
      </c>
      <c r="N28" s="93">
        <f>[24]Junho!$H$17</f>
        <v>20.16</v>
      </c>
      <c r="O28" s="93">
        <f>[24]Junho!$H$18</f>
        <v>21.96</v>
      </c>
      <c r="P28" s="93">
        <f>[24]Junho!$H$19</f>
        <v>13.68</v>
      </c>
      <c r="Q28" s="93">
        <f>[24]Junho!$H$20</f>
        <v>10.08</v>
      </c>
      <c r="R28" s="93">
        <f>[24]Junho!$H$21</f>
        <v>12.96</v>
      </c>
      <c r="S28" s="93">
        <f>[24]Junho!$H$22</f>
        <v>16.559999999999999</v>
      </c>
      <c r="T28" s="93">
        <f>[24]Junho!$H$23</f>
        <v>18</v>
      </c>
      <c r="U28" s="93">
        <f>[24]Junho!$H$24</f>
        <v>13.68</v>
      </c>
      <c r="V28" s="93">
        <f>[24]Junho!$H$25</f>
        <v>20.88</v>
      </c>
      <c r="W28" s="93">
        <f>[24]Junho!$H$26</f>
        <v>19.079999999999998</v>
      </c>
      <c r="X28" s="93">
        <f>[24]Junho!$H$27</f>
        <v>17.28</v>
      </c>
      <c r="Y28" s="93">
        <f>[24]Junho!$H$28</f>
        <v>13.68</v>
      </c>
      <c r="Z28" s="93">
        <f>[24]Junho!$H$29</f>
        <v>8.2799999999999994</v>
      </c>
      <c r="AA28" s="93">
        <f>[24]Junho!$H$30</f>
        <v>12.96</v>
      </c>
      <c r="AB28" s="93">
        <f>[24]Junho!$H$31</f>
        <v>7.5600000000000005</v>
      </c>
      <c r="AC28" s="93">
        <f>[24]Junho!$H$32</f>
        <v>13.32</v>
      </c>
      <c r="AD28" s="93">
        <f>[24]Junho!$H$33</f>
        <v>10.08</v>
      </c>
      <c r="AE28" s="93">
        <f>[24]Junho!$H$34</f>
        <v>7.2</v>
      </c>
      <c r="AF28" s="81">
        <f t="shared" si="5"/>
        <v>21.96</v>
      </c>
      <c r="AG28" s="92">
        <f t="shared" si="4"/>
        <v>13.883999999999999</v>
      </c>
      <c r="AI28" t="s">
        <v>33</v>
      </c>
    </row>
    <row r="29" spans="1:37" x14ac:dyDescent="0.2">
      <c r="A29" s="50" t="s">
        <v>10</v>
      </c>
      <c r="B29" s="93">
        <f>[25]Junho!$H$5</f>
        <v>12.24</v>
      </c>
      <c r="C29" s="93">
        <f>[25]Junho!$H$6</f>
        <v>19.079999999999998</v>
      </c>
      <c r="D29" s="93">
        <f>[25]Junho!$H$7</f>
        <v>14.4</v>
      </c>
      <c r="E29" s="93">
        <f>[25]Junho!$H$8</f>
        <v>11.520000000000001</v>
      </c>
      <c r="F29" s="93">
        <f>[25]Junho!$H$9</f>
        <v>12.6</v>
      </c>
      <c r="G29" s="93">
        <f>[25]Junho!$H$10</f>
        <v>12.96</v>
      </c>
      <c r="H29" s="93">
        <f>[25]Junho!$H$11</f>
        <v>9</v>
      </c>
      <c r="I29" s="93">
        <f>[25]Junho!$H$12</f>
        <v>16.2</v>
      </c>
      <c r="J29" s="93">
        <f>[25]Junho!$H$13</f>
        <v>20.16</v>
      </c>
      <c r="K29" s="93">
        <f>[25]Junho!$H$14</f>
        <v>12.24</v>
      </c>
      <c r="L29" s="93">
        <f>[25]Junho!$H$15</f>
        <v>14.04</v>
      </c>
      <c r="M29" s="93">
        <f>[25]Junho!$H$16</f>
        <v>14.04</v>
      </c>
      <c r="N29" s="93">
        <f>[25]Junho!$H$17</f>
        <v>20.52</v>
      </c>
      <c r="O29" s="93">
        <f>[25]Junho!$H$18</f>
        <v>21.96</v>
      </c>
      <c r="P29" s="93">
        <f>[25]Junho!$H$19</f>
        <v>14.76</v>
      </c>
      <c r="Q29" s="93">
        <f>[25]Junho!$H$20</f>
        <v>18</v>
      </c>
      <c r="R29" s="93">
        <f>[25]Junho!$H$21</f>
        <v>10.8</v>
      </c>
      <c r="S29" s="93">
        <f>[25]Junho!$H$22</f>
        <v>17.64</v>
      </c>
      <c r="T29" s="93">
        <f>[25]Junho!$H$23</f>
        <v>17.28</v>
      </c>
      <c r="U29" s="93">
        <f>[25]Junho!$H$24</f>
        <v>14.04</v>
      </c>
      <c r="V29" s="93">
        <f>[25]Junho!$H$25</f>
        <v>20.88</v>
      </c>
      <c r="W29" s="93">
        <f>[25]Junho!$H$26</f>
        <v>19.079999999999998</v>
      </c>
      <c r="X29" s="93">
        <f>[25]Junho!$H$27</f>
        <v>15.840000000000002</v>
      </c>
      <c r="Y29" s="93">
        <f>[25]Junho!$H$28</f>
        <v>20.88</v>
      </c>
      <c r="Z29" s="93">
        <f>[25]Junho!$H$29</f>
        <v>10.44</v>
      </c>
      <c r="AA29" s="93">
        <f>[25]Junho!$H$30</f>
        <v>10.08</v>
      </c>
      <c r="AB29" s="93">
        <f>[25]Junho!$H$31</f>
        <v>6.12</v>
      </c>
      <c r="AC29" s="93">
        <f>[25]Junho!$H$32</f>
        <v>10.08</v>
      </c>
      <c r="AD29" s="93">
        <f>[25]Junho!$H$33</f>
        <v>8.64</v>
      </c>
      <c r="AE29" s="93">
        <f>[25]Junho!$H$34</f>
        <v>5.7600000000000007</v>
      </c>
      <c r="AF29" s="81">
        <f t="shared" si="5"/>
        <v>21.96</v>
      </c>
      <c r="AG29" s="92">
        <f t="shared" si="4"/>
        <v>14.375999999999999</v>
      </c>
      <c r="AK29" t="s">
        <v>33</v>
      </c>
    </row>
    <row r="30" spans="1:37" x14ac:dyDescent="0.2">
      <c r="A30" s="50" t="s">
        <v>154</v>
      </c>
      <c r="B30" s="93">
        <f>[26]Junho!$H5</f>
        <v>18.36</v>
      </c>
      <c r="C30" s="93">
        <f>[26]Junho!$H6</f>
        <v>23.759999999999998</v>
      </c>
      <c r="D30" s="93">
        <f>[26]Junho!$H7</f>
        <v>13.68</v>
      </c>
      <c r="E30" s="93">
        <f>[26]Junho!$H8</f>
        <v>19.440000000000001</v>
      </c>
      <c r="F30" s="93">
        <f>[26]Junho!$H9</f>
        <v>20.16</v>
      </c>
      <c r="G30" s="93">
        <f>[26]Junho!$H10</f>
        <v>19.079999999999998</v>
      </c>
      <c r="H30" s="93">
        <f>[26]Junho!$H11</f>
        <v>17.64</v>
      </c>
      <c r="I30" s="93">
        <f>[26]Junho!$H12</f>
        <v>24.12</v>
      </c>
      <c r="J30" s="93">
        <f>[26]Junho!$H13</f>
        <v>34.92</v>
      </c>
      <c r="K30" s="93">
        <f>[26]Junho!$H14</f>
        <v>19.8</v>
      </c>
      <c r="L30" s="93">
        <f>[26]Junho!$H15</f>
        <v>15.840000000000002</v>
      </c>
      <c r="M30" s="93">
        <f>[26]Junho!$H16</f>
        <v>19.8</v>
      </c>
      <c r="N30" s="93">
        <f>[26]Junho!$H17</f>
        <v>33.480000000000004</v>
      </c>
      <c r="O30" s="93">
        <f>[26]Junho!$H18</f>
        <v>34.200000000000003</v>
      </c>
      <c r="P30" s="93">
        <f>[26]Junho!$H19</f>
        <v>28.8</v>
      </c>
      <c r="Q30" s="93">
        <f>[26]Junho!$H20</f>
        <v>21.96</v>
      </c>
      <c r="R30" s="93">
        <f>[26]Junho!$H21</f>
        <v>27.36</v>
      </c>
      <c r="S30" s="93">
        <f>[26]Junho!$H22</f>
        <v>25.56</v>
      </c>
      <c r="T30" s="93">
        <f>[26]Junho!$H23</f>
        <v>27</v>
      </c>
      <c r="U30" s="93">
        <f>[26]Junho!$H24</f>
        <v>21.96</v>
      </c>
      <c r="V30" s="93">
        <f>[26]Junho!$H25</f>
        <v>27.36</v>
      </c>
      <c r="W30" s="93" t="str">
        <f>[26]Junho!$H26</f>
        <v>*</v>
      </c>
      <c r="X30" s="93" t="str">
        <f>[26]Junho!$H27</f>
        <v>*</v>
      </c>
      <c r="Y30" s="93" t="str">
        <f>[26]Junho!$H28</f>
        <v>*</v>
      </c>
      <c r="Z30" s="93" t="str">
        <f>[26]Junho!$H29</f>
        <v>*</v>
      </c>
      <c r="AA30" s="93" t="str">
        <f>[26]Junho!$H30</f>
        <v>*</v>
      </c>
      <c r="AB30" s="93" t="str">
        <f>[26]Junho!$H31</f>
        <v>*</v>
      </c>
      <c r="AC30" s="93" t="str">
        <f>[26]Junho!$H32</f>
        <v>*</v>
      </c>
      <c r="AD30" s="93" t="str">
        <f>[26]Junho!$H33</f>
        <v>*</v>
      </c>
      <c r="AE30" s="93" t="str">
        <f>[26]Junho!$H34</f>
        <v>*</v>
      </c>
      <c r="AF30" s="81">
        <f t="shared" si="5"/>
        <v>34.92</v>
      </c>
      <c r="AG30" s="92">
        <f t="shared" si="4"/>
        <v>23.537142857142857</v>
      </c>
      <c r="AH30" s="11" t="s">
        <v>33</v>
      </c>
      <c r="AJ30" t="s">
        <v>33</v>
      </c>
    </row>
    <row r="31" spans="1:37" x14ac:dyDescent="0.2">
      <c r="A31" s="50" t="s">
        <v>11</v>
      </c>
      <c r="B31" s="93">
        <f>[27]Junho!$H$5</f>
        <v>6.84</v>
      </c>
      <c r="C31" s="93">
        <f>[27]Junho!$H$6</f>
        <v>7.2</v>
      </c>
      <c r="D31" s="93">
        <f>[27]Junho!$H$7</f>
        <v>5.04</v>
      </c>
      <c r="E31" s="93">
        <f>[27]Junho!$H$8</f>
        <v>10.44</v>
      </c>
      <c r="F31" s="93">
        <f>[27]Junho!$H$9</f>
        <v>9.3600000000000012</v>
      </c>
      <c r="G31" s="93">
        <f>[27]Junho!$H$10</f>
        <v>7.2</v>
      </c>
      <c r="H31" s="93">
        <f>[27]Junho!$H$11</f>
        <v>6.48</v>
      </c>
      <c r="I31" s="93">
        <f>[27]Junho!$H$12</f>
        <v>7.5600000000000005</v>
      </c>
      <c r="J31" s="93">
        <f>[27]Junho!$H$13</f>
        <v>12.24</v>
      </c>
      <c r="K31" s="93">
        <f>[27]Junho!$H$14</f>
        <v>9.7200000000000006</v>
      </c>
      <c r="L31" s="93">
        <f>[27]Junho!$H$15</f>
        <v>5.7600000000000007</v>
      </c>
      <c r="M31" s="93">
        <f>[27]Junho!$H$16</f>
        <v>7.2</v>
      </c>
      <c r="N31" s="93">
        <f>[27]Junho!$H$17</f>
        <v>11.520000000000001</v>
      </c>
      <c r="O31" s="93">
        <f>[27]Junho!$H$18</f>
        <v>10.8</v>
      </c>
      <c r="P31" s="93">
        <f>[27]Junho!$H$19</f>
        <v>18</v>
      </c>
      <c r="Q31" s="93">
        <f>[27]Junho!$H$20</f>
        <v>9</v>
      </c>
      <c r="R31" s="93">
        <f>[27]Junho!$H$21</f>
        <v>14.04</v>
      </c>
      <c r="S31" s="93">
        <f>[27]Junho!$H$22</f>
        <v>11.520000000000001</v>
      </c>
      <c r="T31" s="93">
        <f>[27]Junho!$H$23</f>
        <v>9.3600000000000012</v>
      </c>
      <c r="U31" s="93">
        <f>[27]Junho!$H$24</f>
        <v>7.9200000000000008</v>
      </c>
      <c r="V31" s="93">
        <f>[27]Junho!$H$25</f>
        <v>10.8</v>
      </c>
      <c r="W31" s="93">
        <f>[27]Junho!$H$26</f>
        <v>14.76</v>
      </c>
      <c r="X31" s="93">
        <f>[27]Junho!$H$27</f>
        <v>12.24</v>
      </c>
      <c r="Y31" s="93">
        <f>[27]Junho!$H$28</f>
        <v>24.840000000000003</v>
      </c>
      <c r="Z31" s="93">
        <f>[27]Junho!$H$29</f>
        <v>12.96</v>
      </c>
      <c r="AA31" s="93">
        <f>[27]Junho!$H$30</f>
        <v>9.3600000000000012</v>
      </c>
      <c r="AB31" s="93">
        <f>[27]Junho!$H$31</f>
        <v>8.2799999999999994</v>
      </c>
      <c r="AC31" s="93">
        <f>[27]Junho!$H$32</f>
        <v>14.4</v>
      </c>
      <c r="AD31" s="93">
        <f>[27]Junho!$H$33</f>
        <v>11.879999999999999</v>
      </c>
      <c r="AE31" s="93">
        <f>[27]Junho!$H$34</f>
        <v>11.879999999999999</v>
      </c>
      <c r="AF31" s="81">
        <f t="shared" si="5"/>
        <v>24.840000000000003</v>
      </c>
      <c r="AG31" s="92">
        <f t="shared" si="4"/>
        <v>10.62</v>
      </c>
      <c r="AJ31" t="s">
        <v>33</v>
      </c>
      <c r="AK31" t="s">
        <v>33</v>
      </c>
    </row>
    <row r="32" spans="1:37" s="5" customFormat="1" x14ac:dyDescent="0.2">
      <c r="A32" s="50" t="s">
        <v>12</v>
      </c>
      <c r="B32" s="93">
        <f>[28]Junho!$H$5</f>
        <v>7.2</v>
      </c>
      <c r="C32" s="93">
        <f>[28]Junho!$H$6</f>
        <v>6.48</v>
      </c>
      <c r="D32" s="93">
        <f>[28]Junho!$H$7</f>
        <v>4.6800000000000006</v>
      </c>
      <c r="E32" s="93">
        <f>[28]Junho!$H$8</f>
        <v>12.24</v>
      </c>
      <c r="F32" s="93">
        <f>[28]Junho!$H$9</f>
        <v>11.16</v>
      </c>
      <c r="G32" s="93">
        <f>[28]Junho!$H$10</f>
        <v>5.7600000000000007</v>
      </c>
      <c r="H32" s="93">
        <f>[28]Junho!$H$11</f>
        <v>7.9200000000000008</v>
      </c>
      <c r="I32" s="93">
        <f>[28]Junho!$H$12</f>
        <v>15.840000000000002</v>
      </c>
      <c r="J32" s="93">
        <f>[28]Junho!$H$13</f>
        <v>17.64</v>
      </c>
      <c r="K32" s="93">
        <f>[28]Junho!$H$14</f>
        <v>11.879999999999999</v>
      </c>
      <c r="L32" s="93">
        <f>[28]Junho!$H$15</f>
        <v>6.12</v>
      </c>
      <c r="M32" s="93">
        <f>[28]Junho!$H$16</f>
        <v>8.64</v>
      </c>
      <c r="N32" s="93">
        <f>[28]Junho!$H$17</f>
        <v>20.16</v>
      </c>
      <c r="O32" s="93">
        <f>[28]Junho!$H$18</f>
        <v>22.32</v>
      </c>
      <c r="P32" s="93">
        <f>[28]Junho!$H$19</f>
        <v>9.3600000000000012</v>
      </c>
      <c r="Q32" s="93">
        <f>[28]Junho!$H$20</f>
        <v>10.08</v>
      </c>
      <c r="R32" s="93">
        <f>[28]Junho!$H$21</f>
        <v>11.879999999999999</v>
      </c>
      <c r="S32" s="93">
        <f>[28]Junho!$H$22</f>
        <v>12.96</v>
      </c>
      <c r="T32" s="93">
        <f>[28]Junho!$H$23</f>
        <v>15.120000000000001</v>
      </c>
      <c r="U32" s="93">
        <f>[28]Junho!$H$24</f>
        <v>10.08</v>
      </c>
      <c r="V32" s="93">
        <f>[28]Junho!$H$25</f>
        <v>17.64</v>
      </c>
      <c r="W32" s="93">
        <f>[28]Junho!$H$26</f>
        <v>16.559999999999999</v>
      </c>
      <c r="X32" s="93">
        <f>[28]Junho!$H$27</f>
        <v>15.120000000000001</v>
      </c>
      <c r="Y32" s="93">
        <f>[28]Junho!$H$28</f>
        <v>11.16</v>
      </c>
      <c r="Z32" s="93">
        <f>[28]Junho!$H$29</f>
        <v>7.9200000000000008</v>
      </c>
      <c r="AA32" s="93">
        <f>[28]Junho!$H$30</f>
        <v>6.84</v>
      </c>
      <c r="AB32" s="93">
        <f>[28]Junho!$H$31</f>
        <v>8.2799999999999994</v>
      </c>
      <c r="AC32" s="93">
        <f>[28]Junho!$H$32</f>
        <v>10.44</v>
      </c>
      <c r="AD32" s="93">
        <f>[28]Junho!$H$33</f>
        <v>10.44</v>
      </c>
      <c r="AE32" s="93">
        <f>[28]Junho!$H$34</f>
        <v>13.32</v>
      </c>
      <c r="AF32" s="81">
        <f t="shared" si="5"/>
        <v>22.32</v>
      </c>
      <c r="AG32" s="92">
        <f t="shared" si="4"/>
        <v>11.508000000000001</v>
      </c>
      <c r="AJ32" s="5" t="s">
        <v>33</v>
      </c>
      <c r="AK32" s="5" t="s">
        <v>33</v>
      </c>
    </row>
    <row r="33" spans="1:37" x14ac:dyDescent="0.2">
      <c r="A33" s="50" t="s">
        <v>235</v>
      </c>
      <c r="B33" s="93">
        <f>[29]Junho!$H$5</f>
        <v>19.079999999999998</v>
      </c>
      <c r="C33" s="93">
        <f>[29]Junho!$H$6</f>
        <v>25.56</v>
      </c>
      <c r="D33" s="93">
        <f>[29]Junho!$H$7</f>
        <v>8.64</v>
      </c>
      <c r="E33" s="93">
        <f>[29]Junho!$H$8</f>
        <v>12.6</v>
      </c>
      <c r="F33" s="93">
        <f>[29]Junho!$H$9</f>
        <v>20.88</v>
      </c>
      <c r="G33" s="93">
        <f>[29]Junho!$H$10</f>
        <v>14.76</v>
      </c>
      <c r="H33" s="93">
        <f>[29]Junho!$H$11</f>
        <v>13.32</v>
      </c>
      <c r="I33" s="93">
        <f>[29]Junho!$H$12</f>
        <v>29.52</v>
      </c>
      <c r="J33" s="93">
        <f>[29]Junho!$H$13</f>
        <v>27.720000000000002</v>
      </c>
      <c r="K33" s="93">
        <f>[29]Junho!$H$14</f>
        <v>18.36</v>
      </c>
      <c r="L33" s="93">
        <f>[29]Junho!$H$15</f>
        <v>20.16</v>
      </c>
      <c r="M33" s="93">
        <f>[29]Junho!$H$16</f>
        <v>20.52</v>
      </c>
      <c r="N33" s="93">
        <f>[29]Junho!$H$17</f>
        <v>29.52</v>
      </c>
      <c r="O33" s="93">
        <f>[29]Junho!$H$18</f>
        <v>34.56</v>
      </c>
      <c r="P33" s="93">
        <f>[29]Junho!$H$19</f>
        <v>25.92</v>
      </c>
      <c r="Q33" s="93">
        <f>[29]Junho!$H$20</f>
        <v>21.96</v>
      </c>
      <c r="R33" s="93">
        <f>[29]Junho!$H$21</f>
        <v>21.6</v>
      </c>
      <c r="S33" s="93">
        <f>[29]Junho!$H$22</f>
        <v>21.6</v>
      </c>
      <c r="T33" s="93">
        <f>[29]Junho!$H$23</f>
        <v>25.2</v>
      </c>
      <c r="U33" s="93">
        <f>[29]Junho!$H$24</f>
        <v>24.48</v>
      </c>
      <c r="V33" s="93">
        <f>[29]Junho!$H$25</f>
        <v>18.720000000000002</v>
      </c>
      <c r="W33" s="93">
        <f>[29]Junho!$H$26</f>
        <v>27</v>
      </c>
      <c r="X33" s="93">
        <f>[29]Junho!$H$27</f>
        <v>24.12</v>
      </c>
      <c r="Y33" s="93">
        <f>[29]Junho!$H$28</f>
        <v>22.32</v>
      </c>
      <c r="Z33" s="93">
        <f>[29]Junho!$H$29</f>
        <v>17.28</v>
      </c>
      <c r="AA33" s="93">
        <f>[29]Junho!$H$30</f>
        <v>18.36</v>
      </c>
      <c r="AB33" s="93">
        <f>[29]Junho!$H$31</f>
        <v>11.879999999999999</v>
      </c>
      <c r="AC33" s="93">
        <f>[29]Junho!$H$32</f>
        <v>20.52</v>
      </c>
      <c r="AD33" s="93">
        <f>[29]Junho!$H$33</f>
        <v>22.32</v>
      </c>
      <c r="AE33" s="93">
        <f>[29]Junho!$H$34</f>
        <v>15.840000000000002</v>
      </c>
      <c r="AF33" s="81">
        <f t="shared" si="5"/>
        <v>34.56</v>
      </c>
      <c r="AG33" s="92">
        <f t="shared" si="4"/>
        <v>21.144000000000005</v>
      </c>
      <c r="AJ33" t="s">
        <v>33</v>
      </c>
    </row>
    <row r="34" spans="1:37" x14ac:dyDescent="0.2">
      <c r="A34" s="50" t="s">
        <v>234</v>
      </c>
      <c r="B34" s="93">
        <f>[30]Junho!$H$5</f>
        <v>15.120000000000001</v>
      </c>
      <c r="C34" s="93">
        <f>[30]Junho!$H$6</f>
        <v>16.920000000000002</v>
      </c>
      <c r="D34" s="93">
        <f>[30]Junho!$H$7</f>
        <v>13.32</v>
      </c>
      <c r="E34" s="93">
        <f>[30]Junho!$H$8</f>
        <v>13.68</v>
      </c>
      <c r="F34" s="93">
        <f>[30]Junho!$H$9</f>
        <v>12.24</v>
      </c>
      <c r="G34" s="93">
        <f>[30]Junho!$H$10</f>
        <v>13.32</v>
      </c>
      <c r="H34" s="93">
        <f>[30]Junho!$H$11</f>
        <v>12.6</v>
      </c>
      <c r="I34" s="93">
        <f>[30]Junho!$H$12</f>
        <v>14.04</v>
      </c>
      <c r="J34" s="93">
        <f>[30]Junho!$H$13</f>
        <v>22.68</v>
      </c>
      <c r="K34" s="93">
        <f>[30]Junho!$H$14</f>
        <v>14.76</v>
      </c>
      <c r="L34" s="93">
        <f>[30]Junho!$H$15</f>
        <v>13.32</v>
      </c>
      <c r="M34" s="93">
        <f>[30]Junho!$H$16</f>
        <v>15.120000000000001</v>
      </c>
      <c r="N34" s="93">
        <f>[30]Junho!$H$17</f>
        <v>22.32</v>
      </c>
      <c r="O34" s="93">
        <f>[30]Junho!$H$18</f>
        <v>24.840000000000003</v>
      </c>
      <c r="P34" s="93">
        <f>[30]Junho!$H$19</f>
        <v>18.720000000000002</v>
      </c>
      <c r="Q34" s="93">
        <f>[30]Junho!$H$20</f>
        <v>19.079999999999998</v>
      </c>
      <c r="R34" s="93">
        <f>[30]Junho!$H$21</f>
        <v>18.720000000000002</v>
      </c>
      <c r="S34" s="93">
        <f>[30]Junho!$H$22</f>
        <v>18.36</v>
      </c>
      <c r="T34" s="93">
        <f>[30]Junho!$H$23</f>
        <v>20.52</v>
      </c>
      <c r="U34" s="93">
        <f>[30]Junho!$H$24</f>
        <v>18</v>
      </c>
      <c r="V34" s="93">
        <f>[30]Junho!$H$25</f>
        <v>19.8</v>
      </c>
      <c r="W34" s="93">
        <f>[30]Junho!$H$26</f>
        <v>25.56</v>
      </c>
      <c r="X34" s="93">
        <f>[30]Junho!$H$27</f>
        <v>23.759999999999998</v>
      </c>
      <c r="Y34" s="93">
        <f>[30]Junho!$H$28</f>
        <v>26.64</v>
      </c>
      <c r="Z34" s="93">
        <f>[30]Junho!$H$29</f>
        <v>14.76</v>
      </c>
      <c r="AA34" s="93">
        <f>[30]Junho!$H$30</f>
        <v>9.7200000000000006</v>
      </c>
      <c r="AB34" s="93">
        <f>[30]Junho!$H$31</f>
        <v>9.3600000000000012</v>
      </c>
      <c r="AC34" s="93">
        <f>[30]Junho!$H$32</f>
        <v>15.48</v>
      </c>
      <c r="AD34" s="93">
        <f>[30]Junho!$H$33</f>
        <v>14.4</v>
      </c>
      <c r="AE34" s="93">
        <f>[30]Junho!$H$34</f>
        <v>13.68</v>
      </c>
      <c r="AF34" s="81">
        <f t="shared" si="5"/>
        <v>26.64</v>
      </c>
      <c r="AG34" s="92">
        <f t="shared" si="4"/>
        <v>17.028000000000002</v>
      </c>
      <c r="AJ34" t="s">
        <v>33</v>
      </c>
    </row>
    <row r="35" spans="1:37" x14ac:dyDescent="0.2">
      <c r="A35" s="50" t="s">
        <v>126</v>
      </c>
      <c r="B35" s="93">
        <f>[31]Junho!$H$5</f>
        <v>15.840000000000002</v>
      </c>
      <c r="C35" s="93">
        <f>[31]Junho!$H$6</f>
        <v>21.240000000000002</v>
      </c>
      <c r="D35" s="93">
        <f>[31]Junho!$H$7</f>
        <v>16.2</v>
      </c>
      <c r="E35" s="93">
        <f>[31]Junho!$H$8</f>
        <v>15.48</v>
      </c>
      <c r="F35" s="93">
        <f>[31]Junho!$H$9</f>
        <v>15.840000000000002</v>
      </c>
      <c r="G35" s="93">
        <f>[31]Junho!$H$10</f>
        <v>16.2</v>
      </c>
      <c r="H35" s="93">
        <f>[31]Junho!$H$11</f>
        <v>14.4</v>
      </c>
      <c r="I35" s="93">
        <f>[31]Junho!$H$12</f>
        <v>18</v>
      </c>
      <c r="J35" s="93">
        <f>[31]Junho!$H$13</f>
        <v>21.240000000000002</v>
      </c>
      <c r="K35" s="93">
        <f>[31]Junho!$H$14</f>
        <v>16.559999999999999</v>
      </c>
      <c r="L35" s="93">
        <f>[31]Junho!$H$15</f>
        <v>14.04</v>
      </c>
      <c r="M35" s="93">
        <f>[31]Junho!$H$16</f>
        <v>16.559999999999999</v>
      </c>
      <c r="N35" s="93">
        <f>[31]Junho!$H$17</f>
        <v>23.759999999999998</v>
      </c>
      <c r="O35" s="93">
        <f>[31]Junho!$H$18</f>
        <v>24.12</v>
      </c>
      <c r="P35" s="93">
        <f>[31]Junho!$H$19</f>
        <v>21.96</v>
      </c>
      <c r="Q35" s="93">
        <f>[31]Junho!$H$20</f>
        <v>19.8</v>
      </c>
      <c r="R35" s="93">
        <f>[31]Junho!$H$21</f>
        <v>17.28</v>
      </c>
      <c r="S35" s="93">
        <f>[31]Junho!$H$22</f>
        <v>19.440000000000001</v>
      </c>
      <c r="T35" s="93">
        <f>[31]Junho!$H$23</f>
        <v>17.28</v>
      </c>
      <c r="U35" s="93">
        <f>[31]Junho!$H$24</f>
        <v>14.76</v>
      </c>
      <c r="V35" s="93">
        <f>[31]Junho!$H$25</f>
        <v>19.079999999999998</v>
      </c>
      <c r="W35" s="93">
        <f>[31]Junho!$H$26</f>
        <v>24.48</v>
      </c>
      <c r="X35" s="93">
        <f>[31]Junho!$H$27</f>
        <v>19.8</v>
      </c>
      <c r="Y35" s="93">
        <f>[31]Junho!$H$28</f>
        <v>24.840000000000003</v>
      </c>
      <c r="Z35" s="93">
        <f>[31]Junho!$H$29</f>
        <v>14.04</v>
      </c>
      <c r="AA35" s="93">
        <f>[31]Junho!$H$30</f>
        <v>14.76</v>
      </c>
      <c r="AB35" s="93">
        <f>[31]Junho!$H$31</f>
        <v>10.44</v>
      </c>
      <c r="AC35" s="93">
        <f>[31]Junho!$H$32</f>
        <v>22.68</v>
      </c>
      <c r="AD35" s="93">
        <f>[31]Junho!$H$33</f>
        <v>14.4</v>
      </c>
      <c r="AE35" s="93">
        <f>[31]Junho!$H$34</f>
        <v>13.68</v>
      </c>
      <c r="AF35" s="81">
        <f t="shared" si="5"/>
        <v>24.840000000000003</v>
      </c>
      <c r="AG35" s="92">
        <f t="shared" si="4"/>
        <v>17.940000000000001</v>
      </c>
      <c r="AJ35" t="s">
        <v>33</v>
      </c>
    </row>
    <row r="36" spans="1:37" x14ac:dyDescent="0.2">
      <c r="A36" s="50" t="s">
        <v>13</v>
      </c>
      <c r="B36" s="93">
        <f>[32]Junho!$H$5</f>
        <v>14.76</v>
      </c>
      <c r="C36" s="93">
        <f>[32]Junho!$H$6</f>
        <v>19.440000000000001</v>
      </c>
      <c r="D36" s="93">
        <f>[32]Junho!$H$7</f>
        <v>16.559999999999999</v>
      </c>
      <c r="E36" s="93">
        <f>[32]Junho!$H$8</f>
        <v>11.879999999999999</v>
      </c>
      <c r="F36" s="93">
        <f>[32]Junho!$H$9</f>
        <v>11.879999999999999</v>
      </c>
      <c r="G36" s="93">
        <f>[32]Junho!$H$10</f>
        <v>14.4</v>
      </c>
      <c r="H36" s="93">
        <f>[32]Junho!$H$11</f>
        <v>11.16</v>
      </c>
      <c r="I36" s="93">
        <f>[32]Junho!$H$12</f>
        <v>14.76</v>
      </c>
      <c r="J36" s="93">
        <f>[32]Junho!$H$13</f>
        <v>16.920000000000002</v>
      </c>
      <c r="K36" s="93">
        <f>[32]Junho!$H$14</f>
        <v>15.120000000000001</v>
      </c>
      <c r="L36" s="93">
        <f>[32]Junho!$H$15</f>
        <v>13.68</v>
      </c>
      <c r="M36" s="93">
        <f>[32]Junho!$H$16</f>
        <v>12.24</v>
      </c>
      <c r="N36" s="93">
        <f>[32]Junho!$H$17</f>
        <v>15.48</v>
      </c>
      <c r="O36" s="93">
        <f>[32]Junho!$H$18</f>
        <v>20.16</v>
      </c>
      <c r="P36" s="93">
        <f>[32]Junho!$H$19</f>
        <v>14.4</v>
      </c>
      <c r="Q36" s="93">
        <f>[32]Junho!$H$20</f>
        <v>19.8</v>
      </c>
      <c r="R36" s="93">
        <f>[32]Junho!$H$21</f>
        <v>14.4</v>
      </c>
      <c r="S36" s="93">
        <f>[32]Junho!$H$22</f>
        <v>16.920000000000002</v>
      </c>
      <c r="T36" s="93">
        <f>[32]Junho!$H$23</f>
        <v>11.16</v>
      </c>
      <c r="U36" s="93">
        <f>[32]Junho!$H$24</f>
        <v>14.76</v>
      </c>
      <c r="V36" s="93">
        <f>[32]Junho!$H$25</f>
        <v>17.28</v>
      </c>
      <c r="W36" s="93">
        <f>[32]Junho!$H$26</f>
        <v>12.96</v>
      </c>
      <c r="X36" s="93">
        <f>[32]Junho!$H$27</f>
        <v>16.559999999999999</v>
      </c>
      <c r="Y36" s="93">
        <f>[32]Junho!$H$28</f>
        <v>18.36</v>
      </c>
      <c r="Z36" s="93">
        <f>[32]Junho!$H$29</f>
        <v>11.520000000000001</v>
      </c>
      <c r="AA36" s="93">
        <f>[32]Junho!$H$30</f>
        <v>15.120000000000001</v>
      </c>
      <c r="AB36" s="93">
        <f>[32]Junho!$H$31</f>
        <v>14.76</v>
      </c>
      <c r="AC36" s="93">
        <f>[32]Junho!$H$32</f>
        <v>14.04</v>
      </c>
      <c r="AD36" s="93">
        <f>[32]Junho!$H$33</f>
        <v>10.44</v>
      </c>
      <c r="AE36" s="93">
        <f>[32]Junho!$H$34</f>
        <v>16.2</v>
      </c>
      <c r="AF36" s="81">
        <f t="shared" si="5"/>
        <v>20.16</v>
      </c>
      <c r="AG36" s="92">
        <f t="shared" si="4"/>
        <v>14.904000000000002</v>
      </c>
      <c r="AJ36" t="s">
        <v>33</v>
      </c>
    </row>
    <row r="37" spans="1:37" x14ac:dyDescent="0.2">
      <c r="A37" s="50" t="s">
        <v>155</v>
      </c>
      <c r="B37" s="93">
        <f>[33]Junho!$H5</f>
        <v>8.64</v>
      </c>
      <c r="C37" s="93">
        <f>[33]Junho!$H6</f>
        <v>11.16</v>
      </c>
      <c r="D37" s="93">
        <f>[33]Junho!$H7</f>
        <v>8.64</v>
      </c>
      <c r="E37" s="93">
        <f>[33]Junho!$H8</f>
        <v>9.7200000000000006</v>
      </c>
      <c r="F37" s="93">
        <f>[33]Junho!$H9</f>
        <v>9.7200000000000006</v>
      </c>
      <c r="G37" s="93">
        <f>[33]Junho!$H10</f>
        <v>7.9200000000000008</v>
      </c>
      <c r="H37" s="93">
        <f>[33]Junho!$H11</f>
        <v>9.7200000000000006</v>
      </c>
      <c r="I37" s="93">
        <f>[33]Junho!$H12</f>
        <v>10.8</v>
      </c>
      <c r="J37" s="93">
        <f>[33]Junho!$H13</f>
        <v>18.36</v>
      </c>
      <c r="K37" s="93">
        <f>[33]Junho!$H14</f>
        <v>16.920000000000002</v>
      </c>
      <c r="L37" s="93">
        <f>[33]Junho!$H15</f>
        <v>9.7200000000000006</v>
      </c>
      <c r="M37" s="93">
        <f>[33]Junho!$H16</f>
        <v>12.96</v>
      </c>
      <c r="N37" s="93">
        <f>[33]Junho!$H17</f>
        <v>23.040000000000003</v>
      </c>
      <c r="O37" s="93">
        <f>[33]Junho!$H18</f>
        <v>21.6</v>
      </c>
      <c r="P37" s="93">
        <f>[33]Junho!$H19</f>
        <v>16.920000000000002</v>
      </c>
      <c r="Q37" s="93">
        <f>[33]Junho!$H20</f>
        <v>10.08</v>
      </c>
      <c r="R37" s="93">
        <f>[33]Junho!$H21</f>
        <v>11.16</v>
      </c>
      <c r="S37" s="93">
        <f>[33]Junho!$H22</f>
        <v>17.28</v>
      </c>
      <c r="T37" s="93">
        <f>[33]Junho!$H23</f>
        <v>14.4</v>
      </c>
      <c r="U37" s="93">
        <f>[33]Junho!$H24</f>
        <v>12.96</v>
      </c>
      <c r="V37" s="93">
        <f>[33]Junho!$H25</f>
        <v>17.64</v>
      </c>
      <c r="W37" s="93">
        <f>[33]Junho!$H26</f>
        <v>18.720000000000002</v>
      </c>
      <c r="X37" s="93">
        <f>[33]Junho!$H27</f>
        <v>19.079999999999998</v>
      </c>
      <c r="Y37" s="93">
        <f>[33]Junho!$H28</f>
        <v>15.48</v>
      </c>
      <c r="Z37" s="93">
        <f>[33]Junho!$H29</f>
        <v>9</v>
      </c>
      <c r="AA37" s="93">
        <f>[33]Junho!$H30</f>
        <v>12.24</v>
      </c>
      <c r="AB37" s="93">
        <f>[33]Junho!$H31</f>
        <v>9.7200000000000006</v>
      </c>
      <c r="AC37" s="93">
        <f>[33]Junho!$H32</f>
        <v>14.04</v>
      </c>
      <c r="AD37" s="93">
        <f>[33]Junho!$H33</f>
        <v>14.4</v>
      </c>
      <c r="AE37" s="93">
        <f>[33]Junho!$H34</f>
        <v>12.96</v>
      </c>
      <c r="AF37" s="81">
        <f t="shared" si="5"/>
        <v>23.040000000000003</v>
      </c>
      <c r="AG37" s="92">
        <f t="shared" si="4"/>
        <v>13.5</v>
      </c>
    </row>
    <row r="38" spans="1:37" x14ac:dyDescent="0.2">
      <c r="A38" s="50" t="s">
        <v>14</v>
      </c>
      <c r="B38" s="93">
        <f>[34]Junho!$H$5</f>
        <v>16.920000000000002</v>
      </c>
      <c r="C38" s="93">
        <f>[34]Junho!$H$6</f>
        <v>16.559999999999999</v>
      </c>
      <c r="D38" s="93">
        <f>[34]Junho!$H$7</f>
        <v>10.08</v>
      </c>
      <c r="E38" s="93">
        <f>[34]Junho!$H$8</f>
        <v>15.120000000000001</v>
      </c>
      <c r="F38" s="93">
        <f>[34]Junho!$H$9</f>
        <v>18.720000000000002</v>
      </c>
      <c r="G38" s="93">
        <f>[34]Junho!$H$10</f>
        <v>18.720000000000002</v>
      </c>
      <c r="H38" s="93">
        <f>[34]Junho!$H$11</f>
        <v>13.32</v>
      </c>
      <c r="I38" s="93">
        <f>[34]Junho!$H$12</f>
        <v>20.52</v>
      </c>
      <c r="J38" s="93">
        <f>[34]Junho!$H$13</f>
        <v>16.920000000000002</v>
      </c>
      <c r="K38" s="93">
        <f>[34]Junho!$H$14</f>
        <v>14.4</v>
      </c>
      <c r="L38" s="93">
        <f>[34]Junho!$H$15</f>
        <v>12.96</v>
      </c>
      <c r="M38" s="93">
        <f>[34]Junho!$H$16</f>
        <v>19.079999999999998</v>
      </c>
      <c r="N38" s="93">
        <f>[34]Junho!$H$17</f>
        <v>19.440000000000001</v>
      </c>
      <c r="O38" s="93">
        <f>[34]Junho!$H$18</f>
        <v>22.32</v>
      </c>
      <c r="P38" s="93">
        <f>[34]Junho!$H$19</f>
        <v>14.76</v>
      </c>
      <c r="Q38" s="93">
        <f>[34]Junho!$H$20</f>
        <v>16.559999999999999</v>
      </c>
      <c r="R38" s="93">
        <f>[34]Junho!$H$21</f>
        <v>16.559999999999999</v>
      </c>
      <c r="S38" s="93">
        <f>[34]Junho!$H$22</f>
        <v>17.64</v>
      </c>
      <c r="T38" s="93">
        <f>[34]Junho!$H$23</f>
        <v>18</v>
      </c>
      <c r="U38" s="93">
        <f>[34]Junho!$H$24</f>
        <v>12.6</v>
      </c>
      <c r="V38" s="93">
        <f>[34]Junho!$H$25</f>
        <v>21.240000000000002</v>
      </c>
      <c r="W38" s="93">
        <f>[34]Junho!$H$26</f>
        <v>18</v>
      </c>
      <c r="X38" s="93">
        <f>[34]Junho!$H$27</f>
        <v>15.840000000000002</v>
      </c>
      <c r="Y38" s="93">
        <f>[34]Junho!$H$28</f>
        <v>16.559999999999999</v>
      </c>
      <c r="Z38" s="93">
        <f>[34]Junho!$H$29</f>
        <v>14.4</v>
      </c>
      <c r="AA38" s="93">
        <f>[34]Junho!$H$30</f>
        <v>14.76</v>
      </c>
      <c r="AB38" s="93">
        <f>[34]Junho!$H$31</f>
        <v>14.4</v>
      </c>
      <c r="AC38" s="93">
        <f>[34]Junho!$H$32</f>
        <v>14.76</v>
      </c>
      <c r="AD38" s="93">
        <f>[34]Junho!$H$33</f>
        <v>13.68</v>
      </c>
      <c r="AE38" s="93">
        <f>[34]Junho!$H$34</f>
        <v>12.96</v>
      </c>
      <c r="AF38" s="81">
        <f t="shared" si="5"/>
        <v>22.32</v>
      </c>
      <c r="AG38" s="92">
        <f t="shared" si="4"/>
        <v>16.259999999999998</v>
      </c>
      <c r="AH38" s="11" t="s">
        <v>33</v>
      </c>
      <c r="AJ38" t="s">
        <v>33</v>
      </c>
    </row>
    <row r="39" spans="1:37" x14ac:dyDescent="0.2">
      <c r="A39" s="50" t="s">
        <v>15</v>
      </c>
      <c r="B39" s="93">
        <f>[35]Junho!$H$5</f>
        <v>11.520000000000001</v>
      </c>
      <c r="C39" s="93">
        <f>[35]Junho!$H$6</f>
        <v>15.840000000000002</v>
      </c>
      <c r="D39" s="93">
        <f>[35]Junho!$H$7</f>
        <v>8.64</v>
      </c>
      <c r="E39" s="93">
        <f>[35]Junho!$H$8</f>
        <v>10.44</v>
      </c>
      <c r="F39" s="93">
        <f>[35]Junho!$H$9</f>
        <v>10.08</v>
      </c>
      <c r="G39" s="93">
        <f>[35]Junho!$H$10</f>
        <v>10.44</v>
      </c>
      <c r="H39" s="93">
        <f>[35]Junho!$H$11</f>
        <v>9.7200000000000006</v>
      </c>
      <c r="I39" s="93">
        <f>[35]Junho!$H$12</f>
        <v>15.120000000000001</v>
      </c>
      <c r="J39" s="93">
        <f>[35]Junho!$H$13</f>
        <v>17.64</v>
      </c>
      <c r="K39" s="93">
        <f>[35]Junho!$H$14</f>
        <v>14.04</v>
      </c>
      <c r="L39" s="93">
        <f>[35]Junho!$H$15</f>
        <v>10.8</v>
      </c>
      <c r="M39" s="93">
        <f>[35]Junho!$H$16</f>
        <v>16.920000000000002</v>
      </c>
      <c r="N39" s="93">
        <f>[35]Junho!$H$17</f>
        <v>19.079999999999998</v>
      </c>
      <c r="O39" s="93">
        <f>[35]Junho!$H$18</f>
        <v>20.52</v>
      </c>
      <c r="P39" s="93">
        <f>[35]Junho!$H$19</f>
        <v>14.4</v>
      </c>
      <c r="Q39" s="93">
        <f>[35]Junho!$H$20</f>
        <v>9</v>
      </c>
      <c r="R39" s="93">
        <f>[35]Junho!$H$21</f>
        <v>12.24</v>
      </c>
      <c r="S39" s="93">
        <f>[35]Junho!$H$22</f>
        <v>17.64</v>
      </c>
      <c r="T39" s="93">
        <f>[35]Junho!$H$23</f>
        <v>16.2</v>
      </c>
      <c r="U39" s="93">
        <f>[35]Junho!$H$24</f>
        <v>10.44</v>
      </c>
      <c r="V39" s="93">
        <f>[35]Junho!$H$25</f>
        <v>19.079999999999998</v>
      </c>
      <c r="W39" s="93">
        <f>[35]Junho!$H$26</f>
        <v>18.36</v>
      </c>
      <c r="X39" s="93">
        <f>[35]Junho!$H$27</f>
        <v>13.32</v>
      </c>
      <c r="Y39" s="93">
        <f>[35]Junho!$H$28</f>
        <v>9</v>
      </c>
      <c r="Z39" s="93">
        <f>[35]Junho!$H$29</f>
        <v>7.9200000000000008</v>
      </c>
      <c r="AA39" s="93">
        <f>[35]Junho!$H$30</f>
        <v>8.64</v>
      </c>
      <c r="AB39" s="93">
        <f>[35]Junho!$H$31</f>
        <v>8.64</v>
      </c>
      <c r="AC39" s="93">
        <f>[35]Junho!$H$32</f>
        <v>11.520000000000001</v>
      </c>
      <c r="AD39" s="93">
        <f>[35]Junho!$H$33</f>
        <v>22.68</v>
      </c>
      <c r="AE39" s="93">
        <f>[35]Junho!$H$34</f>
        <v>14.4</v>
      </c>
      <c r="AF39" s="81">
        <f t="shared" si="5"/>
        <v>22.68</v>
      </c>
      <c r="AG39" s="92">
        <f t="shared" si="4"/>
        <v>13.475999999999997</v>
      </c>
      <c r="AJ39" t="s">
        <v>33</v>
      </c>
    </row>
    <row r="40" spans="1:37" x14ac:dyDescent="0.2">
      <c r="A40" s="50" t="s">
        <v>156</v>
      </c>
      <c r="B40" s="93">
        <f>[36]Junho!$H$5</f>
        <v>12.96</v>
      </c>
      <c r="C40" s="93">
        <f>[36]Junho!$H$6</f>
        <v>14.04</v>
      </c>
      <c r="D40" s="93">
        <f>[36]Junho!$H$7</f>
        <v>10.8</v>
      </c>
      <c r="E40" s="93">
        <f>[36]Junho!$H$8</f>
        <v>12.96</v>
      </c>
      <c r="F40" s="93">
        <f>[36]Junho!$H$9</f>
        <v>11.520000000000001</v>
      </c>
      <c r="G40" s="93">
        <f>[36]Junho!$H$10</f>
        <v>12.6</v>
      </c>
      <c r="H40" s="93">
        <f>[36]Junho!$H$11</f>
        <v>14.04</v>
      </c>
      <c r="I40" s="93">
        <f>[36]Junho!$H$12</f>
        <v>18</v>
      </c>
      <c r="J40" s="93">
        <f>[36]Junho!$H$13</f>
        <v>21.96</v>
      </c>
      <c r="K40" s="93">
        <f>[36]Junho!$H$14</f>
        <v>17.64</v>
      </c>
      <c r="L40" s="93">
        <f>[36]Junho!$H$15</f>
        <v>10.08</v>
      </c>
      <c r="M40" s="93">
        <f>[36]Junho!$H$16</f>
        <v>13.32</v>
      </c>
      <c r="N40" s="93">
        <f>[36]Junho!$H$17</f>
        <v>21.240000000000002</v>
      </c>
      <c r="O40" s="93">
        <f>[36]Junho!$H$18</f>
        <v>25.56</v>
      </c>
      <c r="P40" s="93">
        <f>[36]Junho!$H$19</f>
        <v>21.96</v>
      </c>
      <c r="Q40" s="93">
        <f>[36]Junho!$H$20</f>
        <v>13.32</v>
      </c>
      <c r="R40" s="93">
        <f>[36]Junho!$H$21</f>
        <v>17.28</v>
      </c>
      <c r="S40" s="93">
        <f>[36]Junho!$H$22</f>
        <v>21.6</v>
      </c>
      <c r="T40" s="93">
        <f>[36]Junho!$H$23</f>
        <v>19.8</v>
      </c>
      <c r="U40" s="93">
        <f>[36]Junho!$H$24</f>
        <v>11.879999999999999</v>
      </c>
      <c r="V40" s="93">
        <f>[36]Junho!$H$25</f>
        <v>19.079999999999998</v>
      </c>
      <c r="W40" s="93">
        <f>[36]Junho!$H$26</f>
        <v>28.44</v>
      </c>
      <c r="X40" s="93">
        <f>[36]Junho!$H$27</f>
        <v>21.96</v>
      </c>
      <c r="Y40" s="93">
        <f>[36]Junho!$H$28</f>
        <v>21.240000000000002</v>
      </c>
      <c r="Z40" s="93">
        <f>[36]Junho!$H$29</f>
        <v>11.520000000000001</v>
      </c>
      <c r="AA40" s="93">
        <f>[36]Junho!$H$30</f>
        <v>17.64</v>
      </c>
      <c r="AB40" s="93">
        <f>[36]Junho!$H$31</f>
        <v>14.4</v>
      </c>
      <c r="AC40" s="93">
        <f>[36]Junho!$H$32</f>
        <v>19.8</v>
      </c>
      <c r="AD40" s="93">
        <f>[36]Junho!$H$33</f>
        <v>24.12</v>
      </c>
      <c r="AE40" s="93">
        <f>[36]Junho!$H$34</f>
        <v>17.28</v>
      </c>
      <c r="AF40" s="81">
        <f t="shared" si="5"/>
        <v>28.44</v>
      </c>
      <c r="AG40" s="92">
        <f t="shared" si="4"/>
        <v>17.267999999999997</v>
      </c>
      <c r="AJ40" t="s">
        <v>33</v>
      </c>
    </row>
    <row r="41" spans="1:37" x14ac:dyDescent="0.2">
      <c r="A41" s="50" t="s">
        <v>16</v>
      </c>
      <c r="B41" s="93">
        <f>[37]Junho!$H$5</f>
        <v>8.2799999999999994</v>
      </c>
      <c r="C41" s="93">
        <f>[37]Junho!$H$6</f>
        <v>12.6</v>
      </c>
      <c r="D41" s="93">
        <f>[37]Junho!$H$7</f>
        <v>7.9200000000000008</v>
      </c>
      <c r="E41" s="93">
        <f>[37]Junho!$H$8</f>
        <v>8.2799999999999994</v>
      </c>
      <c r="F41" s="93">
        <f>[37]Junho!$H$9</f>
        <v>10.08</v>
      </c>
      <c r="G41" s="93">
        <f>[37]Junho!$H$10</f>
        <v>8.2799999999999994</v>
      </c>
      <c r="H41" s="93">
        <f>[37]Junho!$H$11</f>
        <v>9.7200000000000006</v>
      </c>
      <c r="I41" s="93">
        <f>[37]Junho!$H$12</f>
        <v>11.16</v>
      </c>
      <c r="J41" s="93">
        <f>[37]Junho!$H$13</f>
        <v>19.079999999999998</v>
      </c>
      <c r="K41" s="93">
        <f>[37]Junho!$H$14</f>
        <v>15.840000000000002</v>
      </c>
      <c r="L41" s="93">
        <f>[37]Junho!$H$15</f>
        <v>8.2799999999999994</v>
      </c>
      <c r="M41" s="93">
        <f>[37]Junho!$H$16</f>
        <v>12.24</v>
      </c>
      <c r="N41" s="93">
        <f>[37]Junho!$H$17</f>
        <v>17.64</v>
      </c>
      <c r="O41" s="93">
        <f>[37]Junho!$H$18</f>
        <v>22.68</v>
      </c>
      <c r="P41" s="93">
        <f>[37]Junho!$H$19</f>
        <v>15.48</v>
      </c>
      <c r="Q41" s="93">
        <f>[37]Junho!$H$20</f>
        <v>12.96</v>
      </c>
      <c r="R41" s="93">
        <f>[37]Junho!$H$21</f>
        <v>19.8</v>
      </c>
      <c r="S41" s="93">
        <f>[37]Junho!$H$22</f>
        <v>19.079999999999998</v>
      </c>
      <c r="T41" s="93">
        <f>[37]Junho!$H$23</f>
        <v>20.16</v>
      </c>
      <c r="U41" s="93">
        <f>[37]Junho!$H$24</f>
        <v>11.520000000000001</v>
      </c>
      <c r="V41" s="93">
        <f>[37]Junho!$H$25</f>
        <v>21.240000000000002</v>
      </c>
      <c r="W41" s="93">
        <f>[37]Junho!$H$26</f>
        <v>22.68</v>
      </c>
      <c r="X41" s="93">
        <f>[37]Junho!$H$27</f>
        <v>23.400000000000002</v>
      </c>
      <c r="Y41" s="93">
        <f>[37]Junho!$H$28</f>
        <v>29.52</v>
      </c>
      <c r="Z41" s="93">
        <f>[37]Junho!$H$29</f>
        <v>10.44</v>
      </c>
      <c r="AA41" s="93">
        <f>[37]Junho!$H$30</f>
        <v>7.9200000000000008</v>
      </c>
      <c r="AB41" s="93">
        <f>[37]Junho!$H$31</f>
        <v>7.9200000000000008</v>
      </c>
      <c r="AC41" s="93">
        <f>[37]Junho!$H$32</f>
        <v>14.4</v>
      </c>
      <c r="AD41" s="93">
        <f>[37]Junho!$H$33</f>
        <v>11.520000000000001</v>
      </c>
      <c r="AE41" s="93">
        <f>[37]Junho!$H$34</f>
        <v>9.7200000000000006</v>
      </c>
      <c r="AF41" s="81">
        <f t="shared" si="5"/>
        <v>29.52</v>
      </c>
      <c r="AG41" s="92">
        <f t="shared" si="4"/>
        <v>14.327999999999999</v>
      </c>
      <c r="AJ41" t="s">
        <v>33</v>
      </c>
      <c r="AK41" t="s">
        <v>33</v>
      </c>
    </row>
    <row r="42" spans="1:37" x14ac:dyDescent="0.2">
      <c r="A42" s="50" t="s">
        <v>139</v>
      </c>
      <c r="B42" s="93">
        <f>[38]Junho!$H$5</f>
        <v>19.8</v>
      </c>
      <c r="C42" s="93">
        <f>[38]Junho!$H$6</f>
        <v>20.16</v>
      </c>
      <c r="D42" s="93">
        <f>[38]Junho!$H$7</f>
        <v>18.36</v>
      </c>
      <c r="E42" s="93">
        <f>[38]Junho!$H$8</f>
        <v>17.64</v>
      </c>
      <c r="F42" s="93">
        <f>[38]Junho!$H$9</f>
        <v>19.440000000000001</v>
      </c>
      <c r="G42" s="93">
        <f>[38]Junho!$H$10</f>
        <v>19.8</v>
      </c>
      <c r="H42" s="93">
        <f>[38]Junho!$H$11</f>
        <v>15.48</v>
      </c>
      <c r="I42" s="93">
        <f>[38]Junho!$H$12</f>
        <v>23.400000000000002</v>
      </c>
      <c r="J42" s="93">
        <f>[38]Junho!$H$13</f>
        <v>26.64</v>
      </c>
      <c r="K42" s="93">
        <f>[38]Junho!$H$14</f>
        <v>17.64</v>
      </c>
      <c r="L42" s="93">
        <f>[38]Junho!$H$15</f>
        <v>15.840000000000002</v>
      </c>
      <c r="M42" s="93">
        <f>[38]Junho!$H$16</f>
        <v>19.8</v>
      </c>
      <c r="N42" s="93">
        <f>[38]Junho!$H$17</f>
        <v>24.840000000000003</v>
      </c>
      <c r="O42" s="93">
        <f>[38]Junho!$H$18</f>
        <v>28.44</v>
      </c>
      <c r="P42" s="93">
        <f>[38]Junho!$H$19</f>
        <v>18.36</v>
      </c>
      <c r="Q42" s="93">
        <f>[38]Junho!$H$20</f>
        <v>18.36</v>
      </c>
      <c r="R42" s="93">
        <f>[38]Junho!$H$21</f>
        <v>18</v>
      </c>
      <c r="S42" s="93">
        <f>[38]Junho!$H$22</f>
        <v>23.759999999999998</v>
      </c>
      <c r="T42" s="93">
        <f>[38]Junho!$H$23</f>
        <v>17.28</v>
      </c>
      <c r="U42" s="93">
        <f>[38]Junho!$H$24</f>
        <v>20.16</v>
      </c>
      <c r="V42" s="93">
        <f>[38]Junho!$H$25</f>
        <v>22.32</v>
      </c>
      <c r="W42" s="93">
        <f>[38]Junho!$H$26</f>
        <v>22.68</v>
      </c>
      <c r="X42" s="93">
        <f>[38]Junho!$H$27</f>
        <v>20.16</v>
      </c>
      <c r="Y42" s="93">
        <f>[38]Junho!$H$28</f>
        <v>18</v>
      </c>
      <c r="Z42" s="93">
        <f>[38]Junho!$H$29</f>
        <v>15.48</v>
      </c>
      <c r="AA42" s="93">
        <f>[38]Junho!$H$30</f>
        <v>16.559999999999999</v>
      </c>
      <c r="AB42" s="93">
        <f>[38]Junho!$H$31</f>
        <v>10.8</v>
      </c>
      <c r="AC42" s="93">
        <f>[38]Junho!$H$32</f>
        <v>19.079999999999998</v>
      </c>
      <c r="AD42" s="93">
        <f>[38]Junho!$H$33</f>
        <v>17.28</v>
      </c>
      <c r="AE42" s="93">
        <f>[38]Junho!$H$34</f>
        <v>15.48</v>
      </c>
      <c r="AF42" s="81">
        <f t="shared" si="5"/>
        <v>28.44</v>
      </c>
      <c r="AG42" s="92">
        <f t="shared" si="4"/>
        <v>19.368000000000002</v>
      </c>
      <c r="AK42" t="s">
        <v>33</v>
      </c>
    </row>
    <row r="43" spans="1:37" x14ac:dyDescent="0.2">
      <c r="A43" s="50" t="s">
        <v>17</v>
      </c>
      <c r="B43" s="93">
        <f>[39]Junho!$H$5</f>
        <v>14.4</v>
      </c>
      <c r="C43" s="93">
        <f>[39]Junho!$H$6</f>
        <v>16.2</v>
      </c>
      <c r="D43" s="93">
        <f>[39]Junho!$H$7</f>
        <v>10.8</v>
      </c>
      <c r="E43" s="93">
        <f>[39]Junho!$H$8</f>
        <v>12.6</v>
      </c>
      <c r="F43" s="93">
        <f>[39]Junho!$H$9</f>
        <v>17.28</v>
      </c>
      <c r="G43" s="93">
        <f>[39]Junho!$H$10</f>
        <v>12.96</v>
      </c>
      <c r="H43" s="93">
        <f>[39]Junho!$H$11</f>
        <v>14.76</v>
      </c>
      <c r="I43" s="93">
        <f>[39]Junho!$H$12</f>
        <v>18.720000000000002</v>
      </c>
      <c r="J43" s="93">
        <f>[39]Junho!$H$13</f>
        <v>24.840000000000003</v>
      </c>
      <c r="K43" s="93">
        <f>[39]Junho!$H$14</f>
        <v>19.079999999999998</v>
      </c>
      <c r="L43" s="93">
        <f>[39]Junho!$H$15</f>
        <v>15.120000000000001</v>
      </c>
      <c r="M43" s="93">
        <f>[39]Junho!$H$16</f>
        <v>17.64</v>
      </c>
      <c r="N43" s="93">
        <f>[39]Junho!$H$17</f>
        <v>24.12</v>
      </c>
      <c r="O43" s="93">
        <f>[39]Junho!$H$18</f>
        <v>29.880000000000003</v>
      </c>
      <c r="P43" s="93">
        <f>[39]Junho!$H$19</f>
        <v>21.240000000000002</v>
      </c>
      <c r="Q43" s="93">
        <f>[39]Junho!$H$20</f>
        <v>24.12</v>
      </c>
      <c r="R43" s="93">
        <f>[39]Junho!$H$21</f>
        <v>22.68</v>
      </c>
      <c r="S43" s="93">
        <f>[39]Junho!$H$22</f>
        <v>25.56</v>
      </c>
      <c r="T43" s="93">
        <f>[39]Junho!$H$23</f>
        <v>23.759999999999998</v>
      </c>
      <c r="U43" s="93">
        <f>[39]Junho!$H$24</f>
        <v>14.04</v>
      </c>
      <c r="V43" s="93">
        <f>[39]Junho!$H$25</f>
        <v>20.16</v>
      </c>
      <c r="W43" s="93">
        <f>[39]Junho!$H$26</f>
        <v>24.48</v>
      </c>
      <c r="X43" s="93">
        <f>[39]Junho!$H$27</f>
        <v>23.759999999999998</v>
      </c>
      <c r="Y43" s="93">
        <f>[39]Junho!$H$28</f>
        <v>22.32</v>
      </c>
      <c r="Z43" s="93">
        <f>[39]Junho!$H$29</f>
        <v>12.96</v>
      </c>
      <c r="AA43" s="93">
        <f>[39]Junho!$H$30</f>
        <v>14.76</v>
      </c>
      <c r="AB43" s="93">
        <f>[39]Junho!$H$31</f>
        <v>18</v>
      </c>
      <c r="AC43" s="93">
        <f>[39]Junho!$H$32</f>
        <v>20.88</v>
      </c>
      <c r="AD43" s="93">
        <f>[39]Junho!$H$33</f>
        <v>19.079999999999998</v>
      </c>
      <c r="AE43" s="93">
        <f>[39]Junho!$H$34</f>
        <v>17.64</v>
      </c>
      <c r="AF43" s="81">
        <f t="shared" si="5"/>
        <v>29.880000000000003</v>
      </c>
      <c r="AG43" s="92">
        <f t="shared" si="4"/>
        <v>19.128</v>
      </c>
      <c r="AI43" t="s">
        <v>33</v>
      </c>
      <c r="AJ43" t="s">
        <v>33</v>
      </c>
      <c r="AK43" t="s">
        <v>33</v>
      </c>
    </row>
    <row r="44" spans="1:37" hidden="1" x14ac:dyDescent="0.2">
      <c r="A44" s="50" t="s">
        <v>144</v>
      </c>
      <c r="B44" s="93" t="str">
        <f>[40]Junho!$H$5</f>
        <v>*</v>
      </c>
      <c r="C44" s="93" t="str">
        <f>[40]Junho!$H$6</f>
        <v>*</v>
      </c>
      <c r="D44" s="93" t="str">
        <f>[40]Junho!$H$7</f>
        <v>*</v>
      </c>
      <c r="E44" s="93" t="str">
        <f>[40]Junho!$H$8</f>
        <v>*</v>
      </c>
      <c r="F44" s="93" t="str">
        <f>[40]Junho!$H$9</f>
        <v>*</v>
      </c>
      <c r="G44" s="93" t="str">
        <f>[40]Junho!$H$10</f>
        <v>*</v>
      </c>
      <c r="H44" s="93" t="str">
        <f>[40]Junho!$H$11</f>
        <v>*</v>
      </c>
      <c r="I44" s="93" t="str">
        <f>[40]Junho!$H$12</f>
        <v>*</v>
      </c>
      <c r="J44" s="93" t="str">
        <f>[40]Junho!$H$13</f>
        <v>*</v>
      </c>
      <c r="K44" s="93" t="str">
        <f>[40]Junho!$H$14</f>
        <v>*</v>
      </c>
      <c r="L44" s="93" t="str">
        <f>[40]Junho!$H$15</f>
        <v>*</v>
      </c>
      <c r="M44" s="93" t="str">
        <f>[40]Junho!$H$16</f>
        <v>*</v>
      </c>
      <c r="N44" s="93" t="str">
        <f>[40]Junho!$H$17</f>
        <v>*</v>
      </c>
      <c r="O44" s="93" t="str">
        <f>[40]Junho!$H$18</f>
        <v>*</v>
      </c>
      <c r="P44" s="93" t="str">
        <f>[40]Junho!$H$19</f>
        <v>*</v>
      </c>
      <c r="Q44" s="93" t="str">
        <f>[40]Junho!$H$20</f>
        <v>*</v>
      </c>
      <c r="R44" s="93" t="str">
        <f>[40]Junho!$H$21</f>
        <v>*</v>
      </c>
      <c r="S44" s="93" t="str">
        <f>[40]Junho!$H$22</f>
        <v>*</v>
      </c>
      <c r="T44" s="93" t="str">
        <f>[40]Junho!$H$23</f>
        <v>*</v>
      </c>
      <c r="U44" s="93" t="str">
        <f>[40]Junho!$H$24</f>
        <v>*</v>
      </c>
      <c r="V44" s="93" t="str">
        <f>[40]Junho!$H$25</f>
        <v>*</v>
      </c>
      <c r="W44" s="93" t="str">
        <f>[40]Junho!$H$26</f>
        <v>*</v>
      </c>
      <c r="X44" s="93" t="str">
        <f>[40]Junho!$H$27</f>
        <v>*</v>
      </c>
      <c r="Y44" s="93" t="str">
        <f>[40]Junho!$H$28</f>
        <v>*</v>
      </c>
      <c r="Z44" s="93" t="str">
        <f>[40]Junho!$H$29</f>
        <v>*</v>
      </c>
      <c r="AA44" s="93" t="str">
        <f>[40]Junho!$H$30</f>
        <v>*</v>
      </c>
      <c r="AB44" s="93" t="str">
        <f>[40]Junho!$H$31</f>
        <v>*</v>
      </c>
      <c r="AC44" s="93" t="str">
        <f>[40]Junho!$H$32</f>
        <v>*</v>
      </c>
      <c r="AD44" s="93" t="str">
        <f>[40]Junho!$H$33</f>
        <v>*</v>
      </c>
      <c r="AE44" s="93" t="str">
        <f>[40]Junho!$H$34</f>
        <v>*</v>
      </c>
      <c r="AF44" s="81" t="s">
        <v>203</v>
      </c>
      <c r="AG44" s="92" t="s">
        <v>203</v>
      </c>
    </row>
    <row r="45" spans="1:37" hidden="1" x14ac:dyDescent="0.2">
      <c r="A45" s="50" t="s">
        <v>18</v>
      </c>
      <c r="B45" s="93" t="str">
        <f>[41]Junho!$H$5</f>
        <v>*</v>
      </c>
      <c r="C45" s="93" t="str">
        <f>[41]Junho!$H$6</f>
        <v>*</v>
      </c>
      <c r="D45" s="93" t="str">
        <f>[41]Junho!$H$7</f>
        <v>*</v>
      </c>
      <c r="E45" s="93" t="str">
        <f>[41]Junho!$H$8</f>
        <v>*</v>
      </c>
      <c r="F45" s="93" t="str">
        <f>[41]Junho!$H$9</f>
        <v>*</v>
      </c>
      <c r="G45" s="93" t="str">
        <f>[41]Junho!$H$10</f>
        <v>*</v>
      </c>
      <c r="H45" s="93" t="str">
        <f>[41]Junho!$H$11</f>
        <v>*</v>
      </c>
      <c r="I45" s="93" t="str">
        <f>[41]Junho!$H$12</f>
        <v>*</v>
      </c>
      <c r="J45" s="93" t="str">
        <f>[41]Junho!$H$13</f>
        <v>*</v>
      </c>
      <c r="K45" s="93" t="str">
        <f>[41]Junho!$H$14</f>
        <v>*</v>
      </c>
      <c r="L45" s="93" t="str">
        <f>[41]Junho!$H$15</f>
        <v>*</v>
      </c>
      <c r="M45" s="93" t="str">
        <f>[41]Junho!$H$16</f>
        <v>*</v>
      </c>
      <c r="N45" s="93" t="str">
        <f>[41]Junho!$H$17</f>
        <v>*</v>
      </c>
      <c r="O45" s="93" t="str">
        <f>[41]Junho!$H$18</f>
        <v>*</v>
      </c>
      <c r="P45" s="93" t="str">
        <f>[41]Junho!$H$19</f>
        <v>*</v>
      </c>
      <c r="Q45" s="93" t="str">
        <f>[41]Junho!$H$20</f>
        <v>*</v>
      </c>
      <c r="R45" s="93" t="str">
        <f>[41]Junho!$H$21</f>
        <v>*</v>
      </c>
      <c r="S45" s="93" t="str">
        <f>[41]Junho!$H$22</f>
        <v>*</v>
      </c>
      <c r="T45" s="93" t="str">
        <f>[41]Junho!$H$23</f>
        <v>*</v>
      </c>
      <c r="U45" s="93" t="str">
        <f>[41]Junho!$H$24</f>
        <v>*</v>
      </c>
      <c r="V45" s="93" t="str">
        <f>[41]Junho!$H$25</f>
        <v>*</v>
      </c>
      <c r="W45" s="93" t="str">
        <f>[41]Junho!$H$26</f>
        <v>*</v>
      </c>
      <c r="X45" s="93" t="str">
        <f>[41]Junho!$H$27</f>
        <v>*</v>
      </c>
      <c r="Y45" s="93" t="str">
        <f>[41]Junho!$H$28</f>
        <v>*</v>
      </c>
      <c r="Z45" s="93" t="str">
        <f>[41]Junho!$H$29</f>
        <v>*</v>
      </c>
      <c r="AA45" s="93" t="str">
        <f>[41]Junho!$H$30</f>
        <v>*</v>
      </c>
      <c r="AB45" s="93" t="str">
        <f>[41]Junho!$H$31</f>
        <v>*</v>
      </c>
      <c r="AC45" s="93" t="str">
        <f>[41]Junho!$H$32</f>
        <v>*</v>
      </c>
      <c r="AD45" s="93" t="str">
        <f>[41]Junho!$H$33</f>
        <v>*</v>
      </c>
      <c r="AE45" s="93" t="str">
        <f>[41]Junho!$H$34</f>
        <v>*</v>
      </c>
      <c r="AF45" s="81" t="s">
        <v>203</v>
      </c>
      <c r="AG45" s="92" t="s">
        <v>203</v>
      </c>
      <c r="AH45" s="11" t="s">
        <v>33</v>
      </c>
    </row>
    <row r="46" spans="1:37" x14ac:dyDescent="0.2">
      <c r="A46" s="50" t="s">
        <v>21</v>
      </c>
      <c r="B46" s="93">
        <f>[42]Junho!$H$5</f>
        <v>15.840000000000002</v>
      </c>
      <c r="C46" s="93">
        <f>[42]Junho!$H$6</f>
        <v>14.04</v>
      </c>
      <c r="D46" s="93">
        <f>[42]Junho!$H$7</f>
        <v>8.2799999999999994</v>
      </c>
      <c r="E46" s="93">
        <f>[42]Junho!$H$8</f>
        <v>13.68</v>
      </c>
      <c r="F46" s="93">
        <f>[42]Junho!$H$9</f>
        <v>24.12</v>
      </c>
      <c r="G46" s="93">
        <f>[42]Junho!$H$10</f>
        <v>16.920000000000002</v>
      </c>
      <c r="H46" s="93">
        <f>[42]Junho!$H$11</f>
        <v>14.04</v>
      </c>
      <c r="I46" s="93">
        <f>[42]Junho!$H$12</f>
        <v>14.4</v>
      </c>
      <c r="J46" s="93">
        <f>[42]Junho!$H$13</f>
        <v>19.440000000000001</v>
      </c>
      <c r="K46" s="93">
        <f>[42]Junho!$H$14</f>
        <v>15.48</v>
      </c>
      <c r="L46" s="93">
        <f>[42]Junho!$H$15</f>
        <v>9.3600000000000012</v>
      </c>
      <c r="M46" s="93">
        <f>[42]Junho!$H$16</f>
        <v>14.4</v>
      </c>
      <c r="N46" s="93">
        <f>[42]Junho!$H$17</f>
        <v>20.16</v>
      </c>
      <c r="O46" s="93">
        <f>[42]Junho!$H$18</f>
        <v>18.720000000000002</v>
      </c>
      <c r="P46" s="93">
        <f>[42]Junho!$H$19</f>
        <v>13.68</v>
      </c>
      <c r="Q46" s="93">
        <f>[42]Junho!$H$20</f>
        <v>12.96</v>
      </c>
      <c r="R46" s="93">
        <f>[42]Junho!$H$21</f>
        <v>12.24</v>
      </c>
      <c r="S46" s="93">
        <f>[42]Junho!$H$22</f>
        <v>15.120000000000001</v>
      </c>
      <c r="T46" s="93">
        <f>[42]Junho!$H$23</f>
        <v>14.4</v>
      </c>
      <c r="U46" s="93">
        <f>[42]Junho!$H$24</f>
        <v>12.24</v>
      </c>
      <c r="V46" s="93">
        <f>[42]Junho!$H$25</f>
        <v>16.920000000000002</v>
      </c>
      <c r="W46" s="93">
        <f>[42]Junho!$H$26</f>
        <v>20.16</v>
      </c>
      <c r="X46" s="93">
        <f>[42]Junho!$H$27</f>
        <v>14.04</v>
      </c>
      <c r="Y46" s="93">
        <f>[42]Junho!$H$28</f>
        <v>13.68</v>
      </c>
      <c r="Z46" s="93">
        <f>[42]Junho!$H$29</f>
        <v>10.44</v>
      </c>
      <c r="AA46" s="93">
        <f>[42]Junho!$H$30</f>
        <v>12.24</v>
      </c>
      <c r="AB46" s="93">
        <f>[42]Junho!$H$31</f>
        <v>14.76</v>
      </c>
      <c r="AC46" s="93">
        <f>[42]Junho!$H$32</f>
        <v>10.8</v>
      </c>
      <c r="AD46" s="93">
        <f>[42]Junho!$H$33</f>
        <v>18.720000000000002</v>
      </c>
      <c r="AE46" s="93">
        <f>[42]Junho!$H$34</f>
        <v>21.96</v>
      </c>
      <c r="AF46" s="81">
        <f>MAX(B46:AE46)</f>
        <v>24.12</v>
      </c>
      <c r="AG46" s="92">
        <f>AVERAGE(B46:AE46)</f>
        <v>15.108000000000004</v>
      </c>
    </row>
    <row r="47" spans="1:37" x14ac:dyDescent="0.2">
      <c r="A47" s="50" t="s">
        <v>32</v>
      </c>
      <c r="B47" s="93">
        <f>[43]Junho!$H$5</f>
        <v>19.440000000000001</v>
      </c>
      <c r="C47" s="93">
        <f>[43]Junho!$H$6</f>
        <v>25.56</v>
      </c>
      <c r="D47" s="93">
        <f>[43]Junho!$H$7</f>
        <v>18</v>
      </c>
      <c r="E47" s="93">
        <f>[43]Junho!$H$8</f>
        <v>21.240000000000002</v>
      </c>
      <c r="F47" s="93">
        <f>[43]Junho!$H$9</f>
        <v>17.28</v>
      </c>
      <c r="G47" s="93">
        <f>[43]Junho!$H$10</f>
        <v>16.2</v>
      </c>
      <c r="H47" s="93">
        <f>[43]Junho!$H$11</f>
        <v>18</v>
      </c>
      <c r="I47" s="93">
        <f>[43]Junho!$H$12</f>
        <v>20.88</v>
      </c>
      <c r="J47" s="93">
        <f>[43]Junho!$H$13</f>
        <v>26.64</v>
      </c>
      <c r="K47" s="93">
        <f>[43]Junho!$H$14</f>
        <v>22.68</v>
      </c>
      <c r="L47" s="93">
        <f>[43]Junho!$H$15</f>
        <v>18.720000000000002</v>
      </c>
      <c r="M47" s="93">
        <f>[43]Junho!$H$16</f>
        <v>18.36</v>
      </c>
      <c r="N47" s="93">
        <f>[43]Junho!$H$17</f>
        <v>32.4</v>
      </c>
      <c r="O47" s="93">
        <f>[43]Junho!$H$18</f>
        <v>32.4</v>
      </c>
      <c r="P47" s="93">
        <f>[43]Junho!$H$19</f>
        <v>24.48</v>
      </c>
      <c r="Q47" s="93">
        <f>[43]Junho!$H$20</f>
        <v>27</v>
      </c>
      <c r="R47" s="93">
        <f>[43]Junho!$H$21</f>
        <v>22.68</v>
      </c>
      <c r="S47" s="93">
        <f>[43]Junho!$H$22</f>
        <v>28.8</v>
      </c>
      <c r="T47" s="93">
        <f>[43]Junho!$H$23</f>
        <v>27</v>
      </c>
      <c r="U47" s="93">
        <f>[43]Junho!$H$24</f>
        <v>21.96</v>
      </c>
      <c r="V47" s="93">
        <f>[43]Junho!$H$25</f>
        <v>25.56</v>
      </c>
      <c r="W47" s="93">
        <f>[43]Junho!$H$26</f>
        <v>33.480000000000004</v>
      </c>
      <c r="X47" s="93">
        <f>[43]Junho!$H$27</f>
        <v>25.56</v>
      </c>
      <c r="Y47" s="93">
        <f>[43]Junho!$H$28</f>
        <v>21.6</v>
      </c>
      <c r="Z47" s="93">
        <f>[43]Junho!$H$29</f>
        <v>16.559999999999999</v>
      </c>
      <c r="AA47" s="93">
        <f>[43]Junho!$H$30</f>
        <v>16.559999999999999</v>
      </c>
      <c r="AB47" s="93">
        <f>[43]Junho!$H$31</f>
        <v>13.32</v>
      </c>
      <c r="AC47" s="93">
        <f>[43]Junho!$H$32</f>
        <v>21.6</v>
      </c>
      <c r="AD47" s="93">
        <f>[43]Junho!$H$33</f>
        <v>18</v>
      </c>
      <c r="AE47" s="93">
        <f>[43]Junho!$H$34</f>
        <v>13.68</v>
      </c>
      <c r="AF47" s="81">
        <f>MAX(B47:AE47)</f>
        <v>33.480000000000004</v>
      </c>
      <c r="AG47" s="92">
        <f>AVERAGE(B47:AE47)</f>
        <v>22.187999999999995</v>
      </c>
      <c r="AH47" s="11" t="s">
        <v>33</v>
      </c>
      <c r="AJ47" t="s">
        <v>206</v>
      </c>
    </row>
    <row r="48" spans="1:37" x14ac:dyDescent="0.2">
      <c r="A48" s="50" t="s">
        <v>19</v>
      </c>
      <c r="B48" s="93">
        <f>[44]Junho!$H$5</f>
        <v>11.520000000000001</v>
      </c>
      <c r="C48" s="93">
        <f>[44]Junho!$H$6</f>
        <v>12.24</v>
      </c>
      <c r="D48" s="93">
        <f>[44]Junho!$H$7</f>
        <v>9.3600000000000012</v>
      </c>
      <c r="E48" s="93">
        <f>[44]Junho!$H$8</f>
        <v>7.5600000000000005</v>
      </c>
      <c r="F48" s="93">
        <f>[44]Junho!$H$9</f>
        <v>6.48</v>
      </c>
      <c r="G48" s="93">
        <f>[44]Junho!$H$10</f>
        <v>9.7200000000000006</v>
      </c>
      <c r="H48" s="93">
        <f>[44]Junho!$H$11</f>
        <v>6.84</v>
      </c>
      <c r="I48" s="93">
        <f>[44]Junho!$H$12</f>
        <v>10.08</v>
      </c>
      <c r="J48" s="93">
        <f>[44]Junho!$H$13</f>
        <v>10.8</v>
      </c>
      <c r="K48" s="93">
        <f>[44]Junho!$H$14</f>
        <v>7.9200000000000008</v>
      </c>
      <c r="L48" s="93">
        <f>[44]Junho!$H$15</f>
        <v>6.84</v>
      </c>
      <c r="M48" s="93">
        <f>[44]Junho!$H$16</f>
        <v>5.7600000000000007</v>
      </c>
      <c r="N48" s="93">
        <f>[44]Junho!$H$17</f>
        <v>12.96</v>
      </c>
      <c r="O48" s="93">
        <f>[44]Junho!$H$18</f>
        <v>19.8</v>
      </c>
      <c r="P48" s="93">
        <f>[44]Junho!$H$19</f>
        <v>7.9200000000000008</v>
      </c>
      <c r="Q48" s="93">
        <f>[44]Junho!$H$20</f>
        <v>10.08</v>
      </c>
      <c r="R48" s="93">
        <f>[44]Junho!$H$21</f>
        <v>10.8</v>
      </c>
      <c r="S48" s="93">
        <f>[44]Junho!$H$22</f>
        <v>14.04</v>
      </c>
      <c r="T48" s="93">
        <f>[44]Junho!$H$23</f>
        <v>7.9200000000000008</v>
      </c>
      <c r="U48" s="93">
        <f>[44]Junho!$H$24</f>
        <v>9.3600000000000012</v>
      </c>
      <c r="V48" s="93">
        <f>[44]Junho!$H$25</f>
        <v>11.520000000000001</v>
      </c>
      <c r="W48" s="93">
        <f>[44]Junho!$H$26</f>
        <v>11.879999999999999</v>
      </c>
      <c r="X48" s="93">
        <f>[44]Junho!$H$27</f>
        <v>10.8</v>
      </c>
      <c r="Y48" s="93">
        <f>[44]Junho!$H$28</f>
        <v>11.16</v>
      </c>
      <c r="Z48" s="93">
        <f>[44]Junho!$H$29</f>
        <v>4.32</v>
      </c>
      <c r="AA48" s="93">
        <f>[44]Junho!$H$30</f>
        <v>9.7200000000000006</v>
      </c>
      <c r="AB48" s="93">
        <f>[44]Junho!$H$31</f>
        <v>7.9200000000000008</v>
      </c>
      <c r="AC48" s="93">
        <f>[44]Junho!$H$32</f>
        <v>9.7200000000000006</v>
      </c>
      <c r="AD48" s="93">
        <f>[44]Junho!$H$33</f>
        <v>10.8</v>
      </c>
      <c r="AE48" s="93">
        <f>[44]Junho!$H$34</f>
        <v>10.44</v>
      </c>
      <c r="AF48" s="81">
        <f>MAX(B48:AE48)</f>
        <v>19.8</v>
      </c>
      <c r="AG48" s="92">
        <f>AVERAGE(B48:AE48)</f>
        <v>9.876000000000003</v>
      </c>
    </row>
    <row r="49" spans="1:37" s="5" customFormat="1" ht="17.100000000000001" customHeight="1" x14ac:dyDescent="0.2">
      <c r="A49" s="51" t="s">
        <v>22</v>
      </c>
      <c r="B49" s="94">
        <f t="shared" ref="B49:AE49" si="6">MAX(B5:B48)</f>
        <v>29</v>
      </c>
      <c r="C49" s="94">
        <f t="shared" si="6"/>
        <v>28</v>
      </c>
      <c r="D49" s="94">
        <f t="shared" si="6"/>
        <v>25</v>
      </c>
      <c r="E49" s="94">
        <f t="shared" si="6"/>
        <v>29</v>
      </c>
      <c r="F49" s="94">
        <f t="shared" si="6"/>
        <v>28</v>
      </c>
      <c r="G49" s="94">
        <f t="shared" si="6"/>
        <v>27</v>
      </c>
      <c r="H49" s="94">
        <f t="shared" si="6"/>
        <v>30</v>
      </c>
      <c r="I49" s="94">
        <f t="shared" si="6"/>
        <v>31</v>
      </c>
      <c r="J49" s="94">
        <f t="shared" si="6"/>
        <v>34.92</v>
      </c>
      <c r="K49" s="94">
        <f t="shared" si="6"/>
        <v>28</v>
      </c>
      <c r="L49" s="94">
        <f t="shared" si="6"/>
        <v>25</v>
      </c>
      <c r="M49" s="94">
        <f t="shared" si="6"/>
        <v>27.36</v>
      </c>
      <c r="N49" s="94">
        <f t="shared" si="6"/>
        <v>34.92</v>
      </c>
      <c r="O49" s="94">
        <f t="shared" si="6"/>
        <v>38.159999999999997</v>
      </c>
      <c r="P49" s="94">
        <f t="shared" si="6"/>
        <v>28.8</v>
      </c>
      <c r="Q49" s="94">
        <f t="shared" si="6"/>
        <v>27</v>
      </c>
      <c r="R49" s="94">
        <f t="shared" si="6"/>
        <v>27.36</v>
      </c>
      <c r="S49" s="94">
        <f t="shared" si="6"/>
        <v>28.8</v>
      </c>
      <c r="T49" s="94">
        <f t="shared" si="6"/>
        <v>27.36</v>
      </c>
      <c r="U49" s="94">
        <f t="shared" si="6"/>
        <v>25.56</v>
      </c>
      <c r="V49" s="94">
        <f t="shared" si="6"/>
        <v>28.08</v>
      </c>
      <c r="W49" s="94">
        <f t="shared" si="6"/>
        <v>33.480000000000004</v>
      </c>
      <c r="X49" s="94">
        <f t="shared" si="6"/>
        <v>29.52</v>
      </c>
      <c r="Y49" s="94">
        <f t="shared" si="6"/>
        <v>32.04</v>
      </c>
      <c r="Z49" s="94">
        <f t="shared" si="6"/>
        <v>26</v>
      </c>
      <c r="AA49" s="94">
        <f t="shared" si="6"/>
        <v>23</v>
      </c>
      <c r="AB49" s="94">
        <f t="shared" si="6"/>
        <v>41</v>
      </c>
      <c r="AC49" s="94">
        <f t="shared" si="6"/>
        <v>25</v>
      </c>
      <c r="AD49" s="94">
        <f t="shared" si="6"/>
        <v>30.240000000000002</v>
      </c>
      <c r="AE49" s="94">
        <f t="shared" si="6"/>
        <v>36</v>
      </c>
      <c r="AF49" s="81">
        <f>MAX(AF5:AF48)</f>
        <v>41</v>
      </c>
      <c r="AG49" s="92">
        <f>AVERAGE(B49:AE49)</f>
        <v>29.486666666666668</v>
      </c>
      <c r="AJ49" s="5" t="s">
        <v>33</v>
      </c>
      <c r="AK49" s="5" t="s">
        <v>33</v>
      </c>
    </row>
    <row r="50" spans="1:37" x14ac:dyDescent="0.2">
      <c r="A50" s="77" t="s">
        <v>207</v>
      </c>
      <c r="B50" s="42"/>
      <c r="C50" s="42"/>
      <c r="D50" s="42"/>
      <c r="E50" s="42"/>
      <c r="F50" s="42"/>
      <c r="G50" s="42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48"/>
      <c r="AE50" s="52" t="s">
        <v>33</v>
      </c>
      <c r="AF50" s="46"/>
      <c r="AG50" s="47"/>
      <c r="AJ50" t="s">
        <v>33</v>
      </c>
    </row>
    <row r="51" spans="1:37" x14ac:dyDescent="0.2">
      <c r="A51" s="77" t="s">
        <v>208</v>
      </c>
      <c r="B51" s="43"/>
      <c r="C51" s="43"/>
      <c r="D51" s="43"/>
      <c r="E51" s="43"/>
      <c r="F51" s="43"/>
      <c r="G51" s="43"/>
      <c r="H51" s="43"/>
      <c r="I51" s="43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116"/>
      <c r="U51" s="116"/>
      <c r="V51" s="116"/>
      <c r="W51" s="116"/>
      <c r="X51" s="116"/>
      <c r="Y51" s="96"/>
      <c r="Z51" s="96"/>
      <c r="AA51" s="96"/>
      <c r="AB51" s="96"/>
      <c r="AC51" s="96"/>
      <c r="AD51" s="96"/>
      <c r="AE51" s="96"/>
      <c r="AF51" s="46"/>
      <c r="AG51" s="45"/>
      <c r="AI51" t="s">
        <v>33</v>
      </c>
      <c r="AJ51" t="s">
        <v>33</v>
      </c>
      <c r="AK51" t="s">
        <v>33</v>
      </c>
    </row>
    <row r="52" spans="1:37" x14ac:dyDescent="0.2">
      <c r="A52" s="44"/>
      <c r="B52" s="96"/>
      <c r="C52" s="96"/>
      <c r="D52" s="96"/>
      <c r="E52" s="96"/>
      <c r="F52" s="96"/>
      <c r="G52" s="96"/>
      <c r="H52" s="96"/>
      <c r="I52" s="96"/>
      <c r="J52" s="97"/>
      <c r="K52" s="97"/>
      <c r="L52" s="97"/>
      <c r="M52" s="97"/>
      <c r="N52" s="97"/>
      <c r="O52" s="97"/>
      <c r="P52" s="97"/>
      <c r="Q52" s="96"/>
      <c r="R52" s="96"/>
      <c r="S52" s="96"/>
      <c r="T52" s="117"/>
      <c r="U52" s="117"/>
      <c r="V52" s="117"/>
      <c r="W52" s="117"/>
      <c r="X52" s="117"/>
      <c r="Y52" s="96"/>
      <c r="Z52" s="96"/>
      <c r="AA52" s="96"/>
      <c r="AB52" s="96"/>
      <c r="AC52" s="96"/>
      <c r="AD52" s="48"/>
      <c r="AE52" s="48"/>
      <c r="AF52" s="46"/>
      <c r="AG52" s="45"/>
    </row>
    <row r="53" spans="1:37" x14ac:dyDescent="0.2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48"/>
      <c r="AE53" s="48"/>
      <c r="AF53" s="46"/>
      <c r="AG53" s="72"/>
      <c r="AK53" t="s">
        <v>33</v>
      </c>
    </row>
    <row r="54" spans="1:37" x14ac:dyDescent="0.2">
      <c r="A54" s="4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48"/>
      <c r="AF54" s="46"/>
      <c r="AG54" s="47"/>
    </row>
    <row r="55" spans="1:37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9"/>
      <c r="AF55" s="46"/>
      <c r="AG55" s="47"/>
      <c r="AJ55" t="s">
        <v>33</v>
      </c>
    </row>
    <row r="56" spans="1:37" ht="13.5" thickBot="1" x14ac:dyDescent="0.2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5"/>
      <c r="AG56" s="73"/>
    </row>
    <row r="57" spans="1:37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G57" s="1"/>
      <c r="AJ57" t="s">
        <v>33</v>
      </c>
    </row>
    <row r="59" spans="1:37" x14ac:dyDescent="0.2">
      <c r="AA59" s="3" t="s">
        <v>33</v>
      </c>
      <c r="AG59" t="s">
        <v>33</v>
      </c>
      <c r="AJ59" t="s">
        <v>33</v>
      </c>
    </row>
    <row r="60" spans="1:37" x14ac:dyDescent="0.2">
      <c r="U60" s="3" t="s">
        <v>33</v>
      </c>
    </row>
    <row r="61" spans="1:37" x14ac:dyDescent="0.2">
      <c r="J61" s="3" t="s">
        <v>33</v>
      </c>
      <c r="N61" s="3" t="s">
        <v>33</v>
      </c>
      <c r="S61" s="3" t="s">
        <v>33</v>
      </c>
      <c r="V61" s="3" t="s">
        <v>33</v>
      </c>
    </row>
    <row r="62" spans="1:37" x14ac:dyDescent="0.2">
      <c r="G62" s="3" t="s">
        <v>33</v>
      </c>
      <c r="H62" s="3" t="s">
        <v>206</v>
      </c>
      <c r="P62" s="3" t="s">
        <v>33</v>
      </c>
      <c r="S62" s="3" t="s">
        <v>33</v>
      </c>
      <c r="U62" s="3" t="s">
        <v>33</v>
      </c>
      <c r="V62" s="3" t="s">
        <v>33</v>
      </c>
      <c r="AC62" s="3" t="s">
        <v>33</v>
      </c>
    </row>
    <row r="63" spans="1:37" x14ac:dyDescent="0.2">
      <c r="T63" s="3" t="s">
        <v>33</v>
      </c>
      <c r="W63" s="3" t="s">
        <v>33</v>
      </c>
      <c r="AA63" s="3" t="s">
        <v>33</v>
      </c>
      <c r="AE63" s="3" t="s">
        <v>33</v>
      </c>
    </row>
    <row r="64" spans="1:37" x14ac:dyDescent="0.2">
      <c r="W64" s="3" t="s">
        <v>33</v>
      </c>
      <c r="Z64" s="3" t="s">
        <v>33</v>
      </c>
    </row>
    <row r="65" spans="7:31" x14ac:dyDescent="0.2">
      <c r="P65" s="3" t="s">
        <v>33</v>
      </c>
      <c r="Q65" s="3" t="s">
        <v>33</v>
      </c>
      <c r="AA65" s="3" t="s">
        <v>33</v>
      </c>
      <c r="AE65" s="3" t="s">
        <v>33</v>
      </c>
    </row>
    <row r="67" spans="7:31" x14ac:dyDescent="0.2">
      <c r="K67" s="3" t="s">
        <v>33</v>
      </c>
      <c r="M67" s="3" t="s">
        <v>33</v>
      </c>
    </row>
    <row r="68" spans="7:31" x14ac:dyDescent="0.2">
      <c r="G68" s="3" t="s">
        <v>33</v>
      </c>
    </row>
    <row r="69" spans="7:31" x14ac:dyDescent="0.2">
      <c r="M69" s="3" t="s">
        <v>33</v>
      </c>
    </row>
    <row r="71" spans="7:31" x14ac:dyDescent="0.2">
      <c r="R71" s="3" t="s">
        <v>33</v>
      </c>
    </row>
  </sheetData>
  <mergeCells count="35">
    <mergeCell ref="T51:X51"/>
    <mergeCell ref="T52:X52"/>
    <mergeCell ref="W3:W4"/>
    <mergeCell ref="AE3:AE4"/>
    <mergeCell ref="X3:X4"/>
    <mergeCell ref="AB3:AB4"/>
    <mergeCell ref="AC3:AC4"/>
    <mergeCell ref="AD3:AD4"/>
    <mergeCell ref="Y3:Y4"/>
    <mergeCell ref="Z3:Z4"/>
    <mergeCell ref="AA3:AA4"/>
    <mergeCell ref="M3:M4"/>
    <mergeCell ref="V3:V4"/>
    <mergeCell ref="U3:U4"/>
    <mergeCell ref="Q3:Q4"/>
    <mergeCell ref="R3:R4"/>
    <mergeCell ref="T3:T4"/>
    <mergeCell ref="N3:N4"/>
    <mergeCell ref="S3:S4"/>
    <mergeCell ref="A1:AG1"/>
    <mergeCell ref="B2:AG2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showGridLines="0" zoomScale="90" zoomScaleNormal="90" workbookViewId="0">
      <selection activeCell="AG50" sqref="AG50"/>
    </sheetView>
  </sheetViews>
  <sheetFormatPr defaultRowHeight="12.75" x14ac:dyDescent="0.2"/>
  <cols>
    <col min="1" max="1" width="24.28515625" style="2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5" width="6" style="2" customWidth="1"/>
    <col min="6" max="7" width="6.42578125" style="2" bestFit="1" customWidth="1"/>
    <col min="8" max="12" width="5.42578125" style="2" bestFit="1" customWidth="1"/>
    <col min="13" max="13" width="5.85546875" style="2" customWidth="1"/>
    <col min="14" max="27" width="5.42578125" style="2" bestFit="1" customWidth="1"/>
    <col min="28" max="28" width="5.85546875" style="2" customWidth="1"/>
    <col min="29" max="29" width="6.140625" style="2" bestFit="1" customWidth="1"/>
    <col min="30" max="31" width="5.42578125" style="2" bestFit="1" customWidth="1"/>
    <col min="32" max="32" width="7.42578125" style="6" bestFit="1" customWidth="1"/>
    <col min="33" max="33" width="9.140625" style="1"/>
  </cols>
  <sheetData>
    <row r="1" spans="1:33" ht="20.100000000000001" customHeight="1" x14ac:dyDescent="0.2">
      <c r="A1" s="110" t="s">
        <v>218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2"/>
    </row>
    <row r="2" spans="1:33" s="4" customFormat="1" ht="20.100000000000001" customHeight="1" x14ac:dyDescent="0.2">
      <c r="A2" s="113" t="s">
        <v>20</v>
      </c>
      <c r="B2" s="108" t="s">
        <v>238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</row>
    <row r="3" spans="1:33" s="5" customFormat="1" ht="20.100000000000001" customHeight="1" x14ac:dyDescent="0.2">
      <c r="A3" s="113"/>
      <c r="B3" s="114">
        <v>1</v>
      </c>
      <c r="C3" s="114">
        <f>SUM(B3+1)</f>
        <v>2</v>
      </c>
      <c r="D3" s="114">
        <f t="shared" ref="D3:AD3" si="0">SUM(C3+1)</f>
        <v>3</v>
      </c>
      <c r="E3" s="114">
        <f t="shared" si="0"/>
        <v>4</v>
      </c>
      <c r="F3" s="114">
        <f t="shared" si="0"/>
        <v>5</v>
      </c>
      <c r="G3" s="114">
        <f t="shared" si="0"/>
        <v>6</v>
      </c>
      <c r="H3" s="114">
        <f t="shared" si="0"/>
        <v>7</v>
      </c>
      <c r="I3" s="114">
        <f t="shared" si="0"/>
        <v>8</v>
      </c>
      <c r="J3" s="114">
        <f t="shared" si="0"/>
        <v>9</v>
      </c>
      <c r="K3" s="114">
        <f t="shared" si="0"/>
        <v>10</v>
      </c>
      <c r="L3" s="114">
        <f t="shared" si="0"/>
        <v>11</v>
      </c>
      <c r="M3" s="114">
        <f t="shared" si="0"/>
        <v>12</v>
      </c>
      <c r="N3" s="114">
        <f t="shared" si="0"/>
        <v>13</v>
      </c>
      <c r="O3" s="114">
        <f t="shared" si="0"/>
        <v>14</v>
      </c>
      <c r="P3" s="114">
        <f t="shared" si="0"/>
        <v>15</v>
      </c>
      <c r="Q3" s="114">
        <f t="shared" si="0"/>
        <v>16</v>
      </c>
      <c r="R3" s="114">
        <f t="shared" si="0"/>
        <v>17</v>
      </c>
      <c r="S3" s="114">
        <f t="shared" si="0"/>
        <v>18</v>
      </c>
      <c r="T3" s="114">
        <f t="shared" si="0"/>
        <v>19</v>
      </c>
      <c r="U3" s="114">
        <f t="shared" si="0"/>
        <v>20</v>
      </c>
      <c r="V3" s="114">
        <f t="shared" si="0"/>
        <v>21</v>
      </c>
      <c r="W3" s="114">
        <f t="shared" si="0"/>
        <v>22</v>
      </c>
      <c r="X3" s="114">
        <f t="shared" si="0"/>
        <v>23</v>
      </c>
      <c r="Y3" s="114">
        <f t="shared" si="0"/>
        <v>24</v>
      </c>
      <c r="Z3" s="114">
        <f t="shared" si="0"/>
        <v>25</v>
      </c>
      <c r="AA3" s="114">
        <f t="shared" si="0"/>
        <v>26</v>
      </c>
      <c r="AB3" s="114">
        <f t="shared" si="0"/>
        <v>27</v>
      </c>
      <c r="AC3" s="114">
        <f t="shared" si="0"/>
        <v>28</v>
      </c>
      <c r="AD3" s="114">
        <f t="shared" si="0"/>
        <v>29</v>
      </c>
      <c r="AE3" s="114">
        <v>30</v>
      </c>
      <c r="AF3" s="78" t="s">
        <v>25</v>
      </c>
      <c r="AG3" s="79" t="s">
        <v>24</v>
      </c>
    </row>
    <row r="4" spans="1:33" s="5" customFormat="1" ht="20.100000000000001" customHeigh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78" t="s">
        <v>23</v>
      </c>
      <c r="AG4" s="79" t="s">
        <v>23</v>
      </c>
    </row>
    <row r="5" spans="1:33" s="5" customFormat="1" x14ac:dyDescent="0.2">
      <c r="A5" s="50" t="s">
        <v>28</v>
      </c>
      <c r="B5" s="90">
        <f>[1]Junho!$J$5</f>
        <v>27.720000000000002</v>
      </c>
      <c r="C5" s="90">
        <f>[1]Junho!$J$6</f>
        <v>31.319999999999997</v>
      </c>
      <c r="D5" s="90">
        <f>[1]Junho!$J$7</f>
        <v>18.36</v>
      </c>
      <c r="E5" s="90">
        <f>[1]Junho!$J$8</f>
        <v>29.16</v>
      </c>
      <c r="F5" s="90">
        <f>[1]Junho!$J$9</f>
        <v>20.52</v>
      </c>
      <c r="G5" s="90">
        <f>[1]Junho!$J$10</f>
        <v>23.400000000000002</v>
      </c>
      <c r="H5" s="90">
        <f>[1]Junho!$J$11</f>
        <v>17.28</v>
      </c>
      <c r="I5" s="90">
        <f>[1]Junho!$J$12</f>
        <v>30.6</v>
      </c>
      <c r="J5" s="90">
        <f>[1]Junho!$J$13</f>
        <v>38.159999999999997</v>
      </c>
      <c r="K5" s="90">
        <f>[1]Junho!$J$14</f>
        <v>35.64</v>
      </c>
      <c r="L5" s="90">
        <f>[1]Junho!$J$15</f>
        <v>22.32</v>
      </c>
      <c r="M5" s="90">
        <f>[1]Junho!$J$16</f>
        <v>25.56</v>
      </c>
      <c r="N5" s="90">
        <f>[1]Junho!$J$17</f>
        <v>36.72</v>
      </c>
      <c r="O5" s="90">
        <f>[1]Junho!$J$18</f>
        <v>51.12</v>
      </c>
      <c r="P5" s="90">
        <f>[1]Junho!$J$19</f>
        <v>28.8</v>
      </c>
      <c r="Q5" s="90">
        <f>[1]Junho!$J$20</f>
        <v>27</v>
      </c>
      <c r="R5" s="90">
        <f>[1]Junho!$J$21</f>
        <v>27.36</v>
      </c>
      <c r="S5" s="90">
        <f>[1]Junho!$J$22</f>
        <v>29.880000000000003</v>
      </c>
      <c r="T5" s="90">
        <f>[1]Junho!$J$23</f>
        <v>20.16</v>
      </c>
      <c r="U5" s="90">
        <f>[1]Junho!$J$24</f>
        <v>29.52</v>
      </c>
      <c r="V5" s="90">
        <f>[1]Junho!$J$25</f>
        <v>41.4</v>
      </c>
      <c r="W5" s="90">
        <f>[1]Junho!$J$26</f>
        <v>38.519999999999996</v>
      </c>
      <c r="X5" s="90">
        <f>[1]Junho!$J$27</f>
        <v>28.8</v>
      </c>
      <c r="Y5" s="90">
        <f>[1]Junho!$J$28</f>
        <v>34.56</v>
      </c>
      <c r="Z5" s="90">
        <f>[1]Junho!$J$29</f>
        <v>19.440000000000001</v>
      </c>
      <c r="AA5" s="90">
        <f>[1]Junho!$J$30</f>
        <v>28.08</v>
      </c>
      <c r="AB5" s="90">
        <f>[1]Junho!$J$31</f>
        <v>16.920000000000002</v>
      </c>
      <c r="AC5" s="90">
        <f>[1]Junho!$J$32</f>
        <v>32.4</v>
      </c>
      <c r="AD5" s="90">
        <f>[1]Junho!$J$33</f>
        <v>30.6</v>
      </c>
      <c r="AE5" s="90">
        <f>[1]Junho!$J$34</f>
        <v>25.2</v>
      </c>
      <c r="AF5" s="81">
        <f>MAX(B5:AE5)</f>
        <v>51.12</v>
      </c>
      <c r="AG5" s="92">
        <f>AVERAGE(B5:AE5)</f>
        <v>28.884</v>
      </c>
    </row>
    <row r="6" spans="1:33" x14ac:dyDescent="0.2">
      <c r="A6" s="50" t="s">
        <v>0</v>
      </c>
      <c r="B6" s="93">
        <f>[2]Junho!$J$5</f>
        <v>26.28</v>
      </c>
      <c r="C6" s="93">
        <f>[2]Junho!$J$6</f>
        <v>31.680000000000003</v>
      </c>
      <c r="D6" s="93">
        <f>[2]Junho!$J$7</f>
        <v>24.48</v>
      </c>
      <c r="E6" s="93">
        <f>[2]Junho!$J$8</f>
        <v>30.240000000000002</v>
      </c>
      <c r="F6" s="93">
        <f>[2]Junho!$J$9</f>
        <v>32.4</v>
      </c>
      <c r="G6" s="93">
        <f>[2]Junho!$J$10</f>
        <v>36</v>
      </c>
      <c r="H6" s="93">
        <f>[2]Junho!$J$11</f>
        <v>32.4</v>
      </c>
      <c r="I6" s="93">
        <f>[2]Junho!$J$12</f>
        <v>33.480000000000004</v>
      </c>
      <c r="J6" s="93">
        <f>[2]Junho!$J$13</f>
        <v>45.72</v>
      </c>
      <c r="K6" s="93">
        <f>[2]Junho!$J$14</f>
        <v>31.319999999999997</v>
      </c>
      <c r="L6" s="93">
        <f>[2]Junho!$J$15</f>
        <v>32.76</v>
      </c>
      <c r="M6" s="93">
        <f>[2]Junho!$J$16</f>
        <v>38.519999999999996</v>
      </c>
      <c r="N6" s="93">
        <f>[2]Junho!$J$17</f>
        <v>46.440000000000005</v>
      </c>
      <c r="O6" s="93">
        <f>[2]Junho!$J$18</f>
        <v>47.519999999999996</v>
      </c>
      <c r="P6" s="93">
        <f>[2]Junho!$J$19</f>
        <v>43.92</v>
      </c>
      <c r="Q6" s="93">
        <f>[2]Junho!$J$20</f>
        <v>29.16</v>
      </c>
      <c r="R6" s="93">
        <f>[2]Junho!$J$21</f>
        <v>45.36</v>
      </c>
      <c r="S6" s="93">
        <f>[2]Junho!$J$22</f>
        <v>42.84</v>
      </c>
      <c r="T6" s="93">
        <f>[2]Junho!$J$23</f>
        <v>37.080000000000005</v>
      </c>
      <c r="U6" s="93">
        <f>[2]Junho!$J$24</f>
        <v>27</v>
      </c>
      <c r="V6" s="93">
        <f>[2]Junho!$J$25</f>
        <v>42.12</v>
      </c>
      <c r="W6" s="93">
        <f>[2]Junho!$J$26</f>
        <v>48.24</v>
      </c>
      <c r="X6" s="93">
        <f>[2]Junho!$J$27</f>
        <v>44.28</v>
      </c>
      <c r="Y6" s="93">
        <f>[2]Junho!$J$28</f>
        <v>46.800000000000004</v>
      </c>
      <c r="Z6" s="93">
        <f>[2]Junho!$J$29</f>
        <v>21.96</v>
      </c>
      <c r="AA6" s="93">
        <f>[2]Junho!$J$30</f>
        <v>28.08</v>
      </c>
      <c r="AB6" s="93">
        <f>[2]Junho!$J$31</f>
        <v>20.52</v>
      </c>
      <c r="AC6" s="93">
        <f>[2]Junho!$J$32</f>
        <v>38.519999999999996</v>
      </c>
      <c r="AD6" s="93">
        <f>[2]Junho!$J$33</f>
        <v>22.32</v>
      </c>
      <c r="AE6" s="93">
        <f>[2]Junho!$J$34</f>
        <v>21.96</v>
      </c>
      <c r="AF6" s="81">
        <f>MAX(B6:AE6)</f>
        <v>48.24</v>
      </c>
      <c r="AG6" s="92">
        <f>AVERAGE(B6:AE6)</f>
        <v>34.980000000000004</v>
      </c>
    </row>
    <row r="7" spans="1:33" x14ac:dyDescent="0.2">
      <c r="A7" s="50" t="s">
        <v>86</v>
      </c>
      <c r="B7" s="93">
        <f>[3]Junho!$J$5</f>
        <v>25.92</v>
      </c>
      <c r="C7" s="93">
        <f>[3]Junho!$J$6</f>
        <v>36</v>
      </c>
      <c r="D7" s="93">
        <f>[3]Junho!$J$7</f>
        <v>23.040000000000003</v>
      </c>
      <c r="E7" s="93">
        <f>[3]Junho!$J$8</f>
        <v>26.64</v>
      </c>
      <c r="F7" s="93">
        <f>[3]Junho!$J$9</f>
        <v>29.52</v>
      </c>
      <c r="G7" s="93">
        <f>[3]Junho!$J$10</f>
        <v>27</v>
      </c>
      <c r="H7" s="93">
        <f>[3]Junho!$J$11</f>
        <v>23.759999999999998</v>
      </c>
      <c r="I7" s="93">
        <f>[3]Junho!$J$12</f>
        <v>34.92</v>
      </c>
      <c r="J7" s="93">
        <f>[3]Junho!$J$13</f>
        <v>41.04</v>
      </c>
      <c r="K7" s="93">
        <f>[3]Junho!$J$14</f>
        <v>27.720000000000002</v>
      </c>
      <c r="L7" s="93">
        <f>[3]Junho!$J$15</f>
        <v>29.52</v>
      </c>
      <c r="M7" s="93">
        <f>[3]Junho!$J$16</f>
        <v>32.04</v>
      </c>
      <c r="N7" s="93">
        <f>[3]Junho!$J$17</f>
        <v>44.64</v>
      </c>
      <c r="O7" s="93">
        <f>[3]Junho!$J$18</f>
        <v>54.36</v>
      </c>
      <c r="P7" s="93">
        <f>[3]Junho!$J$19</f>
        <v>34.92</v>
      </c>
      <c r="Q7" s="93">
        <f>[3]Junho!$J$20</f>
        <v>38.159999999999997</v>
      </c>
      <c r="R7" s="93">
        <f>[3]Junho!$J$21</f>
        <v>33.119999999999997</v>
      </c>
      <c r="S7" s="93">
        <f>[3]Junho!$J$22</f>
        <v>33.840000000000003</v>
      </c>
      <c r="T7" s="93">
        <f>[3]Junho!$J$23</f>
        <v>32.4</v>
      </c>
      <c r="U7" s="93">
        <f>[3]Junho!$J$24</f>
        <v>28.44</v>
      </c>
      <c r="V7" s="93">
        <f>[3]Junho!$J$25</f>
        <v>38.519999999999996</v>
      </c>
      <c r="W7" s="93">
        <f>[3]Junho!$J$26</f>
        <v>42.84</v>
      </c>
      <c r="X7" s="93">
        <f>[3]Junho!$J$27</f>
        <v>39.6</v>
      </c>
      <c r="Y7" s="93">
        <f>[3]Junho!$J$28</f>
        <v>40.32</v>
      </c>
      <c r="Z7" s="93">
        <f>[3]Junho!$J$29</f>
        <v>24.48</v>
      </c>
      <c r="AA7" s="93">
        <f>[3]Junho!$J$30</f>
        <v>29.880000000000003</v>
      </c>
      <c r="AB7" s="93">
        <f>[3]Junho!$J$31</f>
        <v>41.04</v>
      </c>
      <c r="AC7" s="93">
        <f>[3]Junho!$J$32</f>
        <v>36</v>
      </c>
      <c r="AD7" s="93">
        <f>[3]Junho!$J$33</f>
        <v>33.480000000000004</v>
      </c>
      <c r="AE7" s="93">
        <f>[3]Junho!$J$34</f>
        <v>32.04</v>
      </c>
      <c r="AF7" s="81">
        <f>MAX(B7:AE7)</f>
        <v>54.36</v>
      </c>
      <c r="AG7" s="92">
        <f>AVERAGE(B7:AE7)</f>
        <v>33.840000000000003</v>
      </c>
    </row>
    <row r="8" spans="1:33" x14ac:dyDescent="0.2">
      <c r="A8" s="50" t="s">
        <v>1</v>
      </c>
      <c r="B8" s="93">
        <f>[4]Junho!$J$5</f>
        <v>21.96</v>
      </c>
      <c r="C8" s="93">
        <f>[4]Junho!$J$6</f>
        <v>23.400000000000002</v>
      </c>
      <c r="D8" s="93">
        <f>[4]Junho!$J$7</f>
        <v>20.16</v>
      </c>
      <c r="E8" s="93">
        <f>[4]Junho!$J$8</f>
        <v>30.6</v>
      </c>
      <c r="F8" s="93">
        <f>[4]Junho!$J$9</f>
        <v>32.04</v>
      </c>
      <c r="G8" s="93">
        <f>[4]Junho!$J$10</f>
        <v>21.240000000000002</v>
      </c>
      <c r="H8" s="93">
        <f>[4]Junho!$J$11</f>
        <v>27</v>
      </c>
      <c r="I8" s="93">
        <f>[4]Junho!$J$12</f>
        <v>45.36</v>
      </c>
      <c r="J8" s="93">
        <f>[4]Junho!$J$13</f>
        <v>50.04</v>
      </c>
      <c r="K8" s="93">
        <f>[4]Junho!$J$14</f>
        <v>37.440000000000005</v>
      </c>
      <c r="L8" s="93">
        <f>[4]Junho!$J$15</f>
        <v>31.680000000000003</v>
      </c>
      <c r="M8" s="93">
        <f>[4]Junho!$J$16</f>
        <v>35.28</v>
      </c>
      <c r="N8" s="93">
        <f>[4]Junho!$J$17</f>
        <v>48.6</v>
      </c>
      <c r="O8" s="93">
        <f>[4]Junho!$J$18</f>
        <v>51.480000000000004</v>
      </c>
      <c r="P8" s="93">
        <f>[4]Junho!$J$19</f>
        <v>37.080000000000005</v>
      </c>
      <c r="Q8" s="93">
        <f>[4]Junho!$J$20</f>
        <v>34.200000000000003</v>
      </c>
      <c r="R8" s="93">
        <f>[4]Junho!$J$21</f>
        <v>29.880000000000003</v>
      </c>
      <c r="S8" s="93">
        <f>[4]Junho!$J$22</f>
        <v>42.84</v>
      </c>
      <c r="T8" s="93">
        <f>[4]Junho!$J$23</f>
        <v>41.4</v>
      </c>
      <c r="U8" s="93">
        <f>[4]Junho!$J$24</f>
        <v>27.36</v>
      </c>
      <c r="V8" s="93">
        <f>[4]Junho!$J$25</f>
        <v>43.92</v>
      </c>
      <c r="W8" s="93">
        <f>[4]Junho!$J$26</f>
        <v>44.64</v>
      </c>
      <c r="X8" s="93">
        <f>[4]Junho!$J$27</f>
        <v>37.800000000000004</v>
      </c>
      <c r="Y8" s="93">
        <f>[4]Junho!$J$28</f>
        <v>28.8</v>
      </c>
      <c r="Z8" s="93">
        <f>[4]Junho!$J$29</f>
        <v>23.759999999999998</v>
      </c>
      <c r="AA8" s="93">
        <f>[4]Junho!$J$30</f>
        <v>20.52</v>
      </c>
      <c r="AB8" s="93">
        <f>[4]Junho!$J$31</f>
        <v>20.88</v>
      </c>
      <c r="AC8" s="93">
        <f>[4]Junho!$J$32</f>
        <v>28.8</v>
      </c>
      <c r="AD8" s="93">
        <f>[4]Junho!$J$33</f>
        <v>30.6</v>
      </c>
      <c r="AE8" s="93">
        <f>[4]Junho!$J$34</f>
        <v>29.16</v>
      </c>
      <c r="AF8" s="81">
        <f>MAX(B8:AE8)</f>
        <v>51.480000000000004</v>
      </c>
      <c r="AG8" s="92">
        <f>AVERAGE(B8:AE8)</f>
        <v>33.263999999999996</v>
      </c>
    </row>
    <row r="9" spans="1:33" x14ac:dyDescent="0.2">
      <c r="A9" s="50" t="s">
        <v>149</v>
      </c>
      <c r="B9" s="93">
        <f>[5]Junho!$J$5</f>
        <v>38.880000000000003</v>
      </c>
      <c r="C9" s="93">
        <f>[5]Junho!$J$6</f>
        <v>38.159999999999997</v>
      </c>
      <c r="D9" s="93">
        <f>[5]Junho!$J$7</f>
        <v>23.759999999999998</v>
      </c>
      <c r="E9" s="93">
        <f>[5]Junho!$J$8</f>
        <v>30.96</v>
      </c>
      <c r="F9" s="93">
        <f>[5]Junho!$J$9</f>
        <v>36.36</v>
      </c>
      <c r="G9" s="93">
        <f>[5]Junho!$J$10</f>
        <v>32.04</v>
      </c>
      <c r="H9" s="93">
        <f>[5]Junho!$J$11</f>
        <v>30.6</v>
      </c>
      <c r="I9" s="93">
        <f>[5]Junho!$J$12</f>
        <v>40.680000000000007</v>
      </c>
      <c r="J9" s="93">
        <f>[5]Junho!$J$13</f>
        <v>50.4</v>
      </c>
      <c r="K9" s="93">
        <f>[5]Junho!$J$14</f>
        <v>39.96</v>
      </c>
      <c r="L9" s="93">
        <f>[5]Junho!$J$15</f>
        <v>32.4</v>
      </c>
      <c r="M9" s="93">
        <f>[5]Junho!$J$16</f>
        <v>42.480000000000004</v>
      </c>
      <c r="N9" s="93">
        <f>[5]Junho!$J$17</f>
        <v>55.800000000000004</v>
      </c>
      <c r="O9" s="93">
        <f>[5]Junho!$J$18</f>
        <v>61.2</v>
      </c>
      <c r="P9" s="93">
        <f>[5]Junho!$J$19</f>
        <v>47.88</v>
      </c>
      <c r="Q9" s="93">
        <f>[5]Junho!$J$20</f>
        <v>40.680000000000007</v>
      </c>
      <c r="R9" s="93">
        <f>[5]Junho!$J$21</f>
        <v>45</v>
      </c>
      <c r="S9" s="93">
        <f>[5]Junho!$J$22</f>
        <v>43.56</v>
      </c>
      <c r="T9" s="93">
        <f>[5]Junho!$J$23</f>
        <v>48.6</v>
      </c>
      <c r="U9" s="93">
        <f>[5]Junho!$J$24</f>
        <v>32.4</v>
      </c>
      <c r="V9" s="93">
        <f>[5]Junho!$J$25</f>
        <v>47.88</v>
      </c>
      <c r="W9" s="93">
        <f>[5]Junho!$J$26</f>
        <v>55.080000000000005</v>
      </c>
      <c r="X9" s="93">
        <f>[5]Junho!$J$27</f>
        <v>42.84</v>
      </c>
      <c r="Y9" s="93">
        <f>[5]Junho!$J$28</f>
        <v>44.64</v>
      </c>
      <c r="Z9" s="93">
        <f>[5]Junho!$J$29</f>
        <v>31.319999999999997</v>
      </c>
      <c r="AA9" s="93">
        <f>[5]Junho!$J$30</f>
        <v>30.96</v>
      </c>
      <c r="AB9" s="93">
        <f>[5]Junho!$J$31</f>
        <v>25.56</v>
      </c>
      <c r="AC9" s="93">
        <f>[5]Junho!$J$32</f>
        <v>36.36</v>
      </c>
      <c r="AD9" s="93">
        <f>[5]Junho!$J$33</f>
        <v>36.72</v>
      </c>
      <c r="AE9" s="93">
        <f>[5]Junho!$J$34</f>
        <v>32.4</v>
      </c>
      <c r="AF9" s="81" t="s">
        <v>203</v>
      </c>
      <c r="AG9" s="92" t="s">
        <v>203</v>
      </c>
    </row>
    <row r="10" spans="1:33" x14ac:dyDescent="0.2">
      <c r="A10" s="50" t="s">
        <v>93</v>
      </c>
      <c r="B10" s="93">
        <f>[6]Junho!$J$5</f>
        <v>36</v>
      </c>
      <c r="C10" s="93">
        <f>[6]Junho!$J$6</f>
        <v>47.519999999999996</v>
      </c>
      <c r="D10" s="93">
        <f>[6]Junho!$J$7</f>
        <v>24.12</v>
      </c>
      <c r="E10" s="93">
        <f>[6]Junho!$J$8</f>
        <v>37.080000000000005</v>
      </c>
      <c r="F10" s="93">
        <f>[6]Junho!$J$9</f>
        <v>32.04</v>
      </c>
      <c r="G10" s="93">
        <f>[6]Junho!$J$10</f>
        <v>38.519999999999996</v>
      </c>
      <c r="H10" s="93">
        <f>[6]Junho!$J$11</f>
        <v>27.36</v>
      </c>
      <c r="I10" s="93">
        <f>[6]Junho!$J$12</f>
        <v>35.28</v>
      </c>
      <c r="J10" s="93">
        <f>[6]Junho!$J$13</f>
        <v>46.080000000000005</v>
      </c>
      <c r="K10" s="93">
        <f>[6]Junho!$J$14</f>
        <v>36</v>
      </c>
      <c r="L10" s="93">
        <f>[6]Junho!$J$15</f>
        <v>28.08</v>
      </c>
      <c r="M10" s="93">
        <f>[6]Junho!$J$16</f>
        <v>37.080000000000005</v>
      </c>
      <c r="N10" s="93">
        <f>[6]Junho!$J$17</f>
        <v>47.16</v>
      </c>
      <c r="O10" s="93">
        <f>[6]Junho!$J$18</f>
        <v>55.800000000000004</v>
      </c>
      <c r="P10" s="93">
        <f>[6]Junho!$J$19</f>
        <v>40.32</v>
      </c>
      <c r="Q10" s="93">
        <f>[6]Junho!$J$20</f>
        <v>38.159999999999997</v>
      </c>
      <c r="R10" s="93">
        <f>[6]Junho!$J$21</f>
        <v>36</v>
      </c>
      <c r="S10" s="93">
        <f>[6]Junho!$J$22</f>
        <v>45</v>
      </c>
      <c r="T10" s="93">
        <f>[6]Junho!$J$23</f>
        <v>46.440000000000005</v>
      </c>
      <c r="U10" s="93">
        <f>[6]Junho!$J$24</f>
        <v>34.92</v>
      </c>
      <c r="V10" s="93">
        <f>[6]Junho!$J$25</f>
        <v>41.76</v>
      </c>
      <c r="W10" s="93">
        <f>[6]Junho!$J$26</f>
        <v>51.480000000000004</v>
      </c>
      <c r="X10" s="93">
        <f>[6]Junho!$J$27</f>
        <v>40.680000000000007</v>
      </c>
      <c r="Y10" s="93">
        <f>[6]Junho!$J$28</f>
        <v>38.880000000000003</v>
      </c>
      <c r="Z10" s="93">
        <f>[6]Junho!$J$29</f>
        <v>28.44</v>
      </c>
      <c r="AA10" s="93">
        <f>[6]Junho!$J$30</f>
        <v>26.28</v>
      </c>
      <c r="AB10" s="93">
        <f>[6]Junho!$J$31</f>
        <v>25.56</v>
      </c>
      <c r="AC10" s="93">
        <f>[6]Junho!$J$32</f>
        <v>41.4</v>
      </c>
      <c r="AD10" s="93">
        <f>[6]Junho!$J$33</f>
        <v>36.36</v>
      </c>
      <c r="AE10" s="93">
        <f>[6]Junho!$J$34</f>
        <v>38.880000000000003</v>
      </c>
      <c r="AF10" s="81">
        <f>MAX(B10:AE10)</f>
        <v>55.800000000000004</v>
      </c>
      <c r="AG10" s="92">
        <f>AVERAGE(B10:AE10)</f>
        <v>37.955999999999996</v>
      </c>
    </row>
    <row r="11" spans="1:33" x14ac:dyDescent="0.2">
      <c r="A11" s="50" t="s">
        <v>50</v>
      </c>
      <c r="B11" s="93">
        <f>[7]Junho!$J$5</f>
        <v>30.6</v>
      </c>
      <c r="C11" s="93">
        <f>[7]Junho!$J$6</f>
        <v>33.119999999999997</v>
      </c>
      <c r="D11" s="93">
        <f>[7]Junho!$J$7</f>
        <v>28.08</v>
      </c>
      <c r="E11" s="93">
        <f>[7]Junho!$J$8</f>
        <v>34.92</v>
      </c>
      <c r="F11" s="93">
        <f>[7]Junho!$J$9</f>
        <v>29.16</v>
      </c>
      <c r="G11" s="93">
        <f>[7]Junho!$J$10</f>
        <v>26.28</v>
      </c>
      <c r="H11" s="93">
        <f>[7]Junho!$J$11</f>
        <v>27.36</v>
      </c>
      <c r="I11" s="93">
        <f>[7]Junho!$J$12</f>
        <v>32.4</v>
      </c>
      <c r="J11" s="93">
        <f>[7]Junho!$J$13</f>
        <v>34.92</v>
      </c>
      <c r="K11" s="93">
        <f>[7]Junho!$J$14</f>
        <v>28.08</v>
      </c>
      <c r="L11" s="93">
        <f>[7]Junho!$J$15</f>
        <v>27</v>
      </c>
      <c r="M11" s="93">
        <f>[7]Junho!$J$16</f>
        <v>33.480000000000004</v>
      </c>
      <c r="N11" s="93">
        <f>[7]Junho!$J$17</f>
        <v>40.32</v>
      </c>
      <c r="O11" s="93">
        <f>[7]Junho!$J$18</f>
        <v>48.6</v>
      </c>
      <c r="P11" s="93">
        <f>[7]Junho!$J$19</f>
        <v>30.6</v>
      </c>
      <c r="Q11" s="93">
        <f>[7]Junho!$J$20</f>
        <v>34.56</v>
      </c>
      <c r="R11" s="93">
        <f>[7]Junho!$J$21</f>
        <v>31.319999999999997</v>
      </c>
      <c r="S11" s="93">
        <f>[7]Junho!$J$22</f>
        <v>32.4</v>
      </c>
      <c r="T11" s="93">
        <f>[7]Junho!$J$23</f>
        <v>30.96</v>
      </c>
      <c r="U11" s="93">
        <f>[7]Junho!$J$24</f>
        <v>26.64</v>
      </c>
      <c r="V11" s="93">
        <f>[7]Junho!$J$25</f>
        <v>33.119999999999997</v>
      </c>
      <c r="W11" s="93">
        <f>[7]Junho!$J$26</f>
        <v>36</v>
      </c>
      <c r="X11" s="93">
        <f>[7]Junho!$J$27</f>
        <v>39.24</v>
      </c>
      <c r="Y11" s="93">
        <f>[7]Junho!$J$28</f>
        <v>42.12</v>
      </c>
      <c r="Z11" s="93">
        <f>[7]Junho!$J$29</f>
        <v>24.840000000000003</v>
      </c>
      <c r="AA11" s="93">
        <f>[7]Junho!$J$30</f>
        <v>33.480000000000004</v>
      </c>
      <c r="AB11" s="93">
        <f>[7]Junho!$J$31</f>
        <v>29.16</v>
      </c>
      <c r="AC11" s="93">
        <f>[7]Junho!$J$32</f>
        <v>38.880000000000003</v>
      </c>
      <c r="AD11" s="93">
        <f>[7]Junho!$J$33</f>
        <v>36</v>
      </c>
      <c r="AE11" s="93">
        <f>[7]Junho!$J$34</f>
        <v>32.4</v>
      </c>
      <c r="AF11" s="81">
        <f>MAX(B11:AE11)</f>
        <v>48.6</v>
      </c>
      <c r="AG11" s="92">
        <f>AVERAGE(B11:AE11)</f>
        <v>32.868000000000002</v>
      </c>
    </row>
    <row r="12" spans="1:33" hidden="1" x14ac:dyDescent="0.2">
      <c r="A12" s="50" t="s">
        <v>29</v>
      </c>
      <c r="B12" s="93" t="s">
        <v>203</v>
      </c>
      <c r="C12" s="93" t="s">
        <v>203</v>
      </c>
      <c r="D12" s="93" t="s">
        <v>203</v>
      </c>
      <c r="E12" s="93" t="s">
        <v>203</v>
      </c>
      <c r="F12" s="93" t="s">
        <v>203</v>
      </c>
      <c r="G12" s="93" t="s">
        <v>203</v>
      </c>
      <c r="H12" s="93" t="s">
        <v>203</v>
      </c>
      <c r="I12" s="93" t="s">
        <v>203</v>
      </c>
      <c r="J12" s="93" t="s">
        <v>203</v>
      </c>
      <c r="K12" s="93" t="s">
        <v>203</v>
      </c>
      <c r="L12" s="93" t="s">
        <v>203</v>
      </c>
      <c r="M12" s="93" t="s">
        <v>203</v>
      </c>
      <c r="N12" s="93" t="s">
        <v>203</v>
      </c>
      <c r="O12" s="93" t="s">
        <v>203</v>
      </c>
      <c r="P12" s="93" t="s">
        <v>203</v>
      </c>
      <c r="Q12" s="93" t="s">
        <v>203</v>
      </c>
      <c r="R12" s="93" t="s">
        <v>203</v>
      </c>
      <c r="S12" s="93" t="s">
        <v>203</v>
      </c>
      <c r="T12" s="93" t="s">
        <v>203</v>
      </c>
      <c r="U12" s="93" t="s">
        <v>203</v>
      </c>
      <c r="V12" s="93" t="s">
        <v>203</v>
      </c>
      <c r="W12" s="93" t="s">
        <v>203</v>
      </c>
      <c r="X12" s="93" t="s">
        <v>203</v>
      </c>
      <c r="Y12" s="93" t="s">
        <v>203</v>
      </c>
      <c r="Z12" s="93" t="s">
        <v>203</v>
      </c>
      <c r="AA12" s="93" t="s">
        <v>203</v>
      </c>
      <c r="AB12" s="93" t="s">
        <v>203</v>
      </c>
      <c r="AC12" s="93" t="s">
        <v>203</v>
      </c>
      <c r="AD12" s="93" t="s">
        <v>203</v>
      </c>
      <c r="AE12" s="93" t="s">
        <v>203</v>
      </c>
      <c r="AF12" s="81" t="s">
        <v>203</v>
      </c>
      <c r="AG12" s="92" t="s">
        <v>203</v>
      </c>
    </row>
    <row r="13" spans="1:33" x14ac:dyDescent="0.2">
      <c r="A13" s="50" t="s">
        <v>96</v>
      </c>
      <c r="B13" s="93">
        <f>[8]Junho!$J$5</f>
        <v>22.32</v>
      </c>
      <c r="C13" s="93">
        <f>[8]Junho!$J$6</f>
        <v>33.840000000000003</v>
      </c>
      <c r="D13" s="93">
        <f>[8]Junho!$J$7</f>
        <v>16.559999999999999</v>
      </c>
      <c r="E13" s="93">
        <f>[8]Junho!$J$8</f>
        <v>34.56</v>
      </c>
      <c r="F13" s="93">
        <f>[8]Junho!$J$9</f>
        <v>29.52</v>
      </c>
      <c r="G13" s="93">
        <f>[8]Junho!$J$10</f>
        <v>36</v>
      </c>
      <c r="H13" s="93">
        <f>[8]Junho!$J$11</f>
        <v>29.16</v>
      </c>
      <c r="I13" s="93">
        <f>[8]Junho!$J$12</f>
        <v>39.96</v>
      </c>
      <c r="J13" s="93">
        <f>[8]Junho!$J$13</f>
        <v>62.28</v>
      </c>
      <c r="K13" s="93">
        <f>[8]Junho!$J$14</f>
        <v>41.4</v>
      </c>
      <c r="L13" s="93">
        <f>[8]Junho!$J$15</f>
        <v>31.680000000000003</v>
      </c>
      <c r="M13" s="93">
        <f>[8]Junho!$J$16</f>
        <v>46.440000000000005</v>
      </c>
      <c r="N13" s="93">
        <f>[8]Junho!$J$17</f>
        <v>60.480000000000004</v>
      </c>
      <c r="O13" s="93">
        <f>[8]Junho!$J$18</f>
        <v>64.8</v>
      </c>
      <c r="P13" s="93">
        <f>[8]Junho!$J$19</f>
        <v>47.16</v>
      </c>
      <c r="Q13" s="93">
        <f>[8]Junho!$J$20</f>
        <v>39.6</v>
      </c>
      <c r="R13" s="93">
        <f>[8]Junho!$J$21</f>
        <v>41.76</v>
      </c>
      <c r="S13" s="93">
        <f>[8]Junho!$J$22</f>
        <v>47.519999999999996</v>
      </c>
      <c r="T13" s="93">
        <f>[8]Junho!$J$23</f>
        <v>43.92</v>
      </c>
      <c r="U13" s="93">
        <f>[8]Junho!$J$24</f>
        <v>44.28</v>
      </c>
      <c r="V13" s="93">
        <f>[8]Junho!$J$25</f>
        <v>46.440000000000005</v>
      </c>
      <c r="W13" s="93">
        <f>[8]Junho!$J$26</f>
        <v>51.84</v>
      </c>
      <c r="X13" s="93">
        <f>[8]Junho!$J$27</f>
        <v>41.04</v>
      </c>
      <c r="Y13" s="93">
        <f>[8]Junho!$J$28</f>
        <v>39.6</v>
      </c>
      <c r="Z13" s="93">
        <f>[8]Junho!$J$29</f>
        <v>33.840000000000003</v>
      </c>
      <c r="AA13" s="93">
        <f>[8]Junho!$J$30</f>
        <v>32.76</v>
      </c>
      <c r="AB13" s="93">
        <f>[8]Junho!$J$31</f>
        <v>31.680000000000003</v>
      </c>
      <c r="AC13" s="93">
        <f>[8]Junho!$J$32</f>
        <v>35.64</v>
      </c>
      <c r="AD13" s="93">
        <f>[8]Junho!$J$33</f>
        <v>48.24</v>
      </c>
      <c r="AE13" s="93">
        <f>[8]Junho!$J$34</f>
        <v>39.6</v>
      </c>
      <c r="AF13" s="81">
        <f>MAX(B13:AE13)</f>
        <v>64.8</v>
      </c>
      <c r="AG13" s="92">
        <f>AVERAGE(B13:AE13)</f>
        <v>40.464000000000006</v>
      </c>
    </row>
    <row r="14" spans="1:33" hidden="1" x14ac:dyDescent="0.2">
      <c r="A14" s="50" t="s">
        <v>100</v>
      </c>
      <c r="B14" s="93" t="str">
        <f>[9]Junho!$J$5</f>
        <v>*</v>
      </c>
      <c r="C14" s="93" t="str">
        <f>[9]Junho!$J$6</f>
        <v>*</v>
      </c>
      <c r="D14" s="93" t="str">
        <f>[9]Junho!$J$7</f>
        <v>*</v>
      </c>
      <c r="E14" s="93" t="str">
        <f>[9]Junho!$J$8</f>
        <v>*</v>
      </c>
      <c r="F14" s="93" t="str">
        <f>[9]Junho!$J$9</f>
        <v>*</v>
      </c>
      <c r="G14" s="93" t="str">
        <f>[9]Junho!$J$10</f>
        <v>*</v>
      </c>
      <c r="H14" s="93" t="str">
        <f>[9]Junho!$J$11</f>
        <v>*</v>
      </c>
      <c r="I14" s="93" t="str">
        <f>[9]Junho!$J$12</f>
        <v>*</v>
      </c>
      <c r="J14" s="93" t="str">
        <f>[9]Junho!$J$13</f>
        <v>*</v>
      </c>
      <c r="K14" s="93" t="str">
        <f>[9]Junho!$J$14</f>
        <v>*</v>
      </c>
      <c r="L14" s="93" t="str">
        <f>[9]Junho!$J$15</f>
        <v>*</v>
      </c>
      <c r="M14" s="93" t="str">
        <f>[9]Junho!$J$16</f>
        <v>*</v>
      </c>
      <c r="N14" s="93" t="str">
        <f>[9]Junho!$J$17</f>
        <v>*</v>
      </c>
      <c r="O14" s="93" t="str">
        <f>[9]Junho!$J$18</f>
        <v>*</v>
      </c>
      <c r="P14" s="93" t="str">
        <f>[9]Junho!$J$19</f>
        <v>*</v>
      </c>
      <c r="Q14" s="93" t="str">
        <f>[9]Junho!$J$20</f>
        <v>*</v>
      </c>
      <c r="R14" s="93" t="str">
        <f>[9]Junho!$J$21</f>
        <v>*</v>
      </c>
      <c r="S14" s="93" t="str">
        <f>[9]Junho!$J$22</f>
        <v>*</v>
      </c>
      <c r="T14" s="93" t="str">
        <f>[9]Junho!$J$23</f>
        <v>*</v>
      </c>
      <c r="U14" s="93" t="str">
        <f>[9]Junho!$J$24</f>
        <v>*</v>
      </c>
      <c r="V14" s="93" t="str">
        <f>[9]Junho!$J$25</f>
        <v>*</v>
      </c>
      <c r="W14" s="93" t="str">
        <f>[9]Junho!$J$26</f>
        <v>*</v>
      </c>
      <c r="X14" s="93" t="str">
        <f>[9]Junho!$J$27</f>
        <v>*</v>
      </c>
      <c r="Y14" s="93" t="str">
        <f>[9]Junho!$J$28</f>
        <v>*</v>
      </c>
      <c r="Z14" s="93" t="str">
        <f>[9]Junho!$J$29</f>
        <v>*</v>
      </c>
      <c r="AA14" s="93" t="str">
        <f>[9]Junho!$J$30</f>
        <v>*</v>
      </c>
      <c r="AB14" s="93" t="str">
        <f>[9]Junho!$J$31</f>
        <v>*</v>
      </c>
      <c r="AC14" s="93" t="str">
        <f>[9]Junho!$J$32</f>
        <v>*</v>
      </c>
      <c r="AD14" s="93" t="str">
        <f>[9]Junho!$J$33</f>
        <v>*</v>
      </c>
      <c r="AE14" s="93" t="str">
        <f>[9]Junho!$J$34</f>
        <v>*</v>
      </c>
      <c r="AF14" s="81" t="s">
        <v>203</v>
      </c>
      <c r="AG14" s="92" t="s">
        <v>203</v>
      </c>
    </row>
    <row r="15" spans="1:33" x14ac:dyDescent="0.2">
      <c r="A15" s="50" t="s">
        <v>103</v>
      </c>
      <c r="B15" s="93">
        <f>[10]Junho!$J$5</f>
        <v>31.680000000000003</v>
      </c>
      <c r="C15" s="93">
        <f>[10]Junho!$J$6</f>
        <v>32.76</v>
      </c>
      <c r="D15" s="93">
        <f>[10]Junho!$J$7</f>
        <v>29.880000000000003</v>
      </c>
      <c r="E15" s="93">
        <f>[10]Junho!$J$8</f>
        <v>29.880000000000003</v>
      </c>
      <c r="F15" s="93">
        <f>[10]Junho!$J$9</f>
        <v>33.119999999999997</v>
      </c>
      <c r="G15" s="93">
        <f>[10]Junho!$J$10</f>
        <v>37.080000000000005</v>
      </c>
      <c r="H15" s="93">
        <f>[10]Junho!$J$11</f>
        <v>27</v>
      </c>
      <c r="I15" s="93">
        <f>[10]Junho!$J$12</f>
        <v>34.56</v>
      </c>
      <c r="J15" s="93">
        <f>[10]Junho!$J$13</f>
        <v>51.12</v>
      </c>
      <c r="K15" s="93">
        <f>[10]Junho!$J$14</f>
        <v>39.96</v>
      </c>
      <c r="L15" s="93">
        <f>[10]Junho!$J$15</f>
        <v>29.880000000000003</v>
      </c>
      <c r="M15" s="93">
        <f>[10]Junho!$J$16</f>
        <v>34.92</v>
      </c>
      <c r="N15" s="93">
        <f>[10]Junho!$J$17</f>
        <v>51.84</v>
      </c>
      <c r="O15" s="93">
        <f>[10]Junho!$J$18</f>
        <v>57.6</v>
      </c>
      <c r="P15" s="93">
        <f>[10]Junho!$J$19</f>
        <v>40.32</v>
      </c>
      <c r="Q15" s="93">
        <f>[10]Junho!$J$20</f>
        <v>32.4</v>
      </c>
      <c r="R15" s="93">
        <f>[10]Junho!$J$21</f>
        <v>39.24</v>
      </c>
      <c r="S15" s="93">
        <f>[10]Junho!$J$22</f>
        <v>42.84</v>
      </c>
      <c r="T15" s="93">
        <f>[10]Junho!$J$23</f>
        <v>41.4</v>
      </c>
      <c r="U15" s="93">
        <f>[10]Junho!$J$24</f>
        <v>35.64</v>
      </c>
      <c r="V15" s="93">
        <f>[10]Junho!$J$25</f>
        <v>44.64</v>
      </c>
      <c r="W15" s="93">
        <f>[10]Junho!$J$26</f>
        <v>54.36</v>
      </c>
      <c r="X15" s="93">
        <f>[10]Junho!$J$27</f>
        <v>40.32</v>
      </c>
      <c r="Y15" s="93">
        <f>[10]Junho!$J$28</f>
        <v>53.28</v>
      </c>
      <c r="Z15" s="93">
        <f>[10]Junho!$J$29</f>
        <v>27.36</v>
      </c>
      <c r="AA15" s="93">
        <f>[10]Junho!$J$30</f>
        <v>29.880000000000003</v>
      </c>
      <c r="AB15" s="93">
        <f>[10]Junho!$J$31</f>
        <v>28.08</v>
      </c>
      <c r="AC15" s="93">
        <f>[10]Junho!$J$32</f>
        <v>38.159999999999997</v>
      </c>
      <c r="AD15" s="93">
        <f>[10]Junho!$J$33</f>
        <v>42.12</v>
      </c>
      <c r="AE15" s="93">
        <f>[10]Junho!$J$34</f>
        <v>37.800000000000004</v>
      </c>
      <c r="AF15" s="81">
        <f>MAX(B15:AE15)</f>
        <v>57.6</v>
      </c>
      <c r="AG15" s="92">
        <f>AVERAGE(B15:AE15)</f>
        <v>38.303999999999995</v>
      </c>
    </row>
    <row r="16" spans="1:33" x14ac:dyDescent="0.2">
      <c r="A16" s="50" t="s">
        <v>150</v>
      </c>
      <c r="B16" s="93" t="str">
        <f>[11]Junho!$J$5</f>
        <v>*</v>
      </c>
      <c r="C16" s="93" t="str">
        <f>[11]Junho!$J$6</f>
        <v>*</v>
      </c>
      <c r="D16" s="93" t="str">
        <f>[11]Junho!$J$7</f>
        <v>*</v>
      </c>
      <c r="E16" s="93" t="str">
        <f>[11]Junho!$J$8</f>
        <v>*</v>
      </c>
      <c r="F16" s="93" t="str">
        <f>[11]Junho!$J$9</f>
        <v>*</v>
      </c>
      <c r="G16" s="93" t="str">
        <f>[11]Junho!$J$10</f>
        <v>*</v>
      </c>
      <c r="H16" s="93" t="str">
        <f>[11]Junho!$J$11</f>
        <v>*</v>
      </c>
      <c r="I16" s="93" t="str">
        <f>[11]Junho!$J$12</f>
        <v>*</v>
      </c>
      <c r="J16" s="93" t="str">
        <f>[11]Junho!$J$13</f>
        <v>*</v>
      </c>
      <c r="K16" s="93" t="str">
        <f>[11]Junho!$J$14</f>
        <v>*</v>
      </c>
      <c r="L16" s="93" t="str">
        <f>[11]Junho!$J$15</f>
        <v>*</v>
      </c>
      <c r="M16" s="93" t="str">
        <f>[11]Junho!$J$16</f>
        <v>*</v>
      </c>
      <c r="N16" s="93" t="str">
        <f>[11]Junho!$J$17</f>
        <v>*</v>
      </c>
      <c r="O16" s="93" t="str">
        <f>[11]Junho!$J$18</f>
        <v>*</v>
      </c>
      <c r="P16" s="93" t="str">
        <f>[11]Junho!$J$19</f>
        <v>*</v>
      </c>
      <c r="Q16" s="93" t="str">
        <f>[11]Junho!$J$20</f>
        <v>*</v>
      </c>
      <c r="R16" s="93" t="str">
        <f>[11]Junho!$J$21</f>
        <v>*</v>
      </c>
      <c r="S16" s="93" t="str">
        <f>[11]Junho!$J$22</f>
        <v>*</v>
      </c>
      <c r="T16" s="93" t="str">
        <f>[11]Junho!$J$23</f>
        <v>*</v>
      </c>
      <c r="U16" s="93" t="str">
        <f>[11]Junho!$J$24</f>
        <v>*</v>
      </c>
      <c r="V16" s="93" t="str">
        <f>[11]Junho!$J$25</f>
        <v>*</v>
      </c>
      <c r="W16" s="93" t="str">
        <f>[11]Junho!$J$26</f>
        <v>*</v>
      </c>
      <c r="X16" s="93" t="str">
        <f>[11]Junho!$J$27</f>
        <v>*</v>
      </c>
      <c r="Y16" s="93" t="str">
        <f>[11]Junho!$J$28</f>
        <v>*</v>
      </c>
      <c r="Z16" s="93" t="str">
        <f>[11]Junho!$J$29</f>
        <v>*</v>
      </c>
      <c r="AA16" s="93" t="str">
        <f>[11]Junho!$J$30</f>
        <v>*</v>
      </c>
      <c r="AB16" s="93" t="str">
        <f>[11]Junho!$J$31</f>
        <v>*</v>
      </c>
      <c r="AC16" s="93" t="str">
        <f>[11]Junho!$J$32</f>
        <v>*</v>
      </c>
      <c r="AD16" s="93" t="str">
        <f>[11]Junho!$J$33</f>
        <v>*</v>
      </c>
      <c r="AE16" s="93" t="str">
        <f>[11]Junho!$J$34</f>
        <v>*</v>
      </c>
      <c r="AF16" s="81" t="s">
        <v>203</v>
      </c>
      <c r="AG16" s="92" t="s">
        <v>203</v>
      </c>
    </row>
    <row r="17" spans="1:37" x14ac:dyDescent="0.2">
      <c r="A17" s="50" t="s">
        <v>2</v>
      </c>
      <c r="B17" s="93">
        <f>[12]Junho!$J$5</f>
        <v>39.24</v>
      </c>
      <c r="C17" s="93">
        <f>[12]Junho!$J$6</f>
        <v>34.56</v>
      </c>
      <c r="D17" s="93">
        <f>[12]Junho!$J$7</f>
        <v>25.2</v>
      </c>
      <c r="E17" s="93">
        <f>[12]Junho!$J$8</f>
        <v>36.36</v>
      </c>
      <c r="F17" s="93">
        <f>[12]Junho!$J$9</f>
        <v>46.800000000000004</v>
      </c>
      <c r="G17" s="93">
        <f>[12]Junho!$J$10</f>
        <v>36</v>
      </c>
      <c r="H17" s="93">
        <f>[12]Junho!$J$11</f>
        <v>33.840000000000003</v>
      </c>
      <c r="I17" s="93">
        <f>[12]Junho!$J$12</f>
        <v>36</v>
      </c>
      <c r="J17" s="93">
        <f>[12]Junho!$J$13</f>
        <v>43.56</v>
      </c>
      <c r="K17" s="93">
        <f>[12]Junho!$J$14</f>
        <v>37.440000000000005</v>
      </c>
      <c r="L17" s="93">
        <f>[12]Junho!$J$15</f>
        <v>29.880000000000003</v>
      </c>
      <c r="M17" s="93">
        <f>[12]Junho!$J$16</f>
        <v>41.4</v>
      </c>
      <c r="N17" s="93">
        <f>[12]Junho!$J$17</f>
        <v>49.32</v>
      </c>
      <c r="O17" s="93">
        <f>[12]Junho!$J$18</f>
        <v>52.2</v>
      </c>
      <c r="P17" s="93">
        <f>[12]Junho!$J$19</f>
        <v>42.480000000000004</v>
      </c>
      <c r="Q17" s="93">
        <f>[12]Junho!$J$20</f>
        <v>36</v>
      </c>
      <c r="R17" s="93">
        <f>[12]Junho!$J$21</f>
        <v>31.319999999999997</v>
      </c>
      <c r="S17" s="93">
        <f>[12]Junho!$J$22</f>
        <v>37.440000000000005</v>
      </c>
      <c r="T17" s="93">
        <f>[12]Junho!$J$23</f>
        <v>40.680000000000007</v>
      </c>
      <c r="U17" s="93">
        <f>[12]Junho!$J$24</f>
        <v>30.96</v>
      </c>
      <c r="V17" s="93">
        <f>[12]Junho!$J$25</f>
        <v>37.800000000000004</v>
      </c>
      <c r="W17" s="93">
        <f>[12]Junho!$J$26</f>
        <v>47.88</v>
      </c>
      <c r="X17" s="93">
        <f>[12]Junho!$J$27</f>
        <v>42.12</v>
      </c>
      <c r="Y17" s="93">
        <f>[12]Junho!$J$28</f>
        <v>39.24</v>
      </c>
      <c r="Z17" s="93">
        <f>[12]Junho!$J$29</f>
        <v>28.44</v>
      </c>
      <c r="AA17" s="93">
        <f>[12]Junho!$J$30</f>
        <v>25.2</v>
      </c>
      <c r="AB17" s="93">
        <f>[12]Junho!$J$31</f>
        <v>24.48</v>
      </c>
      <c r="AC17" s="93">
        <f>[12]Junho!$J$32</f>
        <v>36</v>
      </c>
      <c r="AD17" s="93">
        <f>[12]Junho!$J$33</f>
        <v>41.04</v>
      </c>
      <c r="AE17" s="93">
        <f>[12]Junho!$J$34</f>
        <v>39.96</v>
      </c>
      <c r="AF17" s="81">
        <f t="shared" ref="AF17:AF25" si="1">MAX(B17:AE17)</f>
        <v>52.2</v>
      </c>
      <c r="AG17" s="92">
        <f t="shared" ref="AG17:AG44" si="2">AVERAGE(B17:AE17)</f>
        <v>37.428000000000004</v>
      </c>
      <c r="AI17" s="11" t="s">
        <v>33</v>
      </c>
      <c r="AJ17" t="s">
        <v>33</v>
      </c>
    </row>
    <row r="18" spans="1:37" x14ac:dyDescent="0.2">
      <c r="A18" s="50" t="s">
        <v>3</v>
      </c>
      <c r="B18" s="93">
        <f>[13]Junho!$J5</f>
        <v>31.319999999999997</v>
      </c>
      <c r="C18" s="93">
        <f>[13]Junho!$J6</f>
        <v>29.16</v>
      </c>
      <c r="D18" s="93">
        <f>[13]Junho!$J7</f>
        <v>25.2</v>
      </c>
      <c r="E18" s="93">
        <f>[13]Junho!$J8</f>
        <v>30.96</v>
      </c>
      <c r="F18" s="93">
        <f>[13]Junho!$J9</f>
        <v>24.840000000000003</v>
      </c>
      <c r="G18" s="93">
        <f>[13]Junho!$J10</f>
        <v>24.12</v>
      </c>
      <c r="H18" s="93">
        <f>[13]Junho!$J11</f>
        <v>22.32</v>
      </c>
      <c r="I18" s="93">
        <f>[13]Junho!$J12</f>
        <v>27</v>
      </c>
      <c r="J18" s="93">
        <f>[13]Junho!$J13</f>
        <v>28.8</v>
      </c>
      <c r="K18" s="93">
        <f>[13]Junho!$J14</f>
        <v>29.52</v>
      </c>
      <c r="L18" s="93">
        <f>[13]Junho!$J15</f>
        <v>25.56</v>
      </c>
      <c r="M18" s="93">
        <f>[13]Junho!$J16</f>
        <v>23.759999999999998</v>
      </c>
      <c r="N18" s="93">
        <f>[13]Junho!$J17</f>
        <v>33.480000000000004</v>
      </c>
      <c r="O18" s="93">
        <f>[13]Junho!$J18</f>
        <v>36.72</v>
      </c>
      <c r="P18" s="93">
        <f>[13]Junho!$J19</f>
        <v>24.48</v>
      </c>
      <c r="Q18" s="93">
        <f>[13]Junho!$J20</f>
        <v>30.96</v>
      </c>
      <c r="R18" s="93">
        <f>[13]Junho!$J21</f>
        <v>24.48</v>
      </c>
      <c r="S18" s="93">
        <f>[13]Junho!$J22</f>
        <v>32.4</v>
      </c>
      <c r="T18" s="93">
        <f>[13]Junho!$J23</f>
        <v>29.16</v>
      </c>
      <c r="U18" s="93">
        <f>[13]Junho!$J24</f>
        <v>27.720000000000002</v>
      </c>
      <c r="V18" s="93">
        <f>[13]Junho!$J25</f>
        <v>35.64</v>
      </c>
      <c r="W18" s="93">
        <f>[13]Junho!$J26</f>
        <v>29.16</v>
      </c>
      <c r="X18" s="93">
        <f>[13]Junho!$J27</f>
        <v>25.2</v>
      </c>
      <c r="Y18" s="93">
        <f>[13]Junho!$J28</f>
        <v>26.28</v>
      </c>
      <c r="Z18" s="93">
        <f>[13]Junho!$J29</f>
        <v>26.28</v>
      </c>
      <c r="AA18" s="93">
        <f>[13]Junho!$J30</f>
        <v>25.2</v>
      </c>
      <c r="AB18" s="93">
        <f>[13]Junho!$J31</f>
        <v>17.64</v>
      </c>
      <c r="AC18" s="93">
        <f>[13]Junho!$J32</f>
        <v>32.04</v>
      </c>
      <c r="AD18" s="93">
        <f>[13]Junho!$J33</f>
        <v>25.2</v>
      </c>
      <c r="AE18" s="93">
        <f>[13]Junho!$J34</f>
        <v>24.48</v>
      </c>
      <c r="AF18" s="81">
        <f t="shared" si="1"/>
        <v>36.72</v>
      </c>
      <c r="AG18" s="92">
        <f t="shared" si="2"/>
        <v>27.636000000000003</v>
      </c>
      <c r="AH18" s="11"/>
      <c r="AI18" s="11" t="s">
        <v>33</v>
      </c>
    </row>
    <row r="19" spans="1:37" x14ac:dyDescent="0.2">
      <c r="A19" s="50" t="s">
        <v>4</v>
      </c>
      <c r="B19" s="93">
        <f>[14]Junho!$J$5</f>
        <v>37.080000000000005</v>
      </c>
      <c r="C19" s="93">
        <f>[14]Junho!$J$6</f>
        <v>35.28</v>
      </c>
      <c r="D19" s="93">
        <f>[14]Junho!$J$7</f>
        <v>28.08</v>
      </c>
      <c r="E19" s="93">
        <f>[14]Junho!$J$8</f>
        <v>34.200000000000003</v>
      </c>
      <c r="F19" s="93">
        <f>[14]Junho!$J$9</f>
        <v>32.4</v>
      </c>
      <c r="G19" s="93">
        <f>[14]Junho!$J$10</f>
        <v>33.480000000000004</v>
      </c>
      <c r="H19" s="93">
        <f>[14]Junho!$J$11</f>
        <v>28.8</v>
      </c>
      <c r="I19" s="93">
        <f>[14]Junho!$J$12</f>
        <v>36.36</v>
      </c>
      <c r="J19" s="93">
        <f>[14]Junho!$J$13</f>
        <v>33.840000000000003</v>
      </c>
      <c r="K19" s="93">
        <f>[14]Junho!$J$14</f>
        <v>38.880000000000003</v>
      </c>
      <c r="L19" s="93">
        <f>[14]Junho!$J$15</f>
        <v>32.4</v>
      </c>
      <c r="M19" s="93">
        <f>[14]Junho!$J$16</f>
        <v>30.6</v>
      </c>
      <c r="N19" s="93">
        <f>[14]Junho!$J$17</f>
        <v>42.480000000000004</v>
      </c>
      <c r="O19" s="93">
        <f>[14]Junho!$J$18</f>
        <v>49.680000000000007</v>
      </c>
      <c r="P19" s="93">
        <f>[14]Junho!$J$19</f>
        <v>27.36</v>
      </c>
      <c r="Q19" s="93">
        <f>[14]Junho!$J$20</f>
        <v>39.24</v>
      </c>
      <c r="R19" s="93">
        <f>[14]Junho!$J$21</f>
        <v>29.880000000000003</v>
      </c>
      <c r="S19" s="93">
        <f>[14]Junho!$J$22</f>
        <v>34.56</v>
      </c>
      <c r="T19" s="93">
        <f>[14]Junho!$J$23</f>
        <v>25.92</v>
      </c>
      <c r="U19" s="93">
        <f>[14]Junho!$J$24</f>
        <v>32.04</v>
      </c>
      <c r="V19" s="93">
        <f>[14]Junho!$J$25</f>
        <v>35.64</v>
      </c>
      <c r="W19" s="93">
        <f>[14]Junho!$J$26</f>
        <v>37.440000000000005</v>
      </c>
      <c r="X19" s="93">
        <f>[14]Junho!$J$27</f>
        <v>34.56</v>
      </c>
      <c r="Y19" s="93">
        <f>[14]Junho!$J$28</f>
        <v>32.4</v>
      </c>
      <c r="Z19" s="93">
        <f>[14]Junho!$J$29</f>
        <v>22.32</v>
      </c>
      <c r="AA19" s="93">
        <f>[14]Junho!$J$30</f>
        <v>22.68</v>
      </c>
      <c r="AB19" s="93">
        <f>[14]Junho!$J$31</f>
        <v>27.36</v>
      </c>
      <c r="AC19" s="93">
        <f>[14]Junho!$J$32</f>
        <v>31.680000000000003</v>
      </c>
      <c r="AD19" s="93">
        <f>[14]Junho!$J$33</f>
        <v>23.400000000000002</v>
      </c>
      <c r="AE19" s="93">
        <f>[14]Junho!$J$34</f>
        <v>26.64</v>
      </c>
      <c r="AF19" s="81">
        <f t="shared" si="1"/>
        <v>49.680000000000007</v>
      </c>
      <c r="AG19" s="92">
        <f t="shared" si="2"/>
        <v>32.555999999999997</v>
      </c>
    </row>
    <row r="20" spans="1:37" x14ac:dyDescent="0.2">
      <c r="A20" s="50" t="s">
        <v>5</v>
      </c>
      <c r="B20" s="93" t="str">
        <f>[15]Junho!$J$5</f>
        <v>*</v>
      </c>
      <c r="C20" s="93" t="str">
        <f>[15]Junho!$J$6</f>
        <v>*</v>
      </c>
      <c r="D20" s="93" t="str">
        <f>[15]Junho!$J$7</f>
        <v>*</v>
      </c>
      <c r="E20" s="93" t="str">
        <f>[15]Junho!$J$8</f>
        <v>*</v>
      </c>
      <c r="F20" s="93" t="str">
        <f>[15]Junho!$J$9</f>
        <v>*</v>
      </c>
      <c r="G20" s="93" t="str">
        <f>[15]Junho!$J$10</f>
        <v>*</v>
      </c>
      <c r="H20" s="93" t="str">
        <f>[15]Junho!$J$11</f>
        <v>*</v>
      </c>
      <c r="I20" s="93" t="str">
        <f>[15]Junho!$J$12</f>
        <v>*</v>
      </c>
      <c r="J20" s="93" t="str">
        <f>[15]Junho!$J$13</f>
        <v>*</v>
      </c>
      <c r="K20" s="93" t="str">
        <f>[15]Junho!$J$14</f>
        <v>*</v>
      </c>
      <c r="L20" s="93" t="str">
        <f>[15]Junho!$J$15</f>
        <v>*</v>
      </c>
      <c r="M20" s="93" t="str">
        <f>[15]Junho!$J$16</f>
        <v>*</v>
      </c>
      <c r="N20" s="93" t="str">
        <f>[15]Junho!$J$17</f>
        <v>*</v>
      </c>
      <c r="O20" s="93" t="str">
        <f>[15]Junho!$J$18</f>
        <v>*</v>
      </c>
      <c r="P20" s="93" t="str">
        <f>[15]Junho!$J$19</f>
        <v>*</v>
      </c>
      <c r="Q20" s="93" t="str">
        <f>[15]Junho!$J$20</f>
        <v>*</v>
      </c>
      <c r="R20" s="93" t="str">
        <f>[15]Junho!$J$21</f>
        <v>*</v>
      </c>
      <c r="S20" s="93" t="str">
        <f>[15]Junho!$J$22</f>
        <v>*</v>
      </c>
      <c r="T20" s="93" t="str">
        <f>[15]Junho!$J$23</f>
        <v>*</v>
      </c>
      <c r="U20" s="93" t="str">
        <f>[15]Junho!$J$24</f>
        <v>*</v>
      </c>
      <c r="V20" s="93" t="str">
        <f>[15]Junho!$J$25</f>
        <v>*</v>
      </c>
      <c r="W20" s="93" t="str">
        <f>[15]Junho!$J$26</f>
        <v>*</v>
      </c>
      <c r="X20" s="93" t="str">
        <f>[15]Junho!$J$27</f>
        <v>*</v>
      </c>
      <c r="Y20" s="93" t="str">
        <f>[15]Junho!$J$28</f>
        <v>*</v>
      </c>
      <c r="Z20" s="93" t="str">
        <f>[15]Junho!$J$29</f>
        <v>*</v>
      </c>
      <c r="AA20" s="93" t="str">
        <f>[15]Junho!$J$30</f>
        <v>*</v>
      </c>
      <c r="AB20" s="93" t="str">
        <f>[15]Junho!$J$31</f>
        <v>*</v>
      </c>
      <c r="AC20" s="93">
        <f>[15]Junho!$J$32</f>
        <v>31.680000000000003</v>
      </c>
      <c r="AD20" s="93">
        <f>[15]Junho!$J$33</f>
        <v>46.800000000000004</v>
      </c>
      <c r="AE20" s="93">
        <f>[15]Junho!$J$34</f>
        <v>39.6</v>
      </c>
      <c r="AF20" s="81">
        <f t="shared" si="1"/>
        <v>46.800000000000004</v>
      </c>
      <c r="AG20" s="92">
        <f t="shared" si="2"/>
        <v>39.360000000000007</v>
      </c>
      <c r="AH20" s="11" t="s">
        <v>33</v>
      </c>
    </row>
    <row r="21" spans="1:37" x14ac:dyDescent="0.2">
      <c r="A21" s="50" t="s">
        <v>31</v>
      </c>
      <c r="B21" s="93">
        <f>[16]Junho!$J$5</f>
        <v>32.76</v>
      </c>
      <c r="C21" s="93">
        <f>[16]Junho!$J$6</f>
        <v>31.319999999999997</v>
      </c>
      <c r="D21" s="93">
        <f>[16]Junho!$J$7</f>
        <v>24.840000000000003</v>
      </c>
      <c r="E21" s="93">
        <f>[16]Junho!$J$8</f>
        <v>32.4</v>
      </c>
      <c r="F21" s="93">
        <f>[16]Junho!$J$9</f>
        <v>36</v>
      </c>
      <c r="G21" s="93">
        <f>[16]Junho!$J$10</f>
        <v>24.840000000000003</v>
      </c>
      <c r="H21" s="93">
        <f>[16]Junho!$J$11</f>
        <v>36</v>
      </c>
      <c r="I21" s="93">
        <f>[16]Junho!$J$12</f>
        <v>34.56</v>
      </c>
      <c r="J21" s="93">
        <f>[16]Junho!$J$13</f>
        <v>36</v>
      </c>
      <c r="K21" s="93">
        <f>[16]Junho!$J$14</f>
        <v>48.6</v>
      </c>
      <c r="L21" s="93">
        <f>[16]Junho!$J$15</f>
        <v>30.6</v>
      </c>
      <c r="M21" s="93">
        <f>[16]Junho!$J$16</f>
        <v>31.680000000000003</v>
      </c>
      <c r="N21" s="93">
        <f>[16]Junho!$J$17</f>
        <v>47.16</v>
      </c>
      <c r="O21" s="93">
        <f>[16]Junho!$J$18</f>
        <v>48.24</v>
      </c>
      <c r="P21" s="93">
        <f>[16]Junho!$J$19</f>
        <v>33.840000000000003</v>
      </c>
      <c r="Q21" s="93">
        <f>[16]Junho!$J$20</f>
        <v>37.440000000000005</v>
      </c>
      <c r="R21" s="93">
        <f>[16]Junho!$J$21</f>
        <v>32.4</v>
      </c>
      <c r="S21" s="93">
        <f>[16]Junho!$J$22</f>
        <v>34.56</v>
      </c>
      <c r="T21" s="93">
        <f>[16]Junho!$J$23</f>
        <v>30.96</v>
      </c>
      <c r="U21" s="93">
        <f>[16]Junho!$J$24</f>
        <v>30.96</v>
      </c>
      <c r="V21" s="93">
        <f>[16]Junho!$J$25</f>
        <v>31.680000000000003</v>
      </c>
      <c r="W21" s="93">
        <f>[16]Junho!$J$26</f>
        <v>38.519999999999996</v>
      </c>
      <c r="X21" s="93">
        <f>[16]Junho!$J$27</f>
        <v>37.440000000000005</v>
      </c>
      <c r="Y21" s="93">
        <f>[16]Junho!$J$28</f>
        <v>31.319999999999997</v>
      </c>
      <c r="Z21" s="93">
        <f>[16]Junho!$J$29</f>
        <v>20.52</v>
      </c>
      <c r="AA21" s="93">
        <f>[16]Junho!$J$30</f>
        <v>25.2</v>
      </c>
      <c r="AB21" s="93">
        <f>[16]Junho!$J$31</f>
        <v>30.240000000000002</v>
      </c>
      <c r="AC21" s="93">
        <f>[16]Junho!$J$32</f>
        <v>35.64</v>
      </c>
      <c r="AD21" s="93">
        <f>[16]Junho!$J$33</f>
        <v>29.52</v>
      </c>
      <c r="AE21" s="93">
        <f>[16]Junho!$J$34</f>
        <v>24.12</v>
      </c>
      <c r="AF21" s="81">
        <f t="shared" si="1"/>
        <v>48.6</v>
      </c>
      <c r="AG21" s="92">
        <f t="shared" si="2"/>
        <v>33.312000000000012</v>
      </c>
    </row>
    <row r="22" spans="1:37" x14ac:dyDescent="0.2">
      <c r="A22" s="50" t="s">
        <v>6</v>
      </c>
      <c r="B22" s="93">
        <f>[17]Junho!$J$5</f>
        <v>20.88</v>
      </c>
      <c r="C22" s="93">
        <f>[17]Junho!$J$6</f>
        <v>31.319999999999997</v>
      </c>
      <c r="D22" s="93">
        <f>[17]Junho!$J$7</f>
        <v>18.720000000000002</v>
      </c>
      <c r="E22" s="93">
        <f>[17]Junho!$J$8</f>
        <v>29.16</v>
      </c>
      <c r="F22" s="93">
        <f>[17]Junho!$J$9</f>
        <v>22.68</v>
      </c>
      <c r="G22" s="93">
        <f>[17]Junho!$J$10</f>
        <v>35.64</v>
      </c>
      <c r="H22" s="93">
        <f>[17]Junho!$J$11</f>
        <v>19.079999999999998</v>
      </c>
      <c r="I22" s="93">
        <f>[17]Junho!$J$12</f>
        <v>28.44</v>
      </c>
      <c r="J22" s="93">
        <f>[17]Junho!$J$13</f>
        <v>32.76</v>
      </c>
      <c r="K22" s="93">
        <f>[17]Junho!$J$14</f>
        <v>28.44</v>
      </c>
      <c r="L22" s="93">
        <f>[17]Junho!$J$15</f>
        <v>22.32</v>
      </c>
      <c r="M22" s="93">
        <f>[17]Junho!$J$16</f>
        <v>29.52</v>
      </c>
      <c r="N22" s="93">
        <f>[17]Junho!$J$17</f>
        <v>37.800000000000004</v>
      </c>
      <c r="O22" s="93">
        <f>[17]Junho!$J$18</f>
        <v>39.24</v>
      </c>
      <c r="P22" s="93">
        <f>[17]Junho!$J$19</f>
        <v>29.52</v>
      </c>
      <c r="Q22" s="93">
        <f>[17]Junho!$J$20</f>
        <v>27.36</v>
      </c>
      <c r="R22" s="93">
        <f>[17]Junho!$J$21</f>
        <v>33.840000000000003</v>
      </c>
      <c r="S22" s="93">
        <f>[17]Junho!$J$22</f>
        <v>36</v>
      </c>
      <c r="T22" s="93">
        <f>[17]Junho!$J$23</f>
        <v>26.64</v>
      </c>
      <c r="U22" s="93">
        <f>[17]Junho!$J$24</f>
        <v>22.68</v>
      </c>
      <c r="V22" s="93">
        <f>[17]Junho!$J$25</f>
        <v>27</v>
      </c>
      <c r="W22" s="93">
        <f>[17]Junho!$J$26</f>
        <v>31.319999999999997</v>
      </c>
      <c r="X22" s="93">
        <f>[17]Junho!$J$27</f>
        <v>32.04</v>
      </c>
      <c r="Y22" s="93">
        <f>[17]Junho!$J$28</f>
        <v>27.720000000000002</v>
      </c>
      <c r="Z22" s="93">
        <f>[17]Junho!$J$29</f>
        <v>19.8</v>
      </c>
      <c r="AA22" s="93">
        <f>[17]Junho!$J$30</f>
        <v>24.12</v>
      </c>
      <c r="AB22" s="93">
        <f>[17]Junho!$J$31</f>
        <v>18.36</v>
      </c>
      <c r="AC22" s="93">
        <f>[17]Junho!$J$32</f>
        <v>29.52</v>
      </c>
      <c r="AD22" s="93">
        <f>[17]Junho!$J$33</f>
        <v>27.720000000000002</v>
      </c>
      <c r="AE22" s="93">
        <f>[17]Junho!$J$34</f>
        <v>22.68</v>
      </c>
      <c r="AF22" s="81">
        <f t="shared" si="1"/>
        <v>39.24</v>
      </c>
      <c r="AG22" s="92">
        <f t="shared" si="2"/>
        <v>27.743999999999993</v>
      </c>
    </row>
    <row r="23" spans="1:37" x14ac:dyDescent="0.2">
      <c r="A23" s="50" t="s">
        <v>7</v>
      </c>
      <c r="B23" s="93">
        <f>[18]Junho!$J$5</f>
        <v>33.119999999999997</v>
      </c>
      <c r="C23" s="93">
        <f>[18]Junho!$J$6</f>
        <v>27.720000000000002</v>
      </c>
      <c r="D23" s="93">
        <f>[18]Junho!$J$7</f>
        <v>24.12</v>
      </c>
      <c r="E23" s="93">
        <f>[18]Junho!$J$8</f>
        <v>28.8</v>
      </c>
      <c r="F23" s="93">
        <f>[18]Junho!$J$9</f>
        <v>31.680000000000003</v>
      </c>
      <c r="G23" s="93">
        <f>[18]Junho!$J$10</f>
        <v>36</v>
      </c>
      <c r="H23" s="93">
        <f>[18]Junho!$J$11</f>
        <v>24.48</v>
      </c>
      <c r="I23" s="93">
        <f>[18]Junho!$J$12</f>
        <v>32.76</v>
      </c>
      <c r="J23" s="93">
        <f>[18]Junho!$J$13</f>
        <v>52.56</v>
      </c>
      <c r="K23" s="93">
        <f>[18]Junho!$J$14</f>
        <v>34.56</v>
      </c>
      <c r="L23" s="93">
        <f>[18]Junho!$J$15</f>
        <v>28.8</v>
      </c>
      <c r="M23" s="93">
        <f>[18]Junho!$J$16</f>
        <v>37.440000000000005</v>
      </c>
      <c r="N23" s="93">
        <f>[18]Junho!$J$17</f>
        <v>46.080000000000005</v>
      </c>
      <c r="O23" s="93">
        <f>[18]Junho!$J$18</f>
        <v>51.84</v>
      </c>
      <c r="P23" s="93">
        <f>[18]Junho!$J$19</f>
        <v>41.04</v>
      </c>
      <c r="Q23" s="93">
        <f>[18]Junho!$J$20</f>
        <v>31.319999999999997</v>
      </c>
      <c r="R23" s="93">
        <f>[18]Junho!$J$21</f>
        <v>37.440000000000005</v>
      </c>
      <c r="S23" s="93">
        <f>[18]Junho!$J$22</f>
        <v>35.64</v>
      </c>
      <c r="T23" s="93">
        <f>[18]Junho!$J$23</f>
        <v>41.76</v>
      </c>
      <c r="U23" s="93">
        <f>[18]Junho!$J$24</f>
        <v>34.56</v>
      </c>
      <c r="V23" s="93">
        <f>[18]Junho!$J$25</f>
        <v>39.6</v>
      </c>
      <c r="W23" s="93">
        <f>[18]Junho!$J$26</f>
        <v>51.12</v>
      </c>
      <c r="X23" s="93">
        <f>[18]Junho!$J$27</f>
        <v>41.76</v>
      </c>
      <c r="Y23" s="93">
        <f>[18]Junho!$J$28</f>
        <v>52.2</v>
      </c>
      <c r="Z23" s="93">
        <f>[18]Junho!$J$29</f>
        <v>28.44</v>
      </c>
      <c r="AA23" s="93">
        <f>[18]Junho!$J$30</f>
        <v>28.44</v>
      </c>
      <c r="AB23" s="93">
        <f>[18]Junho!$J$31</f>
        <v>28.08</v>
      </c>
      <c r="AC23" s="93">
        <f>[18]Junho!$J$32</f>
        <v>40.680000000000007</v>
      </c>
      <c r="AD23" s="93">
        <f>[18]Junho!$J$33</f>
        <v>36.36</v>
      </c>
      <c r="AE23" s="93">
        <f>[18]Junho!$J$34</f>
        <v>36.72</v>
      </c>
      <c r="AF23" s="81">
        <f t="shared" si="1"/>
        <v>52.56</v>
      </c>
      <c r="AG23" s="92">
        <f t="shared" si="2"/>
        <v>36.504000000000005</v>
      </c>
      <c r="AJ23" t="s">
        <v>33</v>
      </c>
      <c r="AK23" t="s">
        <v>33</v>
      </c>
    </row>
    <row r="24" spans="1:37" x14ac:dyDescent="0.2">
      <c r="A24" s="50" t="s">
        <v>151</v>
      </c>
      <c r="B24" s="93">
        <f>[19]Junho!$J$5</f>
        <v>29.16</v>
      </c>
      <c r="C24" s="93">
        <f>[19]Junho!$J$6</f>
        <v>36.72</v>
      </c>
      <c r="D24" s="93">
        <f>[19]Junho!$J$7</f>
        <v>21.6</v>
      </c>
      <c r="E24" s="93">
        <f>[19]Junho!$J$8</f>
        <v>31.680000000000003</v>
      </c>
      <c r="F24" s="93">
        <f>[19]Junho!$J$9</f>
        <v>28.44</v>
      </c>
      <c r="G24" s="93">
        <f>[19]Junho!$J$10</f>
        <v>29.52</v>
      </c>
      <c r="H24" s="93">
        <f>[19]Junho!$J$11</f>
        <v>28.08</v>
      </c>
      <c r="I24" s="93">
        <f>[19]Junho!$J$12</f>
        <v>32.76</v>
      </c>
      <c r="J24" s="93">
        <f>[19]Junho!$J$13</f>
        <v>42.84</v>
      </c>
      <c r="K24" s="93">
        <f>[19]Junho!$J$14</f>
        <v>31.680000000000003</v>
      </c>
      <c r="L24" s="93">
        <f>[19]Junho!$J$15</f>
        <v>29.880000000000003</v>
      </c>
      <c r="M24" s="93">
        <f>[19]Junho!$J$16</f>
        <v>30.96</v>
      </c>
      <c r="N24" s="93">
        <f>[19]Junho!$J$17</f>
        <v>45</v>
      </c>
      <c r="O24" s="93">
        <f>[19]Junho!$J$18</f>
        <v>48.96</v>
      </c>
      <c r="P24" s="93">
        <f>[19]Junho!$J$19</f>
        <v>31.680000000000003</v>
      </c>
      <c r="Q24" s="93">
        <f>[19]Junho!$J$20</f>
        <v>37.440000000000005</v>
      </c>
      <c r="R24" s="93">
        <f>[19]Junho!$J$21</f>
        <v>39.24</v>
      </c>
      <c r="S24" s="93">
        <f>[19]Junho!$J$22</f>
        <v>38.880000000000003</v>
      </c>
      <c r="T24" s="93">
        <f>[19]Junho!$J$23</f>
        <v>39.24</v>
      </c>
      <c r="U24" s="93">
        <f>[19]Junho!$J$24</f>
        <v>28.8</v>
      </c>
      <c r="V24" s="93">
        <f>[19]Junho!$J$25</f>
        <v>39.6</v>
      </c>
      <c r="W24" s="93">
        <f>[19]Junho!$J$26</f>
        <v>50.76</v>
      </c>
      <c r="X24" s="93">
        <f>[19]Junho!$J$27</f>
        <v>43.56</v>
      </c>
      <c r="Y24" s="93">
        <f>[19]Junho!$J$28</f>
        <v>48.6</v>
      </c>
      <c r="Z24" s="93">
        <f>[19]Junho!$J$29</f>
        <v>26.28</v>
      </c>
      <c r="AA24" s="93">
        <f>[19]Junho!$J$30</f>
        <v>26.28</v>
      </c>
      <c r="AB24" s="93">
        <f>[19]Junho!$J$31</f>
        <v>25.2</v>
      </c>
      <c r="AC24" s="93">
        <f>[19]Junho!$J$32</f>
        <v>36.72</v>
      </c>
      <c r="AD24" s="93">
        <f>[19]Junho!$J$33</f>
        <v>33.119999999999997</v>
      </c>
      <c r="AE24" s="93">
        <f>[19]Junho!$J$34</f>
        <v>36</v>
      </c>
      <c r="AF24" s="81">
        <f t="shared" si="1"/>
        <v>50.76</v>
      </c>
      <c r="AG24" s="92">
        <f t="shared" si="2"/>
        <v>34.956000000000003</v>
      </c>
      <c r="AK24" t="s">
        <v>33</v>
      </c>
    </row>
    <row r="25" spans="1:37" x14ac:dyDescent="0.2">
      <c r="A25" s="50" t="s">
        <v>152</v>
      </c>
      <c r="B25" s="93">
        <f>[20]Junho!$J5</f>
        <v>38.880000000000003</v>
      </c>
      <c r="C25" s="93">
        <f>[20]Junho!$J6</f>
        <v>43.92</v>
      </c>
      <c r="D25" s="93">
        <f>[20]Junho!$J7</f>
        <v>26.64</v>
      </c>
      <c r="E25" s="93">
        <f>[20]Junho!$J8</f>
        <v>32.4</v>
      </c>
      <c r="F25" s="93">
        <f>[20]Junho!$J9</f>
        <v>43.2</v>
      </c>
      <c r="G25" s="93">
        <f>[20]Junho!$J10</f>
        <v>45.72</v>
      </c>
      <c r="H25" s="93">
        <f>[20]Junho!$J11</f>
        <v>34.56</v>
      </c>
      <c r="I25" s="93">
        <f>[20]Junho!$J12</f>
        <v>39.96</v>
      </c>
      <c r="J25" s="93">
        <f>[20]Junho!$J13</f>
        <v>52.2</v>
      </c>
      <c r="K25" s="93" t="str">
        <f>[20]Junho!$J14</f>
        <v>*</v>
      </c>
      <c r="L25" s="93">
        <f>[20]Junho!$J15</f>
        <v>37.440000000000005</v>
      </c>
      <c r="M25" s="93">
        <f>[20]Junho!$J16</f>
        <v>41.4</v>
      </c>
      <c r="N25" s="93">
        <f>[20]Junho!$J17</f>
        <v>58.680000000000007</v>
      </c>
      <c r="O25" s="93">
        <f>[20]Junho!$J18</f>
        <v>57.960000000000008</v>
      </c>
      <c r="P25" s="93">
        <f>[20]Junho!$J19</f>
        <v>42.84</v>
      </c>
      <c r="Q25" s="93">
        <f>[20]Junho!$J20</f>
        <v>24.48</v>
      </c>
      <c r="R25" s="93">
        <f>[20]Junho!$J21</f>
        <v>29.880000000000003</v>
      </c>
      <c r="S25" s="93">
        <f>[20]Junho!$J22</f>
        <v>39.96</v>
      </c>
      <c r="T25" s="93">
        <f>[20]Junho!$J23</f>
        <v>46.080000000000005</v>
      </c>
      <c r="U25" s="93">
        <f>[20]Junho!$J24</f>
        <v>30.240000000000002</v>
      </c>
      <c r="V25" s="93">
        <f>[20]Junho!$J25</f>
        <v>42.480000000000004</v>
      </c>
      <c r="W25" s="93">
        <f>[20]Junho!$J26</f>
        <v>46.080000000000005</v>
      </c>
      <c r="X25" s="93">
        <f>[20]Junho!$J27</f>
        <v>46.800000000000004</v>
      </c>
      <c r="Y25" s="93">
        <f>[20]Junho!$J28</f>
        <v>49.680000000000007</v>
      </c>
      <c r="Z25" s="93">
        <f>[20]Junho!$J29</f>
        <v>19.8</v>
      </c>
      <c r="AA25" s="93">
        <f>[20]Junho!$J30</f>
        <v>35.28</v>
      </c>
      <c r="AB25" s="93">
        <f>[20]Junho!$J31</f>
        <v>21.6</v>
      </c>
      <c r="AC25" s="93">
        <f>[20]Junho!$J32</f>
        <v>37.440000000000005</v>
      </c>
      <c r="AD25" s="93">
        <f>[20]Junho!$J33</f>
        <v>40.32</v>
      </c>
      <c r="AE25" s="93">
        <f>[20]Junho!$J34</f>
        <v>34.56</v>
      </c>
      <c r="AF25" s="81">
        <f t="shared" si="1"/>
        <v>58.680000000000007</v>
      </c>
      <c r="AG25" s="92">
        <f t="shared" si="2"/>
        <v>39.32689655172414</v>
      </c>
      <c r="AH25" s="11" t="s">
        <v>33</v>
      </c>
      <c r="AJ25" t="s">
        <v>33</v>
      </c>
    </row>
    <row r="26" spans="1:37" x14ac:dyDescent="0.2">
      <c r="A26" s="50" t="s">
        <v>153</v>
      </c>
      <c r="B26" s="93">
        <f>[21]Junho!$J$5</f>
        <v>26.28</v>
      </c>
      <c r="C26" s="93">
        <f>[21]Junho!$J$6</f>
        <v>25.56</v>
      </c>
      <c r="D26" s="93">
        <f>[21]Junho!$J$7</f>
        <v>20.88</v>
      </c>
      <c r="E26" s="93">
        <f>[21]Junho!$J$8</f>
        <v>24.840000000000003</v>
      </c>
      <c r="F26" s="93">
        <f>[21]Junho!$J$9</f>
        <v>29.880000000000003</v>
      </c>
      <c r="G26" s="93">
        <f>[21]Junho!$J$10</f>
        <v>29.16</v>
      </c>
      <c r="H26" s="93">
        <f>[21]Junho!$J$11</f>
        <v>23.759999999999998</v>
      </c>
      <c r="I26" s="93">
        <f>[21]Junho!$J$12</f>
        <v>30.96</v>
      </c>
      <c r="J26" s="93">
        <f>[21]Junho!$J$13</f>
        <v>45.72</v>
      </c>
      <c r="K26" s="93">
        <f>[21]Junho!$J$14</f>
        <v>34.92</v>
      </c>
      <c r="L26" s="93">
        <f>[21]Junho!$J$15</f>
        <v>38.519999999999996</v>
      </c>
      <c r="M26" s="93">
        <f>[21]Junho!$J$16</f>
        <v>28.8</v>
      </c>
      <c r="N26" s="93">
        <f>[21]Junho!$J$17</f>
        <v>47.88</v>
      </c>
      <c r="O26" s="93">
        <f>[21]Junho!$J$18</f>
        <v>52.2</v>
      </c>
      <c r="P26" s="93">
        <f>[21]Junho!$J$19</f>
        <v>37.440000000000005</v>
      </c>
      <c r="Q26" s="93">
        <f>[21]Junho!$J$20</f>
        <v>30.6</v>
      </c>
      <c r="R26" s="93">
        <f>[21]Junho!$J$21</f>
        <v>38.519999999999996</v>
      </c>
      <c r="S26" s="93">
        <f>[21]Junho!$J$22</f>
        <v>41.76</v>
      </c>
      <c r="T26" s="93">
        <f>[21]Junho!$J$23</f>
        <v>46.800000000000004</v>
      </c>
      <c r="U26" s="93">
        <f>[21]Junho!$J$24</f>
        <v>33.840000000000003</v>
      </c>
      <c r="V26" s="93">
        <f>[21]Junho!$J$25</f>
        <v>40.680000000000007</v>
      </c>
      <c r="W26" s="93">
        <f>[21]Junho!$J$26</f>
        <v>50.76</v>
      </c>
      <c r="X26" s="93">
        <f>[21]Junho!$J$27</f>
        <v>41.4</v>
      </c>
      <c r="Y26" s="93">
        <f>[21]Junho!$J$28</f>
        <v>47.16</v>
      </c>
      <c r="Z26" s="93">
        <f>[21]Junho!$J$29</f>
        <v>33.480000000000004</v>
      </c>
      <c r="AA26" s="93">
        <f>[21]Junho!$J$30</f>
        <v>25.2</v>
      </c>
      <c r="AB26" s="93">
        <f>[21]Junho!$J$31</f>
        <v>28.8</v>
      </c>
      <c r="AC26" s="93">
        <f>[21]Junho!$J$32</f>
        <v>41.4</v>
      </c>
      <c r="AD26" s="93">
        <f>[21]Junho!$J$33</f>
        <v>34.56</v>
      </c>
      <c r="AE26" s="93">
        <f>[21]Junho!$J$34</f>
        <v>31.319999999999997</v>
      </c>
      <c r="AF26" s="81">
        <f t="shared" ref="AF26:AF44" si="3">MAX(B26:AE26)</f>
        <v>52.2</v>
      </c>
      <c r="AG26" s="92">
        <f t="shared" si="2"/>
        <v>35.436</v>
      </c>
      <c r="AJ26" t="s">
        <v>33</v>
      </c>
    </row>
    <row r="27" spans="1:37" x14ac:dyDescent="0.2">
      <c r="A27" s="50" t="s">
        <v>8</v>
      </c>
      <c r="B27" s="93">
        <f>[22]Junho!$J$5</f>
        <v>27.36</v>
      </c>
      <c r="C27" s="93">
        <f>[22]Junho!$J$6</f>
        <v>40.680000000000007</v>
      </c>
      <c r="D27" s="93">
        <f>[22]Junho!$J$7</f>
        <v>27.720000000000002</v>
      </c>
      <c r="E27" s="93">
        <f>[22]Junho!$J$8</f>
        <v>24.840000000000003</v>
      </c>
      <c r="F27" s="93">
        <f>[22]Junho!$J$9</f>
        <v>30.96</v>
      </c>
      <c r="G27" s="93">
        <f>[22]Junho!$J$10</f>
        <v>31.680000000000003</v>
      </c>
      <c r="H27" s="93">
        <f>[22]Junho!$J$11</f>
        <v>26.64</v>
      </c>
      <c r="I27" s="93">
        <f>[22]Junho!$J$12</f>
        <v>32.76</v>
      </c>
      <c r="J27" s="93">
        <f>[22]Junho!$J$13</f>
        <v>43.56</v>
      </c>
      <c r="K27" s="93">
        <f>[22]Junho!$J$14</f>
        <v>23.040000000000003</v>
      </c>
      <c r="L27" s="93">
        <f>[22]Junho!$J$15</f>
        <v>31.680000000000003</v>
      </c>
      <c r="M27" s="93">
        <f>[22]Junho!$J$16</f>
        <v>30.96</v>
      </c>
      <c r="N27" s="93">
        <f>[22]Junho!$J$17</f>
        <v>46.800000000000004</v>
      </c>
      <c r="O27" s="93">
        <f>[22]Junho!$J$18</f>
        <v>52.56</v>
      </c>
      <c r="P27" s="93">
        <f>[22]Junho!$J$19</f>
        <v>34.200000000000003</v>
      </c>
      <c r="Q27" s="93">
        <f>[22]Junho!$J$20</f>
        <v>38.159999999999997</v>
      </c>
      <c r="R27" s="93">
        <f>[22]Junho!$J$21</f>
        <v>30.96</v>
      </c>
      <c r="S27" s="93">
        <f>[22]Junho!$J$22</f>
        <v>35.28</v>
      </c>
      <c r="T27" s="93">
        <f>[22]Junho!$J$23</f>
        <v>39.96</v>
      </c>
      <c r="U27" s="93">
        <f>[22]Junho!$J$24</f>
        <v>27.720000000000002</v>
      </c>
      <c r="V27" s="93">
        <f>[22]Junho!$J$25</f>
        <v>38.519999999999996</v>
      </c>
      <c r="W27" s="93">
        <f>[22]Junho!$J$26</f>
        <v>42.84</v>
      </c>
      <c r="X27" s="93">
        <f>[22]Junho!$J$27</f>
        <v>41.04</v>
      </c>
      <c r="Y27" s="93">
        <f>[22]Junho!$J$28</f>
        <v>48.96</v>
      </c>
      <c r="Z27" s="93">
        <f>[22]Junho!$J$29</f>
        <v>13.68</v>
      </c>
      <c r="AA27" s="93">
        <f>[22]Junho!$J$30</f>
        <v>31.680000000000003</v>
      </c>
      <c r="AB27" s="93">
        <f>[22]Junho!$J$31</f>
        <v>21.240000000000002</v>
      </c>
      <c r="AC27" s="93">
        <f>[22]Junho!$J$32</f>
        <v>35.28</v>
      </c>
      <c r="AD27" s="93">
        <f>[22]Junho!$J$33</f>
        <v>35.64</v>
      </c>
      <c r="AE27" s="93">
        <f>[22]Junho!$J$34</f>
        <v>30.240000000000002</v>
      </c>
      <c r="AF27" s="81">
        <f t="shared" si="3"/>
        <v>52.56</v>
      </c>
      <c r="AG27" s="92">
        <f t="shared" si="2"/>
        <v>33.887999999999998</v>
      </c>
      <c r="AJ27" t="s">
        <v>33</v>
      </c>
    </row>
    <row r="28" spans="1:37" x14ac:dyDescent="0.2">
      <c r="A28" s="50" t="s">
        <v>9</v>
      </c>
      <c r="B28" s="93">
        <f>[23]Junho!$J5</f>
        <v>26.28</v>
      </c>
      <c r="C28" s="93">
        <f>[23]Junho!$J6</f>
        <v>32.04</v>
      </c>
      <c r="D28" s="93">
        <f>[23]Junho!$J7</f>
        <v>25.2</v>
      </c>
      <c r="E28" s="93">
        <f>[23]Junho!$J8</f>
        <v>23.759999999999998</v>
      </c>
      <c r="F28" s="93">
        <f>[23]Junho!$J9</f>
        <v>27</v>
      </c>
      <c r="G28" s="93">
        <f>[23]Junho!$J10</f>
        <v>26.64</v>
      </c>
      <c r="H28" s="93">
        <f>[23]Junho!$J11</f>
        <v>20.16</v>
      </c>
      <c r="I28" s="93">
        <f>[23]Junho!$J12</f>
        <v>32.4</v>
      </c>
      <c r="J28" s="93">
        <f>[23]Junho!$J13</f>
        <v>46.080000000000005</v>
      </c>
      <c r="K28" s="93">
        <f>[23]Junho!$J14</f>
        <v>33.480000000000004</v>
      </c>
      <c r="L28" s="93">
        <f>[23]Junho!$J15</f>
        <v>28.44</v>
      </c>
      <c r="M28" s="93">
        <f>[23]Junho!$J16</f>
        <v>27</v>
      </c>
      <c r="N28" s="93">
        <f>[23]Junho!$J17</f>
        <v>48.6</v>
      </c>
      <c r="O28" s="93">
        <f>[23]Junho!$J18</f>
        <v>50.4</v>
      </c>
      <c r="P28" s="93">
        <f>[23]Junho!$J19</f>
        <v>40.32</v>
      </c>
      <c r="Q28" s="93">
        <f>[23]Junho!$J20</f>
        <v>39.24</v>
      </c>
      <c r="R28" s="93">
        <f>[23]Junho!$J21</f>
        <v>32.04</v>
      </c>
      <c r="S28" s="93">
        <f>[23]Junho!$J22</f>
        <v>35.28</v>
      </c>
      <c r="T28" s="93">
        <f>[23]Junho!$J23</f>
        <v>39.24</v>
      </c>
      <c r="U28" s="93">
        <f>[23]Junho!$J24</f>
        <v>29.880000000000003</v>
      </c>
      <c r="V28" s="93">
        <f>[23]Junho!$J25</f>
        <v>37.440000000000005</v>
      </c>
      <c r="W28" s="93">
        <f>[23]Junho!$J26</f>
        <v>45.36</v>
      </c>
      <c r="X28" s="93">
        <f>[23]Junho!$J27</f>
        <v>42.12</v>
      </c>
      <c r="Y28" s="93">
        <f>[23]Junho!$J28</f>
        <v>52.56</v>
      </c>
      <c r="Z28" s="93">
        <f>[23]Junho!$J29</f>
        <v>23.400000000000002</v>
      </c>
      <c r="AA28" s="93">
        <f>[23]Junho!$J30</f>
        <v>29.52</v>
      </c>
      <c r="AB28" s="93">
        <f>[23]Junho!$J31</f>
        <v>36</v>
      </c>
      <c r="AC28" s="93">
        <f>[23]Junho!$J32</f>
        <v>37.800000000000004</v>
      </c>
      <c r="AD28" s="93">
        <f>[23]Junho!$J33</f>
        <v>37.080000000000005</v>
      </c>
      <c r="AE28" s="93">
        <f>[23]Junho!$J34</f>
        <v>34.92</v>
      </c>
      <c r="AF28" s="81">
        <f t="shared" si="3"/>
        <v>52.56</v>
      </c>
      <c r="AG28" s="92">
        <f t="shared" si="2"/>
        <v>34.655999999999999</v>
      </c>
      <c r="AJ28" t="s">
        <v>33</v>
      </c>
    </row>
    <row r="29" spans="1:37" x14ac:dyDescent="0.2">
      <c r="A29" s="50" t="s">
        <v>30</v>
      </c>
      <c r="B29" s="93">
        <f>[24]Junho!$J$5</f>
        <v>21.6</v>
      </c>
      <c r="C29" s="93">
        <f>[24]Junho!$J$6</f>
        <v>32.76</v>
      </c>
      <c r="D29" s="93">
        <f>[24]Junho!$J$7</f>
        <v>13.68</v>
      </c>
      <c r="E29" s="93">
        <f>[24]Junho!$J$8</f>
        <v>26.64</v>
      </c>
      <c r="F29" s="93">
        <f>[24]Junho!$J$9</f>
        <v>27.36</v>
      </c>
      <c r="G29" s="93">
        <f>[24]Junho!$J$10</f>
        <v>26.64</v>
      </c>
      <c r="H29" s="93">
        <f>[24]Junho!$J$11</f>
        <v>21.96</v>
      </c>
      <c r="I29" s="93">
        <f>[24]Junho!$J$12</f>
        <v>36</v>
      </c>
      <c r="J29" s="93">
        <f>[24]Junho!$J$13</f>
        <v>53.64</v>
      </c>
      <c r="K29" s="93">
        <f>[24]Junho!$J$14</f>
        <v>33.840000000000003</v>
      </c>
      <c r="L29" s="93">
        <f>[24]Junho!$J$15</f>
        <v>30.96</v>
      </c>
      <c r="M29" s="93">
        <f>[24]Junho!$J$16</f>
        <v>37.440000000000005</v>
      </c>
      <c r="N29" s="93">
        <f>[24]Junho!$J$17</f>
        <v>49.680000000000007</v>
      </c>
      <c r="O29" s="93">
        <f>[24]Junho!$J$18</f>
        <v>53.28</v>
      </c>
      <c r="P29" s="93">
        <f>[24]Junho!$J$19</f>
        <v>36.36</v>
      </c>
      <c r="Q29" s="93">
        <f>[24]Junho!$J$20</f>
        <v>28.44</v>
      </c>
      <c r="R29" s="93">
        <f>[24]Junho!$J$21</f>
        <v>34.92</v>
      </c>
      <c r="S29" s="93">
        <f>[24]Junho!$J$22</f>
        <v>43.56</v>
      </c>
      <c r="T29" s="93">
        <f>[24]Junho!$J$23</f>
        <v>34.92</v>
      </c>
      <c r="U29" s="93">
        <f>[24]Junho!$J$24</f>
        <v>30.240000000000002</v>
      </c>
      <c r="V29" s="93">
        <f>[24]Junho!$J$25</f>
        <v>46.440000000000005</v>
      </c>
      <c r="W29" s="93">
        <f>[24]Junho!$J$26</f>
        <v>44.64</v>
      </c>
      <c r="X29" s="93">
        <f>[24]Junho!$J$27</f>
        <v>39.6</v>
      </c>
      <c r="Y29" s="93">
        <f>[24]Junho!$J$28</f>
        <v>35.28</v>
      </c>
      <c r="Z29" s="93">
        <f>[24]Junho!$J$29</f>
        <v>23.040000000000003</v>
      </c>
      <c r="AA29" s="93">
        <f>[24]Junho!$J$30</f>
        <v>24.48</v>
      </c>
      <c r="AB29" s="93">
        <f>[24]Junho!$J$31</f>
        <v>23.040000000000003</v>
      </c>
      <c r="AC29" s="93">
        <f>[24]Junho!$J$32</f>
        <v>30.6</v>
      </c>
      <c r="AD29" s="93">
        <f>[24]Junho!$J$33</f>
        <v>30.6</v>
      </c>
      <c r="AE29" s="93">
        <f>[24]Junho!$J$34</f>
        <v>28.8</v>
      </c>
      <c r="AF29" s="81">
        <f t="shared" si="3"/>
        <v>53.64</v>
      </c>
      <c r="AG29" s="92">
        <f t="shared" si="2"/>
        <v>33.347999999999999</v>
      </c>
      <c r="AJ29" t="s">
        <v>33</v>
      </c>
    </row>
    <row r="30" spans="1:37" x14ac:dyDescent="0.2">
      <c r="A30" s="50" t="s">
        <v>10</v>
      </c>
      <c r="B30" s="93">
        <f>[25]Junho!$J$5</f>
        <v>27.720000000000002</v>
      </c>
      <c r="C30" s="93">
        <f>[25]Junho!$J$6</f>
        <v>37.800000000000004</v>
      </c>
      <c r="D30" s="93">
        <f>[25]Junho!$J$7</f>
        <v>26.28</v>
      </c>
      <c r="E30" s="93">
        <f>[25]Junho!$J$8</f>
        <v>26.64</v>
      </c>
      <c r="F30" s="93">
        <f>[25]Junho!$J$9</f>
        <v>30.240000000000002</v>
      </c>
      <c r="G30" s="93">
        <f>[25]Junho!$J$10</f>
        <v>27.36</v>
      </c>
      <c r="H30" s="93">
        <f>[25]Junho!$J$11</f>
        <v>20.52</v>
      </c>
      <c r="I30" s="93">
        <f>[25]Junho!$J$12</f>
        <v>33.119999999999997</v>
      </c>
      <c r="J30" s="93">
        <f>[25]Junho!$J$13</f>
        <v>48.96</v>
      </c>
      <c r="K30" s="93">
        <f>[25]Junho!$J$14</f>
        <v>32.04</v>
      </c>
      <c r="L30" s="93">
        <f>[25]Junho!$J$15</f>
        <v>30.96</v>
      </c>
      <c r="M30" s="93">
        <f>[25]Junho!$J$16</f>
        <v>34.56</v>
      </c>
      <c r="N30" s="93">
        <f>[25]Junho!$J$17</f>
        <v>43.2</v>
      </c>
      <c r="O30" s="93">
        <f>[25]Junho!$J$18</f>
        <v>50.4</v>
      </c>
      <c r="P30" s="93">
        <f>[25]Junho!$J$19</f>
        <v>35.28</v>
      </c>
      <c r="Q30" s="93">
        <f>[25]Junho!$J$20</f>
        <v>35.64</v>
      </c>
      <c r="R30" s="93">
        <f>[25]Junho!$J$21</f>
        <v>28.8</v>
      </c>
      <c r="S30" s="93">
        <f>[25]Junho!$J$22</f>
        <v>33.480000000000004</v>
      </c>
      <c r="T30" s="93">
        <f>[25]Junho!$J$23</f>
        <v>39.24</v>
      </c>
      <c r="U30" s="93">
        <f>[25]Junho!$J$24</f>
        <v>31.319999999999997</v>
      </c>
      <c r="V30" s="93">
        <f>[25]Junho!$J$25</f>
        <v>40.32</v>
      </c>
      <c r="W30" s="93">
        <f>[25]Junho!$J$26</f>
        <v>45</v>
      </c>
      <c r="X30" s="93">
        <f>[25]Junho!$J$27</f>
        <v>39.6</v>
      </c>
      <c r="Y30" s="93">
        <f>[25]Junho!$J$28</f>
        <v>47.88</v>
      </c>
      <c r="Z30" s="93">
        <f>[25]Junho!$J$29</f>
        <v>23.759999999999998</v>
      </c>
      <c r="AA30" s="93">
        <f>[25]Junho!$J$30</f>
        <v>30.240000000000002</v>
      </c>
      <c r="AB30" s="93">
        <f>[25]Junho!$J$31</f>
        <v>21.96</v>
      </c>
      <c r="AC30" s="93">
        <f>[25]Junho!$J$32</f>
        <v>31.319999999999997</v>
      </c>
      <c r="AD30" s="93">
        <f>[25]Junho!$J$33</f>
        <v>32.76</v>
      </c>
      <c r="AE30" s="93">
        <f>[25]Junho!$J$34</f>
        <v>26.64</v>
      </c>
      <c r="AF30" s="81">
        <f t="shared" si="3"/>
        <v>50.4</v>
      </c>
      <c r="AG30" s="92">
        <f t="shared" si="2"/>
        <v>33.768000000000008</v>
      </c>
      <c r="AJ30" t="s">
        <v>33</v>
      </c>
    </row>
    <row r="31" spans="1:37" x14ac:dyDescent="0.2">
      <c r="A31" s="50" t="s">
        <v>154</v>
      </c>
      <c r="B31" s="93">
        <f>[26]Junho!$J5</f>
        <v>33.840000000000003</v>
      </c>
      <c r="C31" s="93">
        <f>[26]Junho!$J6</f>
        <v>36</v>
      </c>
      <c r="D31" s="93">
        <f>[26]Junho!$J7</f>
        <v>24.12</v>
      </c>
      <c r="E31" s="93">
        <f>[26]Junho!$J8</f>
        <v>35.28</v>
      </c>
      <c r="F31" s="93">
        <f>[26]Junho!$J9</f>
        <v>34.92</v>
      </c>
      <c r="G31" s="93">
        <f>[26]Junho!$J10</f>
        <v>33.480000000000004</v>
      </c>
      <c r="H31" s="93">
        <f>[26]Junho!$J11</f>
        <v>32.76</v>
      </c>
      <c r="I31" s="93">
        <f>[26]Junho!$J12</f>
        <v>43.2</v>
      </c>
      <c r="J31" s="93">
        <f>[26]Junho!$J13</f>
        <v>55.800000000000004</v>
      </c>
      <c r="K31" s="93">
        <f>[26]Junho!$J14</f>
        <v>41.04</v>
      </c>
      <c r="L31" s="93">
        <f>[26]Junho!$J15</f>
        <v>35.64</v>
      </c>
      <c r="M31" s="93">
        <f>[26]Junho!$J16</f>
        <v>39.96</v>
      </c>
      <c r="N31" s="93">
        <f>[26]Junho!$J17</f>
        <v>66.960000000000008</v>
      </c>
      <c r="O31" s="93">
        <f>[26]Junho!$J18</f>
        <v>56.16</v>
      </c>
      <c r="P31" s="93">
        <f>[26]Junho!$J19</f>
        <v>51.480000000000004</v>
      </c>
      <c r="Q31" s="93">
        <f>[26]Junho!$J20</f>
        <v>37.440000000000005</v>
      </c>
      <c r="R31" s="93">
        <f>[26]Junho!$J21</f>
        <v>47.16</v>
      </c>
      <c r="S31" s="93">
        <f>[26]Junho!$J22</f>
        <v>51.84</v>
      </c>
      <c r="T31" s="93">
        <f>[26]Junho!$J23</f>
        <v>45</v>
      </c>
      <c r="U31" s="93">
        <f>[26]Junho!$J24</f>
        <v>39.96</v>
      </c>
      <c r="V31" s="93">
        <f>[26]Junho!$J25</f>
        <v>44.64</v>
      </c>
      <c r="W31" s="93" t="str">
        <f>[26]Junho!$J26</f>
        <v>*</v>
      </c>
      <c r="X31" s="93" t="str">
        <f>[26]Junho!$J27</f>
        <v>*</v>
      </c>
      <c r="Y31" s="93" t="str">
        <f>[26]Junho!$J28</f>
        <v>*</v>
      </c>
      <c r="Z31" s="93" t="str">
        <f>[26]Junho!$J29</f>
        <v>*</v>
      </c>
      <c r="AA31" s="93" t="str">
        <f>[26]Junho!$J30</f>
        <v>*</v>
      </c>
      <c r="AB31" s="93" t="str">
        <f>[26]Junho!$J31</f>
        <v>*</v>
      </c>
      <c r="AC31" s="93" t="str">
        <f>[26]Junho!$J32</f>
        <v>*</v>
      </c>
      <c r="AD31" s="93" t="str">
        <f>[26]Junho!$J33</f>
        <v>*</v>
      </c>
      <c r="AE31" s="93" t="str">
        <f>[26]Junho!$J34</f>
        <v>*</v>
      </c>
      <c r="AF31" s="81">
        <f t="shared" si="3"/>
        <v>66.960000000000008</v>
      </c>
      <c r="AG31" s="92">
        <f t="shared" si="2"/>
        <v>42.222857142857144</v>
      </c>
      <c r="AH31" s="11" t="s">
        <v>33</v>
      </c>
      <c r="AJ31" t="s">
        <v>33</v>
      </c>
    </row>
    <row r="32" spans="1:37" x14ac:dyDescent="0.2">
      <c r="A32" s="50" t="s">
        <v>11</v>
      </c>
      <c r="B32" s="93">
        <f>[27]Junho!$J$5</f>
        <v>16.920000000000002</v>
      </c>
      <c r="C32" s="93">
        <f>[27]Junho!$J$6</f>
        <v>19.079999999999998</v>
      </c>
      <c r="D32" s="93">
        <f>[27]Junho!$J$7</f>
        <v>12.24</v>
      </c>
      <c r="E32" s="93">
        <f>[27]Junho!$J$8</f>
        <v>23.759999999999998</v>
      </c>
      <c r="F32" s="93">
        <f>[27]Junho!$J$9</f>
        <v>24.48</v>
      </c>
      <c r="G32" s="93">
        <f>[27]Junho!$J$10</f>
        <v>19.8</v>
      </c>
      <c r="H32" s="93">
        <f>[27]Junho!$J$11</f>
        <v>19.079999999999998</v>
      </c>
      <c r="I32" s="93">
        <f>[27]Junho!$J$12</f>
        <v>29.880000000000003</v>
      </c>
      <c r="J32" s="93">
        <f>[27]Junho!$J$13</f>
        <v>43.2</v>
      </c>
      <c r="K32" s="93">
        <f>[27]Junho!$J$14</f>
        <v>29.16</v>
      </c>
      <c r="L32" s="93">
        <f>[27]Junho!$J$15</f>
        <v>20.52</v>
      </c>
      <c r="M32" s="93">
        <f>[27]Junho!$J$16</f>
        <v>26.28</v>
      </c>
      <c r="N32" s="93">
        <f>[27]Junho!$J$17</f>
        <v>43.56</v>
      </c>
      <c r="O32" s="93">
        <f>[27]Junho!$J$18</f>
        <v>48.96</v>
      </c>
      <c r="P32" s="93">
        <f>[27]Junho!$J$19</f>
        <v>39.6</v>
      </c>
      <c r="Q32" s="93">
        <f>[27]Junho!$J$20</f>
        <v>30.240000000000002</v>
      </c>
      <c r="R32" s="93">
        <f>[27]Junho!$J$21</f>
        <v>37.800000000000004</v>
      </c>
      <c r="S32" s="93">
        <f>[27]Junho!$J$22</f>
        <v>36.72</v>
      </c>
      <c r="T32" s="93">
        <f>[27]Junho!$J$23</f>
        <v>32.04</v>
      </c>
      <c r="U32" s="93">
        <f>[27]Junho!$J$24</f>
        <v>29.880000000000003</v>
      </c>
      <c r="V32" s="93">
        <f>[27]Junho!$J$25</f>
        <v>39.24</v>
      </c>
      <c r="W32" s="93">
        <f>[27]Junho!$J$26</f>
        <v>45.72</v>
      </c>
      <c r="X32" s="93">
        <f>[27]Junho!$J$27</f>
        <v>40.32</v>
      </c>
      <c r="Y32" s="93">
        <f>[27]Junho!$J$28</f>
        <v>49.680000000000007</v>
      </c>
      <c r="Z32" s="93">
        <f>[27]Junho!$J$29</f>
        <v>27.36</v>
      </c>
      <c r="AA32" s="93">
        <f>[27]Junho!$J$30</f>
        <v>20.16</v>
      </c>
      <c r="AB32" s="93">
        <f>[27]Junho!$J$31</f>
        <v>18.36</v>
      </c>
      <c r="AC32" s="93">
        <f>[27]Junho!$J$32</f>
        <v>37.800000000000004</v>
      </c>
      <c r="AD32" s="93">
        <f>[27]Junho!$J$33</f>
        <v>30.240000000000002</v>
      </c>
      <c r="AE32" s="93">
        <f>[27]Junho!$J$34</f>
        <v>31.319999999999997</v>
      </c>
      <c r="AF32" s="81">
        <f t="shared" si="3"/>
        <v>49.680000000000007</v>
      </c>
      <c r="AG32" s="92">
        <f t="shared" si="2"/>
        <v>30.780000000000005</v>
      </c>
      <c r="AJ32" t="s">
        <v>33</v>
      </c>
    </row>
    <row r="33" spans="1:37" s="5" customFormat="1" x14ac:dyDescent="0.2">
      <c r="A33" s="50" t="s">
        <v>12</v>
      </c>
      <c r="B33" s="93">
        <f>[28]Junho!$J$5</f>
        <v>13.68</v>
      </c>
      <c r="C33" s="93">
        <f>[28]Junho!$J$6</f>
        <v>17.28</v>
      </c>
      <c r="D33" s="93">
        <f>[28]Junho!$J$7</f>
        <v>19.079999999999998</v>
      </c>
      <c r="E33" s="93">
        <f>[28]Junho!$J$8</f>
        <v>23.759999999999998</v>
      </c>
      <c r="F33" s="93">
        <f>[28]Junho!$J$9</f>
        <v>21.96</v>
      </c>
      <c r="G33" s="93">
        <f>[28]Junho!$J$10</f>
        <v>20.88</v>
      </c>
      <c r="H33" s="93">
        <f>[28]Junho!$J$11</f>
        <v>19.8</v>
      </c>
      <c r="I33" s="93">
        <f>[28]Junho!$J$12</f>
        <v>32.04</v>
      </c>
      <c r="J33" s="93">
        <f>[28]Junho!$J$13</f>
        <v>50.76</v>
      </c>
      <c r="K33" s="93">
        <f>[28]Junho!$J$14</f>
        <v>28.44</v>
      </c>
      <c r="L33" s="93">
        <f>[28]Junho!$J$15</f>
        <v>18.720000000000002</v>
      </c>
      <c r="M33" s="93">
        <f>[28]Junho!$J$16</f>
        <v>23.040000000000003</v>
      </c>
      <c r="N33" s="93">
        <f>[28]Junho!$J$17</f>
        <v>43.56</v>
      </c>
      <c r="O33" s="93">
        <f>[28]Junho!$J$18</f>
        <v>50.04</v>
      </c>
      <c r="P33" s="93">
        <f>[28]Junho!$J$19</f>
        <v>21.6</v>
      </c>
      <c r="Q33" s="93">
        <f>[28]Junho!$J$20</f>
        <v>28.08</v>
      </c>
      <c r="R33" s="93">
        <f>[28]Junho!$J$21</f>
        <v>28.8</v>
      </c>
      <c r="S33" s="93">
        <f>[28]Junho!$J$22</f>
        <v>31.319999999999997</v>
      </c>
      <c r="T33" s="93">
        <f>[28]Junho!$J$23</f>
        <v>39.24</v>
      </c>
      <c r="U33" s="93">
        <f>[28]Junho!$J$24</f>
        <v>20.16</v>
      </c>
      <c r="V33" s="93">
        <f>[28]Junho!$J$25</f>
        <v>38.880000000000003</v>
      </c>
      <c r="W33" s="93">
        <f>[28]Junho!$J$26</f>
        <v>46.800000000000004</v>
      </c>
      <c r="X33" s="93">
        <f>[28]Junho!$J$27</f>
        <v>38.519999999999996</v>
      </c>
      <c r="Y33" s="93">
        <f>[28]Junho!$J$28</f>
        <v>25.56</v>
      </c>
      <c r="Z33" s="93">
        <f>[28]Junho!$J$29</f>
        <v>20.16</v>
      </c>
      <c r="AA33" s="93">
        <f>[28]Junho!$J$30</f>
        <v>16.559999999999999</v>
      </c>
      <c r="AB33" s="93">
        <f>[28]Junho!$J$31</f>
        <v>17.28</v>
      </c>
      <c r="AC33" s="93">
        <f>[28]Junho!$J$32</f>
        <v>28.44</v>
      </c>
      <c r="AD33" s="93">
        <f>[28]Junho!$J$33</f>
        <v>23.040000000000003</v>
      </c>
      <c r="AE33" s="93">
        <f>[28]Junho!$J$34</f>
        <v>24.12</v>
      </c>
      <c r="AF33" s="81">
        <f t="shared" si="3"/>
        <v>50.76</v>
      </c>
      <c r="AG33" s="92">
        <f t="shared" si="2"/>
        <v>27.719999999999992</v>
      </c>
      <c r="AJ33" s="5" t="s">
        <v>33</v>
      </c>
    </row>
    <row r="34" spans="1:37" x14ac:dyDescent="0.2">
      <c r="A34" s="50" t="s">
        <v>235</v>
      </c>
      <c r="B34" s="93">
        <f>[29]Junho!$J$5</f>
        <v>40.32</v>
      </c>
      <c r="C34" s="93">
        <f>[29]Junho!$J$6</f>
        <v>44.64</v>
      </c>
      <c r="D34" s="93">
        <f>[29]Junho!$J$7</f>
        <v>19.8</v>
      </c>
      <c r="E34" s="93">
        <f>[29]Junho!$J$8</f>
        <v>21.240000000000002</v>
      </c>
      <c r="F34" s="93">
        <f>[29]Junho!$J$9</f>
        <v>41.76</v>
      </c>
      <c r="G34" s="93">
        <f>[29]Junho!$J$10</f>
        <v>34.200000000000003</v>
      </c>
      <c r="H34" s="93">
        <f>[29]Junho!$J$11</f>
        <v>24.840000000000003</v>
      </c>
      <c r="I34" s="93">
        <f>[29]Junho!$J$12</f>
        <v>48.6</v>
      </c>
      <c r="J34" s="93">
        <f>[29]Junho!$J$13</f>
        <v>49.32</v>
      </c>
      <c r="K34" s="93">
        <f>[29]Junho!$J$14</f>
        <v>41.04</v>
      </c>
      <c r="L34" s="93">
        <f>[29]Junho!$J$15</f>
        <v>38.159999999999997</v>
      </c>
      <c r="M34" s="93">
        <f>[29]Junho!$J$16</f>
        <v>39.96</v>
      </c>
      <c r="N34" s="93">
        <f>[29]Junho!$J$17</f>
        <v>56.88</v>
      </c>
      <c r="O34" s="93">
        <f>[29]Junho!$J$18</f>
        <v>53.28</v>
      </c>
      <c r="P34" s="93">
        <f>[29]Junho!$J$19</f>
        <v>44.28</v>
      </c>
      <c r="Q34" s="93">
        <f>[29]Junho!$J$20</f>
        <v>37.440000000000005</v>
      </c>
      <c r="R34" s="93">
        <f>[29]Junho!$J$21</f>
        <v>38.159999999999997</v>
      </c>
      <c r="S34" s="93">
        <f>[29]Junho!$J$22</f>
        <v>38.159999999999997</v>
      </c>
      <c r="T34" s="93">
        <f>[29]Junho!$J$23</f>
        <v>41.4</v>
      </c>
      <c r="U34" s="93">
        <f>[29]Junho!$J$24</f>
        <v>39.96</v>
      </c>
      <c r="V34" s="93">
        <f>[29]Junho!$J$25</f>
        <v>33.840000000000003</v>
      </c>
      <c r="W34" s="93">
        <f>[29]Junho!$J$26</f>
        <v>46.800000000000004</v>
      </c>
      <c r="X34" s="93">
        <f>[29]Junho!$J$27</f>
        <v>42.12</v>
      </c>
      <c r="Y34" s="93">
        <f>[29]Junho!$J$28</f>
        <v>39.6</v>
      </c>
      <c r="Z34" s="93">
        <f>[29]Junho!$J$29</f>
        <v>28.44</v>
      </c>
      <c r="AA34" s="93">
        <f>[29]Junho!$J$30</f>
        <v>35.64</v>
      </c>
      <c r="AB34" s="93">
        <f>[29]Junho!$J$31</f>
        <v>19.8</v>
      </c>
      <c r="AC34" s="93">
        <f>[29]Junho!$J$32</f>
        <v>36</v>
      </c>
      <c r="AD34" s="93">
        <f>[29]Junho!$J$33</f>
        <v>41.4</v>
      </c>
      <c r="AE34" s="93">
        <f>[29]Junho!$J$34</f>
        <v>30.96</v>
      </c>
      <c r="AF34" s="81">
        <f t="shared" si="3"/>
        <v>56.88</v>
      </c>
      <c r="AG34" s="92">
        <f t="shared" si="2"/>
        <v>38.268000000000008</v>
      </c>
      <c r="AJ34" t="s">
        <v>33</v>
      </c>
    </row>
    <row r="35" spans="1:37" x14ac:dyDescent="0.2">
      <c r="A35" s="50" t="s">
        <v>234</v>
      </c>
      <c r="B35" s="93">
        <f>[30]Junho!$J$5</f>
        <v>36</v>
      </c>
      <c r="C35" s="93">
        <f>[30]Junho!$J$6</f>
        <v>32.76</v>
      </c>
      <c r="D35" s="93">
        <f>[30]Junho!$J$7</f>
        <v>26.64</v>
      </c>
      <c r="E35" s="93">
        <f>[30]Junho!$J$8</f>
        <v>29.880000000000003</v>
      </c>
      <c r="F35" s="93">
        <f>[30]Junho!$J$9</f>
        <v>28.44</v>
      </c>
      <c r="G35" s="93">
        <f>[30]Junho!$J$10</f>
        <v>28.44</v>
      </c>
      <c r="H35" s="93">
        <f>[30]Junho!$J$11</f>
        <v>29.16</v>
      </c>
      <c r="I35" s="93">
        <f>[30]Junho!$J$12</f>
        <v>32.4</v>
      </c>
      <c r="J35" s="93">
        <f>[30]Junho!$J$13</f>
        <v>43.2</v>
      </c>
      <c r="K35" s="93">
        <f>[30]Junho!$J$14</f>
        <v>35.64</v>
      </c>
      <c r="L35" s="93">
        <f>[30]Junho!$J$15</f>
        <v>27.720000000000002</v>
      </c>
      <c r="M35" s="93">
        <f>[30]Junho!$J$16</f>
        <v>30.240000000000002</v>
      </c>
      <c r="N35" s="93">
        <f>[30]Junho!$J$17</f>
        <v>48.6</v>
      </c>
      <c r="O35" s="93">
        <f>[30]Junho!$J$18</f>
        <v>52.56</v>
      </c>
      <c r="P35" s="93">
        <f>[30]Junho!$J$19</f>
        <v>42.480000000000004</v>
      </c>
      <c r="Q35" s="93">
        <f>[30]Junho!$J$20</f>
        <v>36.36</v>
      </c>
      <c r="R35" s="93">
        <f>[30]Junho!$J$21</f>
        <v>33.480000000000004</v>
      </c>
      <c r="S35" s="93">
        <f>[30]Junho!$J$22</f>
        <v>33.119999999999997</v>
      </c>
      <c r="T35" s="93">
        <f>[30]Junho!$J$23</f>
        <v>35.28</v>
      </c>
      <c r="U35" s="93">
        <f>[30]Junho!$J$24</f>
        <v>34.56</v>
      </c>
      <c r="V35" s="93">
        <f>[30]Junho!$J$25</f>
        <v>41.4</v>
      </c>
      <c r="W35" s="93">
        <f>[30]Junho!$J$26</f>
        <v>50.04</v>
      </c>
      <c r="X35" s="93">
        <f>[30]Junho!$J$27</f>
        <v>43.2</v>
      </c>
      <c r="Y35" s="93">
        <f>[30]Junho!$J$28</f>
        <v>48.6</v>
      </c>
      <c r="Z35" s="93">
        <f>[30]Junho!$J$29</f>
        <v>27.36</v>
      </c>
      <c r="AA35" s="93">
        <f>[30]Junho!$J$30</f>
        <v>23.400000000000002</v>
      </c>
      <c r="AB35" s="93">
        <f>[30]Junho!$J$31</f>
        <v>19.8</v>
      </c>
      <c r="AC35" s="93">
        <f>[30]Junho!$J$32</f>
        <v>33.840000000000003</v>
      </c>
      <c r="AD35" s="93">
        <f>[30]Junho!$J$33</f>
        <v>29.52</v>
      </c>
      <c r="AE35" s="93">
        <f>[30]Junho!$J$34</f>
        <v>25.92</v>
      </c>
      <c r="AF35" s="81">
        <f t="shared" si="3"/>
        <v>52.56</v>
      </c>
      <c r="AG35" s="92">
        <f t="shared" si="2"/>
        <v>34.667999999999999</v>
      </c>
    </row>
    <row r="36" spans="1:37" x14ac:dyDescent="0.2">
      <c r="A36" s="50" t="s">
        <v>126</v>
      </c>
      <c r="B36" s="93">
        <f>[31]Junho!$J$5</f>
        <v>35.64</v>
      </c>
      <c r="C36" s="93">
        <f>[31]Junho!$J$6</f>
        <v>36.36</v>
      </c>
      <c r="D36" s="93">
        <f>[31]Junho!$J$7</f>
        <v>31.680000000000003</v>
      </c>
      <c r="E36" s="93">
        <f>[31]Junho!$J$8</f>
        <v>30.240000000000002</v>
      </c>
      <c r="F36" s="93">
        <f>[31]Junho!$J$9</f>
        <v>32.4</v>
      </c>
      <c r="G36" s="93">
        <f>[31]Junho!$J$10</f>
        <v>34.92</v>
      </c>
      <c r="H36" s="93">
        <f>[31]Junho!$J$11</f>
        <v>27</v>
      </c>
      <c r="I36" s="93">
        <f>[31]Junho!$J$12</f>
        <v>38.519999999999996</v>
      </c>
      <c r="J36" s="93">
        <f>[31]Junho!$J$13</f>
        <v>47.88</v>
      </c>
      <c r="K36" s="93">
        <f>[31]Junho!$J$14</f>
        <v>34.56</v>
      </c>
      <c r="L36" s="93">
        <f>[31]Junho!$J$15</f>
        <v>28.08</v>
      </c>
      <c r="M36" s="93">
        <f>[31]Junho!$J$16</f>
        <v>34.92</v>
      </c>
      <c r="N36" s="93">
        <f>[31]Junho!$J$17</f>
        <v>42.84</v>
      </c>
      <c r="O36" s="93">
        <f>[31]Junho!$J$18</f>
        <v>51.480000000000004</v>
      </c>
      <c r="P36" s="93">
        <f>[31]Junho!$J$19</f>
        <v>41.04</v>
      </c>
      <c r="Q36" s="93">
        <f>[31]Junho!$J$20</f>
        <v>38.880000000000003</v>
      </c>
      <c r="R36" s="93">
        <f>[31]Junho!$J$21</f>
        <v>31.680000000000003</v>
      </c>
      <c r="S36" s="93">
        <f>[31]Junho!$J$22</f>
        <v>37.800000000000004</v>
      </c>
      <c r="T36" s="93">
        <f>[31]Junho!$J$23</f>
        <v>37.080000000000005</v>
      </c>
      <c r="U36" s="93">
        <f>[31]Junho!$J$24</f>
        <v>33.840000000000003</v>
      </c>
      <c r="V36" s="93">
        <f>[31]Junho!$J$25</f>
        <v>43.92</v>
      </c>
      <c r="W36" s="93">
        <f>[31]Junho!$J$26</f>
        <v>45.36</v>
      </c>
      <c r="X36" s="93">
        <f>[31]Junho!$J$27</f>
        <v>42.480000000000004</v>
      </c>
      <c r="Y36" s="93">
        <f>[31]Junho!$J$28</f>
        <v>43.92</v>
      </c>
      <c r="Z36" s="93">
        <f>[31]Junho!$J$29</f>
        <v>27.36</v>
      </c>
      <c r="AA36" s="93">
        <f>[31]Junho!$J$30</f>
        <v>26.28</v>
      </c>
      <c r="AB36" s="93">
        <f>[31]Junho!$J$31</f>
        <v>31.319999999999997</v>
      </c>
      <c r="AC36" s="93">
        <f>[31]Junho!$J$32</f>
        <v>44.64</v>
      </c>
      <c r="AD36" s="93">
        <f>[31]Junho!$J$33</f>
        <v>30.240000000000002</v>
      </c>
      <c r="AE36" s="93">
        <f>[31]Junho!$J$34</f>
        <v>27</v>
      </c>
      <c r="AF36" s="81">
        <f t="shared" si="3"/>
        <v>51.480000000000004</v>
      </c>
      <c r="AG36" s="92">
        <f t="shared" si="2"/>
        <v>36.311999999999998</v>
      </c>
      <c r="AJ36" t="s">
        <v>33</v>
      </c>
    </row>
    <row r="37" spans="1:37" x14ac:dyDescent="0.2">
      <c r="A37" s="50" t="s">
        <v>13</v>
      </c>
      <c r="B37" s="93">
        <f>[32]Junho!$J$5</f>
        <v>31.680000000000003</v>
      </c>
      <c r="C37" s="93">
        <f>[32]Junho!$J$6</f>
        <v>35.64</v>
      </c>
      <c r="D37" s="93">
        <f>[32]Junho!$J$7</f>
        <v>31.680000000000003</v>
      </c>
      <c r="E37" s="93">
        <f>[32]Junho!$J$8</f>
        <v>23.040000000000003</v>
      </c>
      <c r="F37" s="93">
        <f>[32]Junho!$J$9</f>
        <v>24.840000000000003</v>
      </c>
      <c r="G37" s="93">
        <f>[32]Junho!$J$10</f>
        <v>28.44</v>
      </c>
      <c r="H37" s="93">
        <f>[32]Junho!$J$11</f>
        <v>27.36</v>
      </c>
      <c r="I37" s="93">
        <f>[32]Junho!$J$12</f>
        <v>31.319999999999997</v>
      </c>
      <c r="J37" s="93">
        <f>[32]Junho!$J$13</f>
        <v>33.119999999999997</v>
      </c>
      <c r="K37" s="93">
        <f>[32]Junho!$J$14</f>
        <v>28.08</v>
      </c>
      <c r="L37" s="93">
        <f>[32]Junho!$J$15</f>
        <v>24.48</v>
      </c>
      <c r="M37" s="93">
        <f>[32]Junho!$J$16</f>
        <v>37.800000000000004</v>
      </c>
      <c r="N37" s="93">
        <f>[32]Junho!$J$17</f>
        <v>33.480000000000004</v>
      </c>
      <c r="O37" s="93">
        <f>[32]Junho!$J$18</f>
        <v>43.56</v>
      </c>
      <c r="P37" s="93">
        <f>[32]Junho!$J$19</f>
        <v>24.840000000000003</v>
      </c>
      <c r="Q37" s="93">
        <f>[32]Junho!$J$20</f>
        <v>37.440000000000005</v>
      </c>
      <c r="R37" s="93">
        <f>[32]Junho!$J$21</f>
        <v>28.44</v>
      </c>
      <c r="S37" s="93">
        <f>[32]Junho!$J$22</f>
        <v>35.28</v>
      </c>
      <c r="T37" s="93">
        <f>[32]Junho!$J$23</f>
        <v>25.56</v>
      </c>
      <c r="U37" s="93">
        <f>[32]Junho!$J$24</f>
        <v>28.8</v>
      </c>
      <c r="V37" s="93">
        <f>[32]Junho!$J$25</f>
        <v>35.64</v>
      </c>
      <c r="W37" s="93">
        <f>[32]Junho!$J$26</f>
        <v>36</v>
      </c>
      <c r="X37" s="93">
        <f>[32]Junho!$J$27</f>
        <v>29.52</v>
      </c>
      <c r="Y37" s="93">
        <f>[32]Junho!$J$28</f>
        <v>33.480000000000004</v>
      </c>
      <c r="Z37" s="93">
        <f>[32]Junho!$J$29</f>
        <v>20.16</v>
      </c>
      <c r="AA37" s="93">
        <f>[32]Junho!$J$30</f>
        <v>28.08</v>
      </c>
      <c r="AB37" s="93">
        <f>[32]Junho!$J$31</f>
        <v>24.12</v>
      </c>
      <c r="AC37" s="93">
        <f>[32]Junho!$J$32</f>
        <v>31.319999999999997</v>
      </c>
      <c r="AD37" s="93">
        <f>[32]Junho!$J$33</f>
        <v>23.759999999999998</v>
      </c>
      <c r="AE37" s="93">
        <f>[32]Junho!$J$34</f>
        <v>30.240000000000002</v>
      </c>
      <c r="AF37" s="81">
        <f t="shared" si="3"/>
        <v>43.56</v>
      </c>
      <c r="AG37" s="92">
        <f t="shared" si="2"/>
        <v>30.24</v>
      </c>
    </row>
    <row r="38" spans="1:37" x14ac:dyDescent="0.2">
      <c r="A38" s="50" t="s">
        <v>155</v>
      </c>
      <c r="B38" s="93">
        <f>[33]Junho!$J5</f>
        <v>20.52</v>
      </c>
      <c r="C38" s="93">
        <f>[33]Junho!$J6</f>
        <v>29.880000000000003</v>
      </c>
      <c r="D38" s="93">
        <f>[33]Junho!$J7</f>
        <v>20.88</v>
      </c>
      <c r="E38" s="93">
        <f>[33]Junho!$J8</f>
        <v>24.12</v>
      </c>
      <c r="F38" s="93">
        <f>[33]Junho!$J9</f>
        <v>22.32</v>
      </c>
      <c r="G38" s="93">
        <f>[33]Junho!$J10</f>
        <v>19.079999999999998</v>
      </c>
      <c r="H38" s="93">
        <f>[33]Junho!$J11</f>
        <v>20.52</v>
      </c>
      <c r="I38" s="93">
        <f>[33]Junho!$J12</f>
        <v>24.840000000000003</v>
      </c>
      <c r="J38" s="93">
        <f>[33]Junho!$J13</f>
        <v>34.92</v>
      </c>
      <c r="K38" s="93">
        <f>[33]Junho!$J14</f>
        <v>32.76</v>
      </c>
      <c r="L38" s="93">
        <f>[33]Junho!$J15</f>
        <v>27</v>
      </c>
      <c r="M38" s="93">
        <f>[33]Junho!$J16</f>
        <v>24.48</v>
      </c>
      <c r="N38" s="93">
        <f>[33]Junho!$J17</f>
        <v>41.4</v>
      </c>
      <c r="O38" s="93">
        <f>[33]Junho!$J18</f>
        <v>42.12</v>
      </c>
      <c r="P38" s="93">
        <f>[33]Junho!$J19</f>
        <v>29.52</v>
      </c>
      <c r="Q38" s="93">
        <f>[33]Junho!$J20</f>
        <v>35.28</v>
      </c>
      <c r="R38" s="93">
        <f>[33]Junho!$J21</f>
        <v>23.040000000000003</v>
      </c>
      <c r="S38" s="93">
        <f>[33]Junho!$J22</f>
        <v>32.4</v>
      </c>
      <c r="T38" s="93">
        <f>[33]Junho!$J23</f>
        <v>28.44</v>
      </c>
      <c r="U38" s="93">
        <f>[33]Junho!$J24</f>
        <v>27</v>
      </c>
      <c r="V38" s="93">
        <f>[33]Junho!$J25</f>
        <v>33.480000000000004</v>
      </c>
      <c r="W38" s="93">
        <f>[33]Junho!$J26</f>
        <v>34.56</v>
      </c>
      <c r="X38" s="93">
        <f>[33]Junho!$J27</f>
        <v>34.56</v>
      </c>
      <c r="Y38" s="93">
        <f>[33]Junho!$J28</f>
        <v>33.840000000000003</v>
      </c>
      <c r="Z38" s="93">
        <f>[33]Junho!$J29</f>
        <v>19.440000000000001</v>
      </c>
      <c r="AA38" s="93">
        <f>[33]Junho!$J30</f>
        <v>23.040000000000003</v>
      </c>
      <c r="AB38" s="93">
        <f>[33]Junho!$J31</f>
        <v>19.079999999999998</v>
      </c>
      <c r="AC38" s="93">
        <f>[33]Junho!$J32</f>
        <v>34.200000000000003</v>
      </c>
      <c r="AD38" s="93">
        <f>[33]Junho!$J33</f>
        <v>25.56</v>
      </c>
      <c r="AE38" s="93">
        <f>[33]Junho!$J34</f>
        <v>28.44</v>
      </c>
      <c r="AF38" s="81">
        <f t="shared" si="3"/>
        <v>42.12</v>
      </c>
      <c r="AG38" s="92">
        <f t="shared" si="2"/>
        <v>28.224</v>
      </c>
      <c r="AJ38" t="s">
        <v>33</v>
      </c>
    </row>
    <row r="39" spans="1:37" x14ac:dyDescent="0.2">
      <c r="A39" s="50" t="s">
        <v>14</v>
      </c>
      <c r="B39" s="93">
        <f>[34]Junho!$J$5</f>
        <v>30.96</v>
      </c>
      <c r="C39" s="93">
        <f>[34]Junho!$J$6</f>
        <v>32.4</v>
      </c>
      <c r="D39" s="93">
        <f>[34]Junho!$J$7</f>
        <v>24.12</v>
      </c>
      <c r="E39" s="93">
        <f>[34]Junho!$J$8</f>
        <v>30.6</v>
      </c>
      <c r="F39" s="93">
        <f>[34]Junho!$J$9</f>
        <v>36.72</v>
      </c>
      <c r="G39" s="93">
        <f>[34]Junho!$J$10</f>
        <v>37.080000000000005</v>
      </c>
      <c r="H39" s="93">
        <f>[34]Junho!$J$11</f>
        <v>30.96</v>
      </c>
      <c r="I39" s="93">
        <f>[34]Junho!$J$12</f>
        <v>37.080000000000005</v>
      </c>
      <c r="J39" s="93">
        <f>[34]Junho!$J$13</f>
        <v>44.28</v>
      </c>
      <c r="K39" s="93">
        <f>[34]Junho!$J$14</f>
        <v>43.56</v>
      </c>
      <c r="L39" s="93">
        <f>[34]Junho!$J$15</f>
        <v>31.680000000000003</v>
      </c>
      <c r="M39" s="93">
        <f>[34]Junho!$J$16</f>
        <v>37.800000000000004</v>
      </c>
      <c r="N39" s="93">
        <f>[34]Junho!$J$17</f>
        <v>50.04</v>
      </c>
      <c r="O39" s="93">
        <f>[34]Junho!$J$18</f>
        <v>59.4</v>
      </c>
      <c r="P39" s="93">
        <f>[34]Junho!$J$19</f>
        <v>41.76</v>
      </c>
      <c r="Q39" s="93">
        <f>[34]Junho!$J$20</f>
        <v>39.6</v>
      </c>
      <c r="R39" s="93">
        <f>[34]Junho!$J$21</f>
        <v>39.6</v>
      </c>
      <c r="S39" s="93">
        <f>[34]Junho!$J$22</f>
        <v>50.04</v>
      </c>
      <c r="T39" s="93">
        <f>[34]Junho!$J$23</f>
        <v>41.76</v>
      </c>
      <c r="U39" s="93">
        <f>[34]Junho!$J$24</f>
        <v>28.8</v>
      </c>
      <c r="V39" s="93">
        <f>[34]Junho!$J$25</f>
        <v>47.88</v>
      </c>
      <c r="W39" s="93">
        <f>[34]Junho!$J$26</f>
        <v>49.680000000000007</v>
      </c>
      <c r="X39" s="93">
        <f>[34]Junho!$J$27</f>
        <v>46.080000000000005</v>
      </c>
      <c r="Y39" s="93">
        <f>[34]Junho!$J$28</f>
        <v>37.080000000000005</v>
      </c>
      <c r="Z39" s="93">
        <f>[34]Junho!$J$29</f>
        <v>28.08</v>
      </c>
      <c r="AA39" s="93">
        <f>[34]Junho!$J$30</f>
        <v>30.96</v>
      </c>
      <c r="AB39" s="93">
        <f>[34]Junho!$J$31</f>
        <v>25.2</v>
      </c>
      <c r="AC39" s="93">
        <f>[34]Junho!$J$32</f>
        <v>32.76</v>
      </c>
      <c r="AD39" s="93">
        <f>[34]Junho!$J$33</f>
        <v>32.76</v>
      </c>
      <c r="AE39" s="93">
        <f>[34]Junho!$J$34</f>
        <v>29.880000000000003</v>
      </c>
      <c r="AF39" s="81">
        <f t="shared" si="3"/>
        <v>59.4</v>
      </c>
      <c r="AG39" s="92">
        <f t="shared" si="2"/>
        <v>37.620000000000005</v>
      </c>
      <c r="AH39" s="11" t="s">
        <v>33</v>
      </c>
      <c r="AJ39" t="s">
        <v>33</v>
      </c>
    </row>
    <row r="40" spans="1:37" x14ac:dyDescent="0.2">
      <c r="A40" s="50" t="s">
        <v>15</v>
      </c>
      <c r="B40" s="93">
        <f>[35]Junho!$J$5</f>
        <v>32.04</v>
      </c>
      <c r="C40" s="93">
        <f>[35]Junho!$J$6</f>
        <v>39.96</v>
      </c>
      <c r="D40" s="93">
        <f>[35]Junho!$J$7</f>
        <v>22.68</v>
      </c>
      <c r="E40" s="93">
        <f>[35]Junho!$J$8</f>
        <v>28.08</v>
      </c>
      <c r="F40" s="93">
        <f>[35]Junho!$J$9</f>
        <v>26.64</v>
      </c>
      <c r="G40" s="93">
        <f>[35]Junho!$J$10</f>
        <v>24.840000000000003</v>
      </c>
      <c r="H40" s="93">
        <f>[35]Junho!$J$11</f>
        <v>26.28</v>
      </c>
      <c r="I40" s="93">
        <f>[35]Junho!$J$12</f>
        <v>37.800000000000004</v>
      </c>
      <c r="J40" s="93">
        <f>[35]Junho!$J$13</f>
        <v>52.56</v>
      </c>
      <c r="K40" s="93">
        <f>[35]Junho!$J$14</f>
        <v>43.92</v>
      </c>
      <c r="L40" s="93">
        <f>[35]Junho!$J$15</f>
        <v>33.480000000000004</v>
      </c>
      <c r="M40" s="93">
        <f>[35]Junho!$J$16</f>
        <v>37.800000000000004</v>
      </c>
      <c r="N40" s="93">
        <f>[35]Junho!$J$17</f>
        <v>52.56</v>
      </c>
      <c r="O40" s="93">
        <f>[35]Junho!$J$18</f>
        <v>58.680000000000007</v>
      </c>
      <c r="P40" s="93">
        <f>[35]Junho!$J$19</f>
        <v>36.36</v>
      </c>
      <c r="Q40" s="93">
        <f>[35]Junho!$J$20</f>
        <v>24.840000000000003</v>
      </c>
      <c r="R40" s="93">
        <f>[35]Junho!$J$21</f>
        <v>32.04</v>
      </c>
      <c r="S40" s="93">
        <f>[35]Junho!$J$22</f>
        <v>45</v>
      </c>
      <c r="T40" s="93">
        <f>[35]Junho!$J$23</f>
        <v>40.32</v>
      </c>
      <c r="U40" s="93">
        <f>[35]Junho!$J$24</f>
        <v>28.8</v>
      </c>
      <c r="V40" s="93">
        <f>[35]Junho!$J$25</f>
        <v>48.24</v>
      </c>
      <c r="W40" s="93">
        <f>[35]Junho!$J$26</f>
        <v>48.24</v>
      </c>
      <c r="X40" s="93">
        <f>[35]Junho!$J$27</f>
        <v>35.64</v>
      </c>
      <c r="Y40" s="93">
        <f>[35]Junho!$J$28</f>
        <v>24.12</v>
      </c>
      <c r="Z40" s="93">
        <f>[35]Junho!$J$29</f>
        <v>24.12</v>
      </c>
      <c r="AA40" s="93">
        <f>[35]Junho!$J$30</f>
        <v>19.8</v>
      </c>
      <c r="AB40" s="93">
        <f>[35]Junho!$J$31</f>
        <v>22.68</v>
      </c>
      <c r="AC40" s="93">
        <f>[35]Junho!$J$32</f>
        <v>30.96</v>
      </c>
      <c r="AD40" s="93">
        <f>[35]Junho!$J$33</f>
        <v>41.76</v>
      </c>
      <c r="AE40" s="93">
        <f>[35]Junho!$J$34</f>
        <v>31.319999999999997</v>
      </c>
      <c r="AF40" s="81">
        <f t="shared" si="3"/>
        <v>58.680000000000007</v>
      </c>
      <c r="AG40" s="92">
        <f t="shared" si="2"/>
        <v>35.052</v>
      </c>
      <c r="AK40" t="s">
        <v>33</v>
      </c>
    </row>
    <row r="41" spans="1:37" x14ac:dyDescent="0.2">
      <c r="A41" s="50" t="s">
        <v>156</v>
      </c>
      <c r="B41" s="93">
        <f>[36]Junho!$J$5</f>
        <v>28.44</v>
      </c>
      <c r="C41" s="93">
        <f>[36]Junho!$J$6</f>
        <v>25.56</v>
      </c>
      <c r="D41" s="93">
        <f>[36]Junho!$J$7</f>
        <v>21.240000000000002</v>
      </c>
      <c r="E41" s="93">
        <f>[36]Junho!$J$8</f>
        <v>31.680000000000003</v>
      </c>
      <c r="F41" s="93">
        <f>[36]Junho!$J$9</f>
        <v>25.2</v>
      </c>
      <c r="G41" s="93">
        <f>[36]Junho!$J$10</f>
        <v>27</v>
      </c>
      <c r="H41" s="93">
        <f>[36]Junho!$J$11</f>
        <v>23.040000000000003</v>
      </c>
      <c r="I41" s="93">
        <f>[36]Junho!$J$12</f>
        <v>29.880000000000003</v>
      </c>
      <c r="J41" s="93">
        <f>[36]Junho!$J$13</f>
        <v>40.32</v>
      </c>
      <c r="K41" s="93">
        <f>[36]Junho!$J$14</f>
        <v>34.56</v>
      </c>
      <c r="L41" s="93">
        <f>[36]Junho!$J$15</f>
        <v>20.88</v>
      </c>
      <c r="M41" s="93">
        <f>[36]Junho!$J$16</f>
        <v>37.440000000000005</v>
      </c>
      <c r="N41" s="93">
        <f>[36]Junho!$J$17</f>
        <v>41.04</v>
      </c>
      <c r="O41" s="93">
        <f>[36]Junho!$J$18</f>
        <v>48.96</v>
      </c>
      <c r="P41" s="93">
        <f>[36]Junho!$J$19</f>
        <v>39.24</v>
      </c>
      <c r="Q41" s="93">
        <f>[36]Junho!$J$20</f>
        <v>27.36</v>
      </c>
      <c r="R41" s="93">
        <f>[36]Junho!$J$21</f>
        <v>33.480000000000004</v>
      </c>
      <c r="S41" s="93">
        <f>[36]Junho!$J$22</f>
        <v>36.36</v>
      </c>
      <c r="T41" s="93">
        <f>[36]Junho!$J$23</f>
        <v>34.92</v>
      </c>
      <c r="U41" s="93">
        <f>[36]Junho!$J$24</f>
        <v>26.28</v>
      </c>
      <c r="V41" s="93">
        <f>[36]Junho!$J$25</f>
        <v>33.480000000000004</v>
      </c>
      <c r="W41" s="93">
        <f>[36]Junho!$J$26</f>
        <v>45</v>
      </c>
      <c r="X41" s="93">
        <f>[36]Junho!$J$27</f>
        <v>37.440000000000005</v>
      </c>
      <c r="Y41" s="93">
        <f>[36]Junho!$J$28</f>
        <v>40.32</v>
      </c>
      <c r="Z41" s="93">
        <f>[36]Junho!$J$29</f>
        <v>27.36</v>
      </c>
      <c r="AA41" s="93">
        <f>[36]Junho!$J$30</f>
        <v>30.240000000000002</v>
      </c>
      <c r="AB41" s="93">
        <f>[36]Junho!$J$31</f>
        <v>27</v>
      </c>
      <c r="AC41" s="93">
        <f>[36]Junho!$J$32</f>
        <v>36.36</v>
      </c>
      <c r="AD41" s="93">
        <f>[36]Junho!$J$33</f>
        <v>42.480000000000004</v>
      </c>
      <c r="AE41" s="93">
        <f>[36]Junho!$J$34</f>
        <v>30.6</v>
      </c>
      <c r="AF41" s="81">
        <f t="shared" si="3"/>
        <v>48.96</v>
      </c>
      <c r="AG41" s="92">
        <f t="shared" si="2"/>
        <v>32.772000000000006</v>
      </c>
    </row>
    <row r="42" spans="1:37" x14ac:dyDescent="0.2">
      <c r="A42" s="50" t="s">
        <v>16</v>
      </c>
      <c r="B42" s="93">
        <f>[37]Junho!$J$5</f>
        <v>29.52</v>
      </c>
      <c r="C42" s="93">
        <f>[37]Junho!$J$6</f>
        <v>28.44</v>
      </c>
      <c r="D42" s="93">
        <f>[37]Junho!$J$7</f>
        <v>19.440000000000001</v>
      </c>
      <c r="E42" s="93">
        <f>[37]Junho!$J$8</f>
        <v>20.52</v>
      </c>
      <c r="F42" s="93">
        <f>[37]Junho!$J$9</f>
        <v>26.28</v>
      </c>
      <c r="G42" s="93">
        <f>[37]Junho!$J$10</f>
        <v>23.759999999999998</v>
      </c>
      <c r="H42" s="93">
        <f>[37]Junho!$J$11</f>
        <v>26.28</v>
      </c>
      <c r="I42" s="93">
        <f>[37]Junho!$J$12</f>
        <v>30.96</v>
      </c>
      <c r="J42" s="93">
        <f>[37]Junho!$J$13</f>
        <v>43.56</v>
      </c>
      <c r="K42" s="93">
        <f>[37]Junho!$J$14</f>
        <v>36</v>
      </c>
      <c r="L42" s="93">
        <f>[37]Junho!$J$15</f>
        <v>23.759999999999998</v>
      </c>
      <c r="M42" s="93">
        <f>[37]Junho!$J$16</f>
        <v>30.240000000000002</v>
      </c>
      <c r="N42" s="93">
        <f>[37]Junho!$J$17</f>
        <v>40.680000000000007</v>
      </c>
      <c r="O42" s="93">
        <f>[37]Junho!$J$18</f>
        <v>46.800000000000004</v>
      </c>
      <c r="P42" s="93">
        <f>[37]Junho!$J$19</f>
        <v>40.32</v>
      </c>
      <c r="Q42" s="93">
        <f>[37]Junho!$J$20</f>
        <v>34.92</v>
      </c>
      <c r="R42" s="93">
        <f>[37]Junho!$J$21</f>
        <v>42.12</v>
      </c>
      <c r="S42" s="93">
        <f>[37]Junho!$J$22</f>
        <v>38.159999999999997</v>
      </c>
      <c r="T42" s="93">
        <f>[37]Junho!$J$23</f>
        <v>40.32</v>
      </c>
      <c r="U42" s="93">
        <f>[37]Junho!$J$24</f>
        <v>30.240000000000002</v>
      </c>
      <c r="V42" s="93">
        <f>[37]Junho!$J$25</f>
        <v>44.28</v>
      </c>
      <c r="W42" s="93">
        <f>[37]Junho!$J$26</f>
        <v>48.6</v>
      </c>
      <c r="X42" s="93">
        <f>[37]Junho!$J$27</f>
        <v>46.440000000000005</v>
      </c>
      <c r="Y42" s="93">
        <f>[37]Junho!$J$28</f>
        <v>51.12</v>
      </c>
      <c r="Z42" s="93">
        <f>[37]Junho!$J$29</f>
        <v>25.92</v>
      </c>
      <c r="AA42" s="93">
        <f>[37]Junho!$J$30</f>
        <v>20.16</v>
      </c>
      <c r="AB42" s="93">
        <f>[37]Junho!$J$31</f>
        <v>18</v>
      </c>
      <c r="AC42" s="93">
        <f>[37]Junho!$J$32</f>
        <v>35.28</v>
      </c>
      <c r="AD42" s="93">
        <f>[37]Junho!$J$33</f>
        <v>25.56</v>
      </c>
      <c r="AE42" s="93">
        <f>[37]Junho!$J$34</f>
        <v>27.720000000000002</v>
      </c>
      <c r="AF42" s="81">
        <f t="shared" si="3"/>
        <v>51.12</v>
      </c>
      <c r="AG42" s="92">
        <f t="shared" si="2"/>
        <v>33.18</v>
      </c>
      <c r="AJ42" t="s">
        <v>33</v>
      </c>
      <c r="AK42" t="s">
        <v>33</v>
      </c>
    </row>
    <row r="43" spans="1:37" x14ac:dyDescent="0.2">
      <c r="A43" s="50" t="s">
        <v>139</v>
      </c>
      <c r="B43" s="93">
        <f>[38]Junho!$J$5</f>
        <v>31.319999999999997</v>
      </c>
      <c r="C43" s="93">
        <f>[38]Junho!$J$6</f>
        <v>41.04</v>
      </c>
      <c r="D43" s="93">
        <f>[38]Junho!$J$7</f>
        <v>27</v>
      </c>
      <c r="E43" s="93">
        <f>[38]Junho!$J$8</f>
        <v>32.04</v>
      </c>
      <c r="F43" s="93">
        <f>[38]Junho!$J$9</f>
        <v>30.6</v>
      </c>
      <c r="G43" s="93">
        <f>[38]Junho!$J$10</f>
        <v>30.6</v>
      </c>
      <c r="H43" s="93">
        <f>[38]Junho!$J$11</f>
        <v>28.8</v>
      </c>
      <c r="I43" s="93">
        <f>[38]Junho!$J$12</f>
        <v>37.800000000000004</v>
      </c>
      <c r="J43" s="93">
        <f>[38]Junho!$J$13</f>
        <v>40.680000000000007</v>
      </c>
      <c r="K43" s="93">
        <f>[38]Junho!$J$14</f>
        <v>34.56</v>
      </c>
      <c r="L43" s="93">
        <f>[38]Junho!$J$15</f>
        <v>27</v>
      </c>
      <c r="M43" s="93">
        <f>[38]Junho!$J$16</f>
        <v>32.04</v>
      </c>
      <c r="N43" s="93">
        <f>[38]Junho!$J$17</f>
        <v>45</v>
      </c>
      <c r="O43" s="93">
        <f>[38]Junho!$J$18</f>
        <v>55.440000000000005</v>
      </c>
      <c r="P43" s="93">
        <f>[38]Junho!$J$19</f>
        <v>33.840000000000003</v>
      </c>
      <c r="Q43" s="93">
        <f>[38]Junho!$J$20</f>
        <v>34.56</v>
      </c>
      <c r="R43" s="93">
        <f>[38]Junho!$J$21</f>
        <v>30.96</v>
      </c>
      <c r="S43" s="93">
        <f>[38]Junho!$J$22</f>
        <v>40.680000000000007</v>
      </c>
      <c r="T43" s="93">
        <f>[38]Junho!$J$23</f>
        <v>37.080000000000005</v>
      </c>
      <c r="U43" s="93">
        <f>[38]Junho!$J$24</f>
        <v>31.680000000000003</v>
      </c>
      <c r="V43" s="93">
        <f>[38]Junho!$J$25</f>
        <v>37.440000000000005</v>
      </c>
      <c r="W43" s="93">
        <f>[38]Junho!$J$26</f>
        <v>39.6</v>
      </c>
      <c r="X43" s="93">
        <f>[38]Junho!$J$27</f>
        <v>38.880000000000003</v>
      </c>
      <c r="Y43" s="93">
        <f>[38]Junho!$J$28</f>
        <v>37.440000000000005</v>
      </c>
      <c r="Z43" s="93">
        <f>[38]Junho!$J$29</f>
        <v>27</v>
      </c>
      <c r="AA43" s="93">
        <f>[38]Junho!$J$30</f>
        <v>32.4</v>
      </c>
      <c r="AB43" s="93">
        <f>[38]Junho!$J$31</f>
        <v>23.400000000000002</v>
      </c>
      <c r="AC43" s="93">
        <f>[38]Junho!$J$32</f>
        <v>43.2</v>
      </c>
      <c r="AD43" s="93">
        <f>[38]Junho!$J$33</f>
        <v>30.6</v>
      </c>
      <c r="AE43" s="93">
        <f>[38]Junho!$J$34</f>
        <v>29.880000000000003</v>
      </c>
      <c r="AF43" s="81">
        <f t="shared" si="3"/>
        <v>55.440000000000005</v>
      </c>
      <c r="AG43" s="92">
        <f t="shared" si="2"/>
        <v>34.752000000000002</v>
      </c>
      <c r="AJ43" t="s">
        <v>33</v>
      </c>
    </row>
    <row r="44" spans="1:37" x14ac:dyDescent="0.2">
      <c r="A44" s="50" t="s">
        <v>17</v>
      </c>
      <c r="B44" s="93">
        <f>[39]Junho!$J$5</f>
        <v>30.6</v>
      </c>
      <c r="C44" s="93">
        <f>[39]Junho!$J$6</f>
        <v>36</v>
      </c>
      <c r="D44" s="93">
        <f>[39]Junho!$J$7</f>
        <v>19.8</v>
      </c>
      <c r="E44" s="93">
        <f>[39]Junho!$J$8</f>
        <v>30.6</v>
      </c>
      <c r="F44" s="93">
        <f>[39]Junho!$J$9</f>
        <v>34.92</v>
      </c>
      <c r="G44" s="93">
        <f>[39]Junho!$J$10</f>
        <v>34.200000000000003</v>
      </c>
      <c r="H44" s="93">
        <f>[39]Junho!$J$11</f>
        <v>30.240000000000002</v>
      </c>
      <c r="I44" s="93">
        <f>[39]Junho!$J$12</f>
        <v>38.159999999999997</v>
      </c>
      <c r="J44" s="93">
        <f>[39]Junho!$J$13</f>
        <v>41.76</v>
      </c>
      <c r="K44" s="93">
        <f>[39]Junho!$J$14</f>
        <v>42.12</v>
      </c>
      <c r="L44" s="93">
        <f>[39]Junho!$J$15</f>
        <v>28.08</v>
      </c>
      <c r="M44" s="93">
        <f>[39]Junho!$J$16</f>
        <v>38.880000000000003</v>
      </c>
      <c r="N44" s="93">
        <f>[39]Junho!$J$17</f>
        <v>48.6</v>
      </c>
      <c r="O44" s="93">
        <f>[39]Junho!$J$18</f>
        <v>51.12</v>
      </c>
      <c r="P44" s="93">
        <f>[39]Junho!$J$19</f>
        <v>38.159999999999997</v>
      </c>
      <c r="Q44" s="93">
        <f>[39]Junho!$J$20</f>
        <v>38.159999999999997</v>
      </c>
      <c r="R44" s="93">
        <f>[39]Junho!$J$21</f>
        <v>38.159999999999997</v>
      </c>
      <c r="S44" s="93">
        <f>[39]Junho!$J$22</f>
        <v>44.28</v>
      </c>
      <c r="T44" s="93">
        <f>[39]Junho!$J$23</f>
        <v>44.28</v>
      </c>
      <c r="U44" s="93">
        <f>[39]Junho!$J$24</f>
        <v>32.76</v>
      </c>
      <c r="V44" s="93">
        <f>[39]Junho!$J$25</f>
        <v>43.2</v>
      </c>
      <c r="W44" s="93">
        <f>[39]Junho!$J$26</f>
        <v>46.080000000000005</v>
      </c>
      <c r="X44" s="93">
        <f>[39]Junho!$J$27</f>
        <v>43.56</v>
      </c>
      <c r="Y44" s="93">
        <f>[39]Junho!$J$28</f>
        <v>42.84</v>
      </c>
      <c r="Z44" s="93">
        <f>[39]Junho!$J$29</f>
        <v>26.28</v>
      </c>
      <c r="AA44" s="93">
        <f>[39]Junho!$J$30</f>
        <v>30.96</v>
      </c>
      <c r="AB44" s="93">
        <f>[39]Junho!$J$31</f>
        <v>24.840000000000003</v>
      </c>
      <c r="AC44" s="93">
        <f>[39]Junho!$J$32</f>
        <v>44.64</v>
      </c>
      <c r="AD44" s="93">
        <f>[39]Junho!$J$33</f>
        <v>35.64</v>
      </c>
      <c r="AE44" s="93">
        <f>[39]Junho!$J$34</f>
        <v>28.8</v>
      </c>
      <c r="AF44" s="81">
        <f t="shared" si="3"/>
        <v>51.12</v>
      </c>
      <c r="AG44" s="92">
        <f t="shared" si="2"/>
        <v>36.924000000000007</v>
      </c>
      <c r="AJ44" t="s">
        <v>33</v>
      </c>
    </row>
    <row r="45" spans="1:37" hidden="1" x14ac:dyDescent="0.2">
      <c r="A45" s="50" t="s">
        <v>144</v>
      </c>
      <c r="B45" s="93" t="str">
        <f>[40]Junho!$J$5</f>
        <v>*</v>
      </c>
      <c r="C45" s="93" t="str">
        <f>[40]Junho!$J$6</f>
        <v>*</v>
      </c>
      <c r="D45" s="93" t="str">
        <f>[40]Junho!$J$7</f>
        <v>*</v>
      </c>
      <c r="E45" s="93" t="str">
        <f>[40]Junho!$J$8</f>
        <v>*</v>
      </c>
      <c r="F45" s="93" t="str">
        <f>[40]Junho!$J$9</f>
        <v>*</v>
      </c>
      <c r="G45" s="93" t="str">
        <f>[40]Junho!$J$10</f>
        <v>*</v>
      </c>
      <c r="H45" s="93" t="str">
        <f>[40]Junho!$J$11</f>
        <v>*</v>
      </c>
      <c r="I45" s="93" t="str">
        <f>[40]Junho!$J$12</f>
        <v>*</v>
      </c>
      <c r="J45" s="93" t="str">
        <f>[40]Junho!$J$13</f>
        <v>*</v>
      </c>
      <c r="K45" s="93" t="str">
        <f>[40]Junho!$J$14</f>
        <v>*</v>
      </c>
      <c r="L45" s="93" t="str">
        <f>[40]Junho!$J$15</f>
        <v>*</v>
      </c>
      <c r="M45" s="93" t="str">
        <f>[40]Junho!$J$16</f>
        <v>*</v>
      </c>
      <c r="N45" s="93" t="str">
        <f>[40]Junho!$J$17</f>
        <v>*</v>
      </c>
      <c r="O45" s="93" t="str">
        <f>[40]Junho!$J$18</f>
        <v>*</v>
      </c>
      <c r="P45" s="93" t="str">
        <f>[40]Junho!$J$19</f>
        <v>*</v>
      </c>
      <c r="Q45" s="93" t="str">
        <f>[40]Junho!$J$20</f>
        <v>*</v>
      </c>
      <c r="R45" s="93" t="str">
        <f>[40]Junho!$J$21</f>
        <v>*</v>
      </c>
      <c r="S45" s="93" t="str">
        <f>[40]Junho!$J$22</f>
        <v>*</v>
      </c>
      <c r="T45" s="93" t="str">
        <f>[40]Junho!$J$23</f>
        <v>*</v>
      </c>
      <c r="U45" s="93" t="str">
        <f>[40]Junho!$J$24</f>
        <v>*</v>
      </c>
      <c r="V45" s="93" t="str">
        <f>[40]Junho!$J$25</f>
        <v>*</v>
      </c>
      <c r="W45" s="93" t="str">
        <f>[40]Junho!$J$26</f>
        <v>*</v>
      </c>
      <c r="X45" s="93" t="str">
        <f>[40]Junho!$J$27</f>
        <v>*</v>
      </c>
      <c r="Y45" s="93" t="str">
        <f>[40]Junho!$J$28</f>
        <v>*</v>
      </c>
      <c r="Z45" s="93" t="str">
        <f>[40]Junho!$J$29</f>
        <v>*</v>
      </c>
      <c r="AA45" s="93" t="str">
        <f>[40]Junho!$J$30</f>
        <v>*</v>
      </c>
      <c r="AB45" s="93" t="str">
        <f>[40]Junho!$J$31</f>
        <v>*</v>
      </c>
      <c r="AC45" s="93" t="str">
        <f>[40]Junho!$J$32</f>
        <v>*</v>
      </c>
      <c r="AD45" s="93" t="str">
        <f>[40]Junho!$J$33</f>
        <v>*</v>
      </c>
      <c r="AE45" s="93" t="str">
        <f>[40]Junho!$J$34</f>
        <v>*</v>
      </c>
      <c r="AF45" s="81" t="s">
        <v>203</v>
      </c>
      <c r="AG45" s="92" t="s">
        <v>203</v>
      </c>
      <c r="AJ45" t="s">
        <v>33</v>
      </c>
      <c r="AK45" t="s">
        <v>33</v>
      </c>
    </row>
    <row r="46" spans="1:37" x14ac:dyDescent="0.2">
      <c r="A46" s="50" t="s">
        <v>18</v>
      </c>
      <c r="B46" s="93">
        <f>[41]Junho!$J$5</f>
        <v>30.96</v>
      </c>
      <c r="C46" s="93">
        <f>[41]Junho!$J$6</f>
        <v>32.4</v>
      </c>
      <c r="D46" s="93">
        <f>[41]Junho!$J$7</f>
        <v>20.88</v>
      </c>
      <c r="E46" s="93">
        <f>[41]Junho!$J$8</f>
        <v>25.92</v>
      </c>
      <c r="F46" s="93">
        <f>[41]Junho!$J$9</f>
        <v>27</v>
      </c>
      <c r="G46" s="93">
        <f>[41]Junho!$J$10</f>
        <v>28.44</v>
      </c>
      <c r="H46" s="93">
        <f>[41]Junho!$J$11</f>
        <v>24.48</v>
      </c>
      <c r="I46" s="93">
        <f>[41]Junho!$J$12</f>
        <v>31.319999999999997</v>
      </c>
      <c r="J46" s="93">
        <f>[41]Junho!$J$13</f>
        <v>43.2</v>
      </c>
      <c r="K46" s="93">
        <f>[41]Junho!$J$14</f>
        <v>30.6</v>
      </c>
      <c r="L46" s="93">
        <f>[41]Junho!$J$15</f>
        <v>34.56</v>
      </c>
      <c r="M46" s="93">
        <f>[41]Junho!$J$16</f>
        <v>29.880000000000003</v>
      </c>
      <c r="N46" s="93">
        <f>[41]Junho!$J$17</f>
        <v>52.92</v>
      </c>
      <c r="O46" s="93">
        <f>[41]Junho!$J$18</f>
        <v>56.519999999999996</v>
      </c>
      <c r="P46" s="93">
        <f>[41]Junho!$J$19</f>
        <v>31.680000000000003</v>
      </c>
      <c r="Q46" s="93">
        <f>[41]Junho!$J$20</f>
        <v>29.16</v>
      </c>
      <c r="R46" s="93">
        <f>[41]Junho!$J$21</f>
        <v>23.040000000000003</v>
      </c>
      <c r="S46" s="93">
        <f>[41]Junho!$J$22</f>
        <v>32.4</v>
      </c>
      <c r="T46" s="93">
        <f>[41]Junho!$J$23</f>
        <v>34.92</v>
      </c>
      <c r="U46" s="93">
        <f>[41]Junho!$J$24</f>
        <v>20.16</v>
      </c>
      <c r="V46" s="93">
        <f>[41]Junho!$J$25</f>
        <v>43.2</v>
      </c>
      <c r="W46" s="93">
        <f>[41]Junho!$J$26</f>
        <v>44.28</v>
      </c>
      <c r="X46" s="93">
        <f>[41]Junho!$J$27</f>
        <v>43.2</v>
      </c>
      <c r="Y46" s="93">
        <f>[41]Junho!$J$28</f>
        <v>33.840000000000003</v>
      </c>
      <c r="Z46" s="93">
        <f>[41]Junho!$J$29</f>
        <v>22.68</v>
      </c>
      <c r="AA46" s="93">
        <f>[41]Junho!$J$30</f>
        <v>27.720000000000002</v>
      </c>
      <c r="AB46" s="93">
        <f>[41]Junho!$J$31</f>
        <v>9.3600000000000012</v>
      </c>
      <c r="AC46" s="93">
        <f>[41]Junho!$J$32</f>
        <v>30.240000000000002</v>
      </c>
      <c r="AD46" s="93">
        <f>[41]Junho!$J$33</f>
        <v>33.480000000000004</v>
      </c>
      <c r="AE46" s="93">
        <f>[41]Junho!$J$34</f>
        <v>33.840000000000003</v>
      </c>
      <c r="AF46" s="81">
        <f>MAX(B46:AE46)</f>
        <v>56.519999999999996</v>
      </c>
      <c r="AG46" s="92">
        <f>AVERAGE(B46:AE46)</f>
        <v>32.076000000000001</v>
      </c>
      <c r="AH46" s="11" t="s">
        <v>33</v>
      </c>
      <c r="AI46" t="s">
        <v>33</v>
      </c>
      <c r="AJ46" t="s">
        <v>33</v>
      </c>
    </row>
    <row r="47" spans="1:37" x14ac:dyDescent="0.2">
      <c r="A47" s="50" t="s">
        <v>21</v>
      </c>
      <c r="B47" s="93">
        <f>[42]Junho!$J$5</f>
        <v>37.440000000000005</v>
      </c>
      <c r="C47" s="93">
        <f>[42]Junho!$J$6</f>
        <v>33.119999999999997</v>
      </c>
      <c r="D47" s="93">
        <f>[42]Junho!$J$7</f>
        <v>18.720000000000002</v>
      </c>
      <c r="E47" s="93">
        <f>[42]Junho!$J$8</f>
        <v>33.480000000000004</v>
      </c>
      <c r="F47" s="93">
        <f>[42]Junho!$J$9</f>
        <v>45</v>
      </c>
      <c r="G47" s="93">
        <f>[42]Junho!$J$10</f>
        <v>32.04</v>
      </c>
      <c r="H47" s="93">
        <f>[42]Junho!$J$11</f>
        <v>33.480000000000004</v>
      </c>
      <c r="I47" s="93">
        <f>[42]Junho!$J$12</f>
        <v>35.64</v>
      </c>
      <c r="J47" s="93">
        <f>[42]Junho!$J$13</f>
        <v>45.72</v>
      </c>
      <c r="K47" s="93">
        <f>[42]Junho!$J$14</f>
        <v>38.519999999999996</v>
      </c>
      <c r="L47" s="93">
        <f>[42]Junho!$J$15</f>
        <v>25.92</v>
      </c>
      <c r="M47" s="93">
        <f>[42]Junho!$J$16</f>
        <v>33.480000000000004</v>
      </c>
      <c r="N47" s="93">
        <f>[42]Junho!$J$17</f>
        <v>46.080000000000005</v>
      </c>
      <c r="O47" s="93">
        <f>[42]Junho!$J$18</f>
        <v>48.24</v>
      </c>
      <c r="P47" s="93">
        <f>[42]Junho!$J$19</f>
        <v>39.96</v>
      </c>
      <c r="Q47" s="93">
        <f>[42]Junho!$J$20</f>
        <v>32.4</v>
      </c>
      <c r="R47" s="93">
        <f>[42]Junho!$J$21</f>
        <v>29.880000000000003</v>
      </c>
      <c r="S47" s="93">
        <f>[42]Junho!$J$22</f>
        <v>36.72</v>
      </c>
      <c r="T47" s="93">
        <f>[42]Junho!$J$23</f>
        <v>37.800000000000004</v>
      </c>
      <c r="U47" s="93">
        <f>[42]Junho!$J$24</f>
        <v>33.480000000000004</v>
      </c>
      <c r="V47" s="93">
        <f>[42]Junho!$J$25</f>
        <v>42.84</v>
      </c>
      <c r="W47" s="93">
        <f>[42]Junho!$J$26</f>
        <v>45.36</v>
      </c>
      <c r="X47" s="93">
        <f>[42]Junho!$J$27</f>
        <v>36.36</v>
      </c>
      <c r="Y47" s="93">
        <f>[42]Junho!$J$28</f>
        <v>33.480000000000004</v>
      </c>
      <c r="Z47" s="93">
        <f>[42]Junho!$J$29</f>
        <v>26.64</v>
      </c>
      <c r="AA47" s="93">
        <f>[42]Junho!$J$30</f>
        <v>22.68</v>
      </c>
      <c r="AB47" s="93">
        <f>[42]Junho!$J$31</f>
        <v>24.840000000000003</v>
      </c>
      <c r="AC47" s="93">
        <f>[42]Junho!$J$32</f>
        <v>32.76</v>
      </c>
      <c r="AD47" s="93">
        <f>[42]Junho!$J$33</f>
        <v>34.200000000000003</v>
      </c>
      <c r="AE47" s="93">
        <f>[42]Junho!$J$34</f>
        <v>39.24</v>
      </c>
      <c r="AF47" s="81">
        <f>MAX(B47:AE47)</f>
        <v>48.24</v>
      </c>
      <c r="AG47" s="92">
        <f>AVERAGE(B47:AE47)</f>
        <v>35.183999999999997</v>
      </c>
      <c r="AJ47" t="s">
        <v>33</v>
      </c>
    </row>
    <row r="48" spans="1:37" x14ac:dyDescent="0.2">
      <c r="A48" s="50" t="s">
        <v>32</v>
      </c>
      <c r="B48" s="93">
        <f>[43]Junho!$J$5</f>
        <v>37.080000000000005</v>
      </c>
      <c r="C48" s="93">
        <f>[43]Junho!$J$6</f>
        <v>37.800000000000004</v>
      </c>
      <c r="D48" s="93">
        <f>[43]Junho!$J$7</f>
        <v>28.44</v>
      </c>
      <c r="E48" s="93">
        <f>[43]Junho!$J$8</f>
        <v>34.56</v>
      </c>
      <c r="F48" s="93">
        <f>[43]Junho!$J$9</f>
        <v>35.28</v>
      </c>
      <c r="G48" s="93">
        <f>[43]Junho!$J$10</f>
        <v>32.4</v>
      </c>
      <c r="H48" s="93">
        <f>[43]Junho!$J$11</f>
        <v>29.880000000000003</v>
      </c>
      <c r="I48" s="93">
        <f>[43]Junho!$J$12</f>
        <v>39.24</v>
      </c>
      <c r="J48" s="93">
        <f>[43]Junho!$J$13</f>
        <v>42.12</v>
      </c>
      <c r="K48" s="93">
        <f>[43]Junho!$J$14</f>
        <v>43.2</v>
      </c>
      <c r="L48" s="93">
        <f>[43]Junho!$J$15</f>
        <v>32.4</v>
      </c>
      <c r="M48" s="93">
        <f>[43]Junho!$J$16</f>
        <v>39.6</v>
      </c>
      <c r="N48" s="93">
        <f>[43]Junho!$J$17</f>
        <v>47.16</v>
      </c>
      <c r="O48" s="93">
        <f>[43]Junho!$J$18</f>
        <v>51.12</v>
      </c>
      <c r="P48" s="93">
        <f>[43]Junho!$J$19</f>
        <v>39.96</v>
      </c>
      <c r="Q48" s="93">
        <f>[43]Junho!$J$20</f>
        <v>37.800000000000004</v>
      </c>
      <c r="R48" s="93">
        <f>[43]Junho!$J$21</f>
        <v>35.64</v>
      </c>
      <c r="S48" s="93">
        <f>[43]Junho!$J$22</f>
        <v>43.56</v>
      </c>
      <c r="T48" s="93">
        <f>[43]Junho!$J$23</f>
        <v>44.28</v>
      </c>
      <c r="U48" s="93">
        <f>[43]Junho!$J$24</f>
        <v>36.72</v>
      </c>
      <c r="V48" s="93">
        <f>[43]Junho!$J$25</f>
        <v>43.92</v>
      </c>
      <c r="W48" s="93">
        <f>[43]Junho!$J$26</f>
        <v>46.080000000000005</v>
      </c>
      <c r="X48" s="93">
        <f>[43]Junho!$J$27</f>
        <v>41.04</v>
      </c>
      <c r="Y48" s="93">
        <f>[43]Junho!$J$28</f>
        <v>36</v>
      </c>
      <c r="Z48" s="93">
        <f>[43]Junho!$J$29</f>
        <v>28.44</v>
      </c>
      <c r="AA48" s="93">
        <f>[43]Junho!$J$30</f>
        <v>27.720000000000002</v>
      </c>
      <c r="AB48" s="93">
        <f>[43]Junho!$J$31</f>
        <v>31.319999999999997</v>
      </c>
      <c r="AC48" s="93">
        <f>[43]Junho!$J$32</f>
        <v>35.64</v>
      </c>
      <c r="AD48" s="93">
        <f>[43]Junho!$J$33</f>
        <v>34.200000000000003</v>
      </c>
      <c r="AE48" s="93">
        <f>[43]Junho!$J$34</f>
        <v>25.92</v>
      </c>
      <c r="AF48" s="81">
        <f>MAX(B48:AE48)</f>
        <v>51.12</v>
      </c>
      <c r="AG48" s="92">
        <f>AVERAGE(B48:AE48)</f>
        <v>37.284000000000006</v>
      </c>
      <c r="AH48" s="11" t="s">
        <v>33</v>
      </c>
      <c r="AJ48" t="s">
        <v>33</v>
      </c>
    </row>
    <row r="49" spans="1:37" x14ac:dyDescent="0.2">
      <c r="A49" s="50" t="s">
        <v>19</v>
      </c>
      <c r="B49" s="93">
        <f>[44]Junho!$J$5</f>
        <v>25.92</v>
      </c>
      <c r="C49" s="93">
        <f>[44]Junho!$J$6</f>
        <v>33.840000000000003</v>
      </c>
      <c r="D49" s="93">
        <f>[44]Junho!$J$7</f>
        <v>21.96</v>
      </c>
      <c r="E49" s="93">
        <f>[44]Junho!$J$8</f>
        <v>18.720000000000002</v>
      </c>
      <c r="F49" s="93">
        <f>[44]Junho!$J$9</f>
        <v>16.559999999999999</v>
      </c>
      <c r="G49" s="93">
        <f>[44]Junho!$J$10</f>
        <v>20.52</v>
      </c>
      <c r="H49" s="93">
        <f>[44]Junho!$J$11</f>
        <v>20.16</v>
      </c>
      <c r="I49" s="93">
        <f>[44]Junho!$J$12</f>
        <v>25.92</v>
      </c>
      <c r="J49" s="93">
        <f>[44]Junho!$J$13</f>
        <v>27.36</v>
      </c>
      <c r="K49" s="93">
        <f>[44]Junho!$J$14</f>
        <v>22.68</v>
      </c>
      <c r="L49" s="93">
        <f>[44]Junho!$J$15</f>
        <v>19.8</v>
      </c>
      <c r="M49" s="93">
        <f>[44]Junho!$J$16</f>
        <v>18.36</v>
      </c>
      <c r="N49" s="93">
        <f>[44]Junho!$J$17</f>
        <v>29.52</v>
      </c>
      <c r="O49" s="93">
        <f>[44]Junho!$J$18</f>
        <v>44.28</v>
      </c>
      <c r="P49" s="93">
        <f>[44]Junho!$J$19</f>
        <v>20.88</v>
      </c>
      <c r="Q49" s="93">
        <f>[44]Junho!$J$20</f>
        <v>24.12</v>
      </c>
      <c r="R49" s="93">
        <f>[44]Junho!$J$21</f>
        <v>28.08</v>
      </c>
      <c r="S49" s="93">
        <f>[44]Junho!$J$22</f>
        <v>32.4</v>
      </c>
      <c r="T49" s="93">
        <f>[44]Junho!$J$23</f>
        <v>21.6</v>
      </c>
      <c r="U49" s="93">
        <f>[44]Junho!$J$24</f>
        <v>23.400000000000002</v>
      </c>
      <c r="V49" s="93">
        <f>[44]Junho!$J$25</f>
        <v>29.16</v>
      </c>
      <c r="W49" s="93">
        <f>[44]Junho!$J$26</f>
        <v>29.880000000000003</v>
      </c>
      <c r="X49" s="93">
        <f>[44]Junho!$J$27</f>
        <v>25.92</v>
      </c>
      <c r="Y49" s="93">
        <f>[44]Junho!$J$28</f>
        <v>28.8</v>
      </c>
      <c r="Z49" s="93">
        <f>[44]Junho!$J$29</f>
        <v>16.920000000000002</v>
      </c>
      <c r="AA49" s="93">
        <f>[44]Junho!$J$30</f>
        <v>26.28</v>
      </c>
      <c r="AB49" s="93">
        <f>[44]Junho!$J$31</f>
        <v>19.8</v>
      </c>
      <c r="AC49" s="93">
        <f>[44]Junho!$J$32</f>
        <v>23.400000000000002</v>
      </c>
      <c r="AD49" s="93">
        <f>[44]Junho!$J$33</f>
        <v>28.8</v>
      </c>
      <c r="AE49" s="93">
        <f>[44]Junho!$J$34</f>
        <v>32.04</v>
      </c>
      <c r="AF49" s="81">
        <f>MAX(B49:AE49)</f>
        <v>44.28</v>
      </c>
      <c r="AG49" s="92">
        <f>AVERAGE(B49:AE49)</f>
        <v>25.23599999999999</v>
      </c>
      <c r="AK49" t="s">
        <v>33</v>
      </c>
    </row>
    <row r="50" spans="1:37" s="5" customFormat="1" ht="17.100000000000001" customHeight="1" x14ac:dyDescent="0.2">
      <c r="A50" s="51" t="s">
        <v>22</v>
      </c>
      <c r="B50" s="94">
        <f>MAX(B5:B49)</f>
        <v>40.32</v>
      </c>
      <c r="C50" s="94">
        <f t="shared" ref="C50:AE50" si="4">MAX(C5:C49)</f>
        <v>47.519999999999996</v>
      </c>
      <c r="D50" s="94">
        <f t="shared" si="4"/>
        <v>31.680000000000003</v>
      </c>
      <c r="E50" s="94">
        <f t="shared" si="4"/>
        <v>37.080000000000005</v>
      </c>
      <c r="F50" s="94">
        <f t="shared" si="4"/>
        <v>46.800000000000004</v>
      </c>
      <c r="G50" s="94">
        <f t="shared" si="4"/>
        <v>45.72</v>
      </c>
      <c r="H50" s="94">
        <f t="shared" si="4"/>
        <v>36</v>
      </c>
      <c r="I50" s="94">
        <f t="shared" si="4"/>
        <v>48.6</v>
      </c>
      <c r="J50" s="94">
        <f t="shared" si="4"/>
        <v>62.28</v>
      </c>
      <c r="K50" s="94">
        <f t="shared" si="4"/>
        <v>48.6</v>
      </c>
      <c r="L50" s="94">
        <f t="shared" si="4"/>
        <v>38.519999999999996</v>
      </c>
      <c r="M50" s="94">
        <f t="shared" si="4"/>
        <v>46.440000000000005</v>
      </c>
      <c r="N50" s="94">
        <f t="shared" si="4"/>
        <v>66.960000000000008</v>
      </c>
      <c r="O50" s="94">
        <f t="shared" si="4"/>
        <v>64.8</v>
      </c>
      <c r="P50" s="94">
        <f t="shared" si="4"/>
        <v>51.480000000000004</v>
      </c>
      <c r="Q50" s="94">
        <f t="shared" si="4"/>
        <v>40.680000000000007</v>
      </c>
      <c r="R50" s="94">
        <f t="shared" si="4"/>
        <v>47.16</v>
      </c>
      <c r="S50" s="94">
        <f t="shared" si="4"/>
        <v>51.84</v>
      </c>
      <c r="T50" s="94">
        <f t="shared" si="4"/>
        <v>48.6</v>
      </c>
      <c r="U50" s="94">
        <f t="shared" si="4"/>
        <v>44.28</v>
      </c>
      <c r="V50" s="94">
        <f t="shared" si="4"/>
        <v>48.24</v>
      </c>
      <c r="W50" s="94">
        <f t="shared" si="4"/>
        <v>55.080000000000005</v>
      </c>
      <c r="X50" s="94">
        <f t="shared" si="4"/>
        <v>46.800000000000004</v>
      </c>
      <c r="Y50" s="94">
        <f t="shared" si="4"/>
        <v>53.28</v>
      </c>
      <c r="Z50" s="94">
        <f t="shared" si="4"/>
        <v>33.840000000000003</v>
      </c>
      <c r="AA50" s="94">
        <f t="shared" si="4"/>
        <v>35.64</v>
      </c>
      <c r="AB50" s="94">
        <f t="shared" si="4"/>
        <v>41.04</v>
      </c>
      <c r="AC50" s="94">
        <f t="shared" si="4"/>
        <v>44.64</v>
      </c>
      <c r="AD50" s="94">
        <f t="shared" si="4"/>
        <v>48.24</v>
      </c>
      <c r="AE50" s="94">
        <f t="shared" si="4"/>
        <v>39.96</v>
      </c>
      <c r="AF50" s="81">
        <f>MAX(AF5:AF49)</f>
        <v>66.960000000000008</v>
      </c>
      <c r="AG50" s="92">
        <f>AVERAGE(B50:AE50)</f>
        <v>46.404000000000003</v>
      </c>
    </row>
    <row r="51" spans="1:37" x14ac:dyDescent="0.2">
      <c r="A51" s="77" t="s">
        <v>207</v>
      </c>
      <c r="B51" s="42"/>
      <c r="C51" s="42"/>
      <c r="D51" s="42"/>
      <c r="E51" s="42"/>
      <c r="F51" s="42"/>
      <c r="G51" s="42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8"/>
      <c r="AE51" s="52"/>
      <c r="AF51" s="46"/>
      <c r="AG51" s="47"/>
    </row>
    <row r="52" spans="1:37" x14ac:dyDescent="0.2">
      <c r="A52" s="77" t="s">
        <v>208</v>
      </c>
      <c r="B52" s="43"/>
      <c r="C52" s="43"/>
      <c r="D52" s="43"/>
      <c r="E52" s="43"/>
      <c r="F52" s="43"/>
      <c r="G52" s="43"/>
      <c r="H52" s="43"/>
      <c r="I52" s="43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116"/>
      <c r="U52" s="116"/>
      <c r="V52" s="116"/>
      <c r="W52" s="116"/>
      <c r="X52" s="116"/>
      <c r="Y52" s="96"/>
      <c r="Z52" s="96"/>
      <c r="AA52" s="96"/>
      <c r="AB52" s="96"/>
      <c r="AC52" s="96"/>
      <c r="AD52" s="96"/>
      <c r="AE52" s="96"/>
      <c r="AF52" s="46"/>
      <c r="AG52" s="45"/>
    </row>
    <row r="53" spans="1:37" x14ac:dyDescent="0.2">
      <c r="A53" s="44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117"/>
      <c r="U53" s="117"/>
      <c r="V53" s="117"/>
      <c r="W53" s="117"/>
      <c r="X53" s="117"/>
      <c r="Y53" s="96"/>
      <c r="Z53" s="96"/>
      <c r="AA53" s="96"/>
      <c r="AB53" s="96"/>
      <c r="AC53" s="96"/>
      <c r="AD53" s="48"/>
      <c r="AE53" s="48"/>
      <c r="AF53" s="46"/>
      <c r="AG53" s="45"/>
    </row>
    <row r="54" spans="1:37" x14ac:dyDescent="0.2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8"/>
      <c r="AE54" s="48"/>
      <c r="AF54" s="46"/>
      <c r="AG54" s="72"/>
    </row>
    <row r="55" spans="1:37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8"/>
      <c r="AF55" s="46"/>
      <c r="AG55" s="47"/>
      <c r="AJ55" t="s">
        <v>33</v>
      </c>
    </row>
    <row r="56" spans="1:37" x14ac:dyDescent="0.2">
      <c r="A56" s="44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9"/>
      <c r="AF56" s="46"/>
      <c r="AG56" s="47"/>
    </row>
    <row r="57" spans="1:37" ht="13.5" thickBot="1" x14ac:dyDescent="0.25">
      <c r="A57" s="53"/>
      <c r="B57" s="54"/>
      <c r="C57" s="54"/>
      <c r="D57" s="54"/>
      <c r="E57" s="54"/>
      <c r="F57" s="54"/>
      <c r="G57" s="54" t="s">
        <v>33</v>
      </c>
      <c r="H57" s="54"/>
      <c r="I57" s="54"/>
      <c r="J57" s="54"/>
      <c r="K57" s="54"/>
      <c r="L57" s="54" t="s">
        <v>33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5"/>
      <c r="AG57" s="73"/>
    </row>
    <row r="58" spans="1:37" x14ac:dyDescent="0.2">
      <c r="AF58" s="7"/>
    </row>
    <row r="61" spans="1:37" x14ac:dyDescent="0.2">
      <c r="R61" s="2" t="s">
        <v>33</v>
      </c>
      <c r="S61" s="2" t="s">
        <v>33</v>
      </c>
    </row>
    <row r="62" spans="1:37" x14ac:dyDescent="0.2">
      <c r="N62" s="2" t="s">
        <v>33</v>
      </c>
      <c r="O62" s="2" t="s">
        <v>33</v>
      </c>
      <c r="S62" s="2" t="s">
        <v>33</v>
      </c>
      <c r="AJ62" t="s">
        <v>33</v>
      </c>
    </row>
    <row r="63" spans="1:37" x14ac:dyDescent="0.2">
      <c r="N63" s="2" t="s">
        <v>33</v>
      </c>
    </row>
    <row r="64" spans="1:37" x14ac:dyDescent="0.2">
      <c r="G64" s="2" t="s">
        <v>33</v>
      </c>
    </row>
    <row r="65" spans="7:33" x14ac:dyDescent="0.2">
      <c r="L65" s="2" t="s">
        <v>33</v>
      </c>
      <c r="M65" s="2" t="s">
        <v>33</v>
      </c>
      <c r="O65" s="2" t="s">
        <v>33</v>
      </c>
      <c r="P65" s="2" t="s">
        <v>33</v>
      </c>
      <c r="W65" s="2" t="s">
        <v>206</v>
      </c>
      <c r="AA65" s="2" t="s">
        <v>33</v>
      </c>
      <c r="AC65" s="2" t="s">
        <v>33</v>
      </c>
      <c r="AG65" s="1" t="s">
        <v>33</v>
      </c>
    </row>
    <row r="66" spans="7:33" x14ac:dyDescent="0.2">
      <c r="K66" s="2" t="s">
        <v>33</v>
      </c>
    </row>
    <row r="67" spans="7:33" x14ac:dyDescent="0.2">
      <c r="K67" s="2" t="s">
        <v>33</v>
      </c>
    </row>
    <row r="68" spans="7:33" x14ac:dyDescent="0.2">
      <c r="G68" s="2" t="s">
        <v>33</v>
      </c>
      <c r="H68" s="2" t="s">
        <v>33</v>
      </c>
    </row>
    <row r="69" spans="7:33" x14ac:dyDescent="0.2">
      <c r="P69" s="2" t="s">
        <v>33</v>
      </c>
    </row>
    <row r="71" spans="7:33" x14ac:dyDescent="0.2">
      <c r="H71" s="2" t="s">
        <v>33</v>
      </c>
      <c r="Z71" s="2" t="s">
        <v>33</v>
      </c>
    </row>
    <row r="72" spans="7:33" x14ac:dyDescent="0.2">
      <c r="I72" s="2" t="s">
        <v>33</v>
      </c>
      <c r="T72" s="2" t="s">
        <v>33</v>
      </c>
    </row>
  </sheetData>
  <mergeCells count="35">
    <mergeCell ref="T52:X52"/>
    <mergeCell ref="T53:X53"/>
    <mergeCell ref="W3:W4"/>
    <mergeCell ref="AE3:AE4"/>
    <mergeCell ref="X3:X4"/>
    <mergeCell ref="AB3:AB4"/>
    <mergeCell ref="AC3:AC4"/>
    <mergeCell ref="AD3:AD4"/>
    <mergeCell ref="Y3:Y4"/>
    <mergeCell ref="Z3:Z4"/>
    <mergeCell ref="AA3:AA4"/>
    <mergeCell ref="M3:M4"/>
    <mergeCell ref="V3:V4"/>
    <mergeCell ref="U3:U4"/>
    <mergeCell ref="R3:R4"/>
    <mergeCell ref="S3:S4"/>
    <mergeCell ref="T3:T4"/>
    <mergeCell ref="N3:N4"/>
    <mergeCell ref="Q3:Q4"/>
    <mergeCell ref="A1:AG1"/>
    <mergeCell ref="B2:AG2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9"/>
  <sheetViews>
    <sheetView showGridLines="0" topLeftCell="A19" zoomScale="90" zoomScaleNormal="90" workbookViewId="0">
      <selection activeCell="D40" sqref="D40"/>
    </sheetView>
  </sheetViews>
  <sheetFormatPr defaultRowHeight="12.75" x14ac:dyDescent="0.2"/>
  <cols>
    <col min="1" max="1" width="43" style="2" bestFit="1" customWidth="1"/>
    <col min="2" max="3" width="7" style="2" customWidth="1"/>
    <col min="4" max="4" width="6.42578125" style="2" customWidth="1"/>
    <col min="5" max="5" width="6" style="2" customWidth="1"/>
    <col min="6" max="6" width="6.85546875" style="2" customWidth="1"/>
    <col min="7" max="7" width="6.140625" style="2" customWidth="1"/>
    <col min="8" max="8" width="7.28515625" style="2" customWidth="1"/>
    <col min="9" max="9" width="6.42578125" style="2" customWidth="1"/>
    <col min="10" max="10" width="6.140625" style="2" customWidth="1"/>
    <col min="11" max="12" width="6" style="2" customWidth="1"/>
    <col min="13" max="14" width="6.28515625" style="2" customWidth="1"/>
    <col min="15" max="15" width="6.5703125" style="2" customWidth="1"/>
    <col min="16" max="17" width="6" style="2" customWidth="1"/>
    <col min="18" max="18" width="5.85546875" style="2" customWidth="1"/>
    <col min="19" max="19" width="6.140625" style="2" customWidth="1"/>
    <col min="20" max="20" width="6.42578125" style="2" bestFit="1" customWidth="1"/>
    <col min="21" max="21" width="6.42578125" style="2" customWidth="1"/>
    <col min="22" max="22" width="5.5703125" style="2" customWidth="1"/>
    <col min="23" max="24" width="6.140625" style="2" customWidth="1"/>
    <col min="25" max="25" width="6.28515625" style="2" customWidth="1"/>
    <col min="26" max="26" width="6.140625" style="2" customWidth="1"/>
    <col min="27" max="27" width="6" style="2" customWidth="1"/>
    <col min="28" max="29" width="6.42578125" style="2" bestFit="1" customWidth="1"/>
    <col min="30" max="31" width="6.5703125" style="2" customWidth="1"/>
    <col min="32" max="32" width="8.28515625" style="7" customWidth="1"/>
    <col min="33" max="33" width="7.85546875" style="1" customWidth="1"/>
    <col min="34" max="34" width="15.28515625" style="9" customWidth="1"/>
  </cols>
  <sheetData>
    <row r="1" spans="1:34" ht="20.100000000000001" customHeight="1" x14ac:dyDescent="0.2">
      <c r="A1" s="118" t="s">
        <v>219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s="4" customFormat="1" ht="20.100000000000001" customHeight="1" x14ac:dyDescent="0.2">
      <c r="A2" s="131" t="s">
        <v>20</v>
      </c>
      <c r="B2" s="128" t="s">
        <v>238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30"/>
    </row>
    <row r="3" spans="1:34" s="5" customFormat="1" ht="20.100000000000001" customHeight="1" x14ac:dyDescent="0.2">
      <c r="A3" s="131"/>
      <c r="B3" s="132">
        <v>1</v>
      </c>
      <c r="C3" s="132">
        <f>SUM(B3+1)</f>
        <v>2</v>
      </c>
      <c r="D3" s="132">
        <f t="shared" ref="D3:AD3" si="0">SUM(C3+1)</f>
        <v>3</v>
      </c>
      <c r="E3" s="132">
        <f t="shared" si="0"/>
        <v>4</v>
      </c>
      <c r="F3" s="132">
        <f t="shared" si="0"/>
        <v>5</v>
      </c>
      <c r="G3" s="132">
        <f t="shared" si="0"/>
        <v>6</v>
      </c>
      <c r="H3" s="132">
        <f t="shared" si="0"/>
        <v>7</v>
      </c>
      <c r="I3" s="132">
        <f t="shared" si="0"/>
        <v>8</v>
      </c>
      <c r="J3" s="132">
        <f t="shared" si="0"/>
        <v>9</v>
      </c>
      <c r="K3" s="132">
        <f t="shared" si="0"/>
        <v>10</v>
      </c>
      <c r="L3" s="132">
        <f t="shared" si="0"/>
        <v>11</v>
      </c>
      <c r="M3" s="132">
        <f t="shared" si="0"/>
        <v>12</v>
      </c>
      <c r="N3" s="132">
        <f t="shared" si="0"/>
        <v>13</v>
      </c>
      <c r="O3" s="132">
        <f t="shared" si="0"/>
        <v>14</v>
      </c>
      <c r="P3" s="132">
        <f t="shared" si="0"/>
        <v>15</v>
      </c>
      <c r="Q3" s="132">
        <f t="shared" si="0"/>
        <v>16</v>
      </c>
      <c r="R3" s="132">
        <f t="shared" si="0"/>
        <v>17</v>
      </c>
      <c r="S3" s="132">
        <f t="shared" si="0"/>
        <v>18</v>
      </c>
      <c r="T3" s="132">
        <f t="shared" si="0"/>
        <v>19</v>
      </c>
      <c r="U3" s="132">
        <f t="shared" si="0"/>
        <v>20</v>
      </c>
      <c r="V3" s="132">
        <f t="shared" si="0"/>
        <v>21</v>
      </c>
      <c r="W3" s="132">
        <f t="shared" si="0"/>
        <v>22</v>
      </c>
      <c r="X3" s="132">
        <f t="shared" si="0"/>
        <v>23</v>
      </c>
      <c r="Y3" s="132">
        <f t="shared" si="0"/>
        <v>24</v>
      </c>
      <c r="Z3" s="132">
        <f t="shared" si="0"/>
        <v>25</v>
      </c>
      <c r="AA3" s="132">
        <f t="shared" si="0"/>
        <v>26</v>
      </c>
      <c r="AB3" s="132">
        <f t="shared" si="0"/>
        <v>27</v>
      </c>
      <c r="AC3" s="132">
        <f t="shared" si="0"/>
        <v>28</v>
      </c>
      <c r="AD3" s="132">
        <f t="shared" si="0"/>
        <v>29</v>
      </c>
      <c r="AE3" s="133">
        <v>30</v>
      </c>
      <c r="AF3" s="78" t="s">
        <v>27</v>
      </c>
      <c r="AG3" s="80" t="s">
        <v>25</v>
      </c>
      <c r="AH3" s="126" t="s">
        <v>220</v>
      </c>
    </row>
    <row r="4" spans="1:34" s="5" customFormat="1" ht="20.100000000000001" customHeight="1" x14ac:dyDescent="0.2">
      <c r="A4" s="131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78" t="s">
        <v>23</v>
      </c>
      <c r="AG4" s="80" t="s">
        <v>23</v>
      </c>
      <c r="AH4" s="127" t="s">
        <v>23</v>
      </c>
    </row>
    <row r="5" spans="1:34" s="5" customFormat="1" x14ac:dyDescent="0.2">
      <c r="A5" s="50" t="s">
        <v>28</v>
      </c>
      <c r="B5" s="90">
        <f>[1]Junho!$K$5</f>
        <v>0</v>
      </c>
      <c r="C5" s="90">
        <f>[1]Junho!$K$6</f>
        <v>0</v>
      </c>
      <c r="D5" s="90">
        <f>[1]Junho!$K$7</f>
        <v>0</v>
      </c>
      <c r="E5" s="90">
        <f>[1]Junho!$K$8</f>
        <v>0</v>
      </c>
      <c r="F5" s="90">
        <f>[1]Junho!$K$9</f>
        <v>0</v>
      </c>
      <c r="G5" s="90">
        <f>[1]Junho!$K$10</f>
        <v>0</v>
      </c>
      <c r="H5" s="90">
        <f>[1]Junho!$K$11</f>
        <v>0</v>
      </c>
      <c r="I5" s="90">
        <f>[1]Junho!$K$12</f>
        <v>0</v>
      </c>
      <c r="J5" s="90">
        <f>[1]Junho!$K$13</f>
        <v>0</v>
      </c>
      <c r="K5" s="90">
        <f>[1]Junho!$K$14</f>
        <v>0</v>
      </c>
      <c r="L5" s="90">
        <f>[1]Junho!$K$15</f>
        <v>0</v>
      </c>
      <c r="M5" s="90">
        <f>[1]Junho!$K$16</f>
        <v>0</v>
      </c>
      <c r="N5" s="90">
        <f>[1]Junho!$K$17</f>
        <v>0</v>
      </c>
      <c r="O5" s="90">
        <f>[1]Junho!$K$18</f>
        <v>0</v>
      </c>
      <c r="P5" s="90">
        <f>[1]Junho!$K$19</f>
        <v>0</v>
      </c>
      <c r="Q5" s="90">
        <f>[1]Junho!$K$20</f>
        <v>0</v>
      </c>
      <c r="R5" s="90">
        <f>[1]Junho!$K$21</f>
        <v>0</v>
      </c>
      <c r="S5" s="90">
        <f>[1]Junho!$K$22</f>
        <v>0</v>
      </c>
      <c r="T5" s="90">
        <f>[1]Junho!$K$23</f>
        <v>0</v>
      </c>
      <c r="U5" s="90">
        <f>[1]Junho!$K$24</f>
        <v>0</v>
      </c>
      <c r="V5" s="90">
        <f>[1]Junho!$K$25</f>
        <v>0</v>
      </c>
      <c r="W5" s="90">
        <f>[1]Junho!$K$26</f>
        <v>0</v>
      </c>
      <c r="X5" s="90">
        <f>[1]Junho!$K$27</f>
        <v>0</v>
      </c>
      <c r="Y5" s="90">
        <f>[1]Junho!$K$28</f>
        <v>0</v>
      </c>
      <c r="Z5" s="90">
        <f>[1]Junho!$K$29</f>
        <v>0</v>
      </c>
      <c r="AA5" s="90">
        <f>[1]Junho!$K$30</f>
        <v>0</v>
      </c>
      <c r="AB5" s="90">
        <f>[1]Junho!$K$31</f>
        <v>0</v>
      </c>
      <c r="AC5" s="90">
        <f>[1]Junho!$K$32</f>
        <v>0</v>
      </c>
      <c r="AD5" s="90">
        <f>[1]Junho!$K$33</f>
        <v>0</v>
      </c>
      <c r="AE5" s="90">
        <f>[1]Junho!$K$34</f>
        <v>0</v>
      </c>
      <c r="AF5" s="81">
        <f>SUM(B5:AE5)</f>
        <v>0</v>
      </c>
      <c r="AG5" s="82">
        <f t="shared" ref="AG5:AG11" si="1">MAX(B5:AE5)</f>
        <v>0</v>
      </c>
      <c r="AH5" s="56">
        <f t="shared" ref="AH5:AH11" si="2">COUNTIF(B5:AE5,"=0,0")</f>
        <v>30</v>
      </c>
    </row>
    <row r="6" spans="1:34" x14ac:dyDescent="0.2">
      <c r="A6" s="50" t="s">
        <v>0</v>
      </c>
      <c r="B6" s="93">
        <f>[2]Junho!$K$5</f>
        <v>0</v>
      </c>
      <c r="C6" s="93">
        <f>[2]Junho!$K$6</f>
        <v>0</v>
      </c>
      <c r="D6" s="93">
        <f>[2]Junho!$K$7</f>
        <v>0</v>
      </c>
      <c r="E6" s="93">
        <f>[2]Junho!$K$8</f>
        <v>0</v>
      </c>
      <c r="F6" s="93">
        <f>[2]Junho!$K$9</f>
        <v>0</v>
      </c>
      <c r="G6" s="93">
        <f>[2]Junho!$K$10</f>
        <v>0</v>
      </c>
      <c r="H6" s="93">
        <f>[2]Junho!$K$11</f>
        <v>0</v>
      </c>
      <c r="I6" s="93">
        <f>[2]Junho!$K$12</f>
        <v>0</v>
      </c>
      <c r="J6" s="93">
        <f>[2]Junho!$K$13</f>
        <v>0</v>
      </c>
      <c r="K6" s="93">
        <f>[2]Junho!$K$14</f>
        <v>0</v>
      </c>
      <c r="L6" s="93">
        <f>[2]Junho!$K$15</f>
        <v>0</v>
      </c>
      <c r="M6" s="93">
        <f>[2]Junho!$K$16</f>
        <v>0</v>
      </c>
      <c r="N6" s="93">
        <f>[2]Junho!$K$17</f>
        <v>0</v>
      </c>
      <c r="O6" s="93">
        <f>[2]Junho!$K$18</f>
        <v>0</v>
      </c>
      <c r="P6" s="93">
        <f>[2]Junho!$K$19</f>
        <v>0</v>
      </c>
      <c r="Q6" s="93">
        <f>[2]Junho!$K$20</f>
        <v>0</v>
      </c>
      <c r="R6" s="93">
        <f>[2]Junho!$K$21</f>
        <v>0.8</v>
      </c>
      <c r="S6" s="93">
        <f>[2]Junho!$K$22</f>
        <v>0</v>
      </c>
      <c r="T6" s="93">
        <f>[2]Junho!$K$23</f>
        <v>0</v>
      </c>
      <c r="U6" s="93">
        <f>[2]Junho!$K$24</f>
        <v>0</v>
      </c>
      <c r="V6" s="93">
        <f>[2]Junho!$K$25</f>
        <v>0</v>
      </c>
      <c r="W6" s="93">
        <f>[2]Junho!$K$26</f>
        <v>0</v>
      </c>
      <c r="X6" s="93">
        <f>[2]Junho!$K$27</f>
        <v>0</v>
      </c>
      <c r="Y6" s="93">
        <f>[2]Junho!$K$28</f>
        <v>0</v>
      </c>
      <c r="Z6" s="93">
        <f>[2]Junho!$K$29</f>
        <v>0</v>
      </c>
      <c r="AA6" s="93">
        <f>[2]Junho!$K$30</f>
        <v>0</v>
      </c>
      <c r="AB6" s="93">
        <f>[2]Junho!$K$31</f>
        <v>0</v>
      </c>
      <c r="AC6" s="93">
        <f>[2]Junho!$K$32</f>
        <v>0</v>
      </c>
      <c r="AD6" s="93">
        <f>[2]Junho!$K$33</f>
        <v>0</v>
      </c>
      <c r="AE6" s="93">
        <f>[2]Junho!$K$34</f>
        <v>0</v>
      </c>
      <c r="AF6" s="81">
        <f t="shared" ref="AF6:AF69" si="3">SUM(B6:AE6)</f>
        <v>0.8</v>
      </c>
      <c r="AG6" s="82">
        <f t="shared" si="1"/>
        <v>0.8</v>
      </c>
      <c r="AH6" s="56">
        <f t="shared" si="2"/>
        <v>29</v>
      </c>
    </row>
    <row r="7" spans="1:34" x14ac:dyDescent="0.2">
      <c r="A7" s="50" t="s">
        <v>86</v>
      </c>
      <c r="B7" s="93">
        <f>[3]Junho!$K$5</f>
        <v>0</v>
      </c>
      <c r="C7" s="93">
        <f>[3]Junho!$K$6</f>
        <v>0</v>
      </c>
      <c r="D7" s="93">
        <f>[3]Junho!$K$7</f>
        <v>0</v>
      </c>
      <c r="E7" s="93">
        <f>[3]Junho!$K$8</f>
        <v>0</v>
      </c>
      <c r="F7" s="93">
        <f>[3]Junho!$K$9</f>
        <v>0</v>
      </c>
      <c r="G7" s="93">
        <f>[3]Junho!$K$10</f>
        <v>0</v>
      </c>
      <c r="H7" s="93">
        <f>[3]Junho!$K$11</f>
        <v>0</v>
      </c>
      <c r="I7" s="93">
        <f>[3]Junho!$K$12</f>
        <v>0</v>
      </c>
      <c r="J7" s="93">
        <f>[3]Junho!$K$13</f>
        <v>0</v>
      </c>
      <c r="K7" s="93">
        <f>[3]Junho!$K$14</f>
        <v>0</v>
      </c>
      <c r="L7" s="93">
        <f>[3]Junho!$K$15</f>
        <v>0</v>
      </c>
      <c r="M7" s="93">
        <f>[3]Junho!$K$16</f>
        <v>0</v>
      </c>
      <c r="N7" s="93">
        <f>[3]Junho!$K$17</f>
        <v>0</v>
      </c>
      <c r="O7" s="93">
        <f>[3]Junho!$K$18</f>
        <v>0</v>
      </c>
      <c r="P7" s="93">
        <f>[3]Junho!$K$19</f>
        <v>0</v>
      </c>
      <c r="Q7" s="93">
        <f>[3]Junho!$K$20</f>
        <v>0</v>
      </c>
      <c r="R7" s="93">
        <f>[3]Junho!$K$21</f>
        <v>0</v>
      </c>
      <c r="S7" s="93">
        <f>[3]Junho!$K$22</f>
        <v>0</v>
      </c>
      <c r="T7" s="93">
        <f>[3]Junho!$K$23</f>
        <v>0</v>
      </c>
      <c r="U7" s="93">
        <f>[3]Junho!$K$24</f>
        <v>0</v>
      </c>
      <c r="V7" s="93">
        <f>[3]Junho!$K$25</f>
        <v>0</v>
      </c>
      <c r="W7" s="93">
        <f>[3]Junho!$K$26</f>
        <v>0</v>
      </c>
      <c r="X7" s="93">
        <f>[3]Junho!$K$27</f>
        <v>0</v>
      </c>
      <c r="Y7" s="93">
        <f>[3]Junho!$K$28</f>
        <v>0</v>
      </c>
      <c r="Z7" s="93">
        <f>[3]Junho!$K$29</f>
        <v>0</v>
      </c>
      <c r="AA7" s="93">
        <f>[3]Junho!$K$30</f>
        <v>0</v>
      </c>
      <c r="AB7" s="93">
        <f>[3]Junho!$K$31</f>
        <v>0</v>
      </c>
      <c r="AC7" s="93">
        <f>[3]Junho!$K$32</f>
        <v>0</v>
      </c>
      <c r="AD7" s="93">
        <f>[3]Junho!$K$33</f>
        <v>0</v>
      </c>
      <c r="AE7" s="93">
        <f>[3]Junho!$K$34</f>
        <v>0</v>
      </c>
      <c r="AF7" s="81">
        <f t="shared" si="3"/>
        <v>0</v>
      </c>
      <c r="AG7" s="82">
        <f t="shared" si="1"/>
        <v>0</v>
      </c>
      <c r="AH7" s="56">
        <f t="shared" si="2"/>
        <v>30</v>
      </c>
    </row>
    <row r="8" spans="1:34" x14ac:dyDescent="0.2">
      <c r="A8" s="50" t="s">
        <v>1</v>
      </c>
      <c r="B8" s="93">
        <f>[4]Junho!$K$5</f>
        <v>0</v>
      </c>
      <c r="C8" s="93">
        <f>[4]Junho!$K$6</f>
        <v>0</v>
      </c>
      <c r="D8" s="93">
        <f>[4]Junho!$K$7</f>
        <v>0</v>
      </c>
      <c r="E8" s="93">
        <f>[4]Junho!$K$8</f>
        <v>0</v>
      </c>
      <c r="F8" s="93">
        <f>[4]Junho!$K$9</f>
        <v>0</v>
      </c>
      <c r="G8" s="93">
        <f>[4]Junho!$K$10</f>
        <v>0</v>
      </c>
      <c r="H8" s="93">
        <f>[4]Junho!$K$11</f>
        <v>0</v>
      </c>
      <c r="I8" s="93">
        <f>[4]Junho!$K$12</f>
        <v>0</v>
      </c>
      <c r="J8" s="93">
        <f>[4]Junho!$K$13</f>
        <v>0</v>
      </c>
      <c r="K8" s="93">
        <f>[4]Junho!$K$14</f>
        <v>0</v>
      </c>
      <c r="L8" s="93">
        <f>[4]Junho!$K$15</f>
        <v>0</v>
      </c>
      <c r="M8" s="93">
        <f>[4]Junho!$K$16</f>
        <v>0</v>
      </c>
      <c r="N8" s="93">
        <f>[4]Junho!$K$17</f>
        <v>0</v>
      </c>
      <c r="O8" s="93">
        <f>[4]Junho!$K$18</f>
        <v>0</v>
      </c>
      <c r="P8" s="93">
        <f>[4]Junho!$K$19</f>
        <v>0</v>
      </c>
      <c r="Q8" s="93">
        <f>[4]Junho!$K$20</f>
        <v>0</v>
      </c>
      <c r="R8" s="93">
        <f>[4]Junho!$K$21</f>
        <v>0</v>
      </c>
      <c r="S8" s="93">
        <f>[4]Junho!$K$22</f>
        <v>0</v>
      </c>
      <c r="T8" s="93">
        <f>[4]Junho!$K$23</f>
        <v>0</v>
      </c>
      <c r="U8" s="93">
        <f>[4]Junho!$K$24</f>
        <v>0</v>
      </c>
      <c r="V8" s="93">
        <f>[4]Junho!$K$25</f>
        <v>0</v>
      </c>
      <c r="W8" s="93">
        <f>[4]Junho!$K$26</f>
        <v>0</v>
      </c>
      <c r="X8" s="93">
        <f>[4]Junho!$K$27</f>
        <v>0</v>
      </c>
      <c r="Y8" s="93">
        <f>[4]Junho!$K$28</f>
        <v>0</v>
      </c>
      <c r="Z8" s="93">
        <f>[4]Junho!$K$29</f>
        <v>0</v>
      </c>
      <c r="AA8" s="93">
        <f>[4]Junho!$K$30</f>
        <v>0</v>
      </c>
      <c r="AB8" s="93">
        <f>[4]Junho!$K$31</f>
        <v>0</v>
      </c>
      <c r="AC8" s="93">
        <f>[4]Junho!$K$32</f>
        <v>0</v>
      </c>
      <c r="AD8" s="93">
        <f>[4]Junho!$K$33</f>
        <v>0</v>
      </c>
      <c r="AE8" s="93">
        <f>[4]Junho!$K$34</f>
        <v>0.4</v>
      </c>
      <c r="AF8" s="81">
        <f t="shared" si="3"/>
        <v>0.4</v>
      </c>
      <c r="AG8" s="82">
        <f t="shared" si="1"/>
        <v>0.4</v>
      </c>
      <c r="AH8" s="56">
        <f t="shared" si="2"/>
        <v>29</v>
      </c>
    </row>
    <row r="9" spans="1:34" x14ac:dyDescent="0.2">
      <c r="A9" s="50" t="s">
        <v>149</v>
      </c>
      <c r="B9" s="93">
        <f>[5]Junho!$K$5</f>
        <v>0</v>
      </c>
      <c r="C9" s="93">
        <f>[5]Junho!$K$6</f>
        <v>0</v>
      </c>
      <c r="D9" s="93">
        <f>[5]Junho!$K$7</f>
        <v>0</v>
      </c>
      <c r="E9" s="93">
        <f>[5]Junho!$K$8</f>
        <v>0</v>
      </c>
      <c r="F9" s="93">
        <f>[5]Junho!$K$9</f>
        <v>0</v>
      </c>
      <c r="G9" s="93">
        <f>[5]Junho!$K$10</f>
        <v>0</v>
      </c>
      <c r="H9" s="93">
        <f>[5]Junho!$K$11</f>
        <v>0</v>
      </c>
      <c r="I9" s="93">
        <f>[5]Junho!$K$12</f>
        <v>0</v>
      </c>
      <c r="J9" s="93">
        <f>[5]Junho!$K$13</f>
        <v>0</v>
      </c>
      <c r="K9" s="93">
        <f>[5]Junho!$K$14</f>
        <v>0</v>
      </c>
      <c r="L9" s="93">
        <f>[5]Junho!$K$15</f>
        <v>0</v>
      </c>
      <c r="M9" s="93">
        <f>[5]Junho!$K$16</f>
        <v>0</v>
      </c>
      <c r="N9" s="93">
        <f>[5]Junho!$K$17</f>
        <v>0</v>
      </c>
      <c r="O9" s="93">
        <f>[5]Junho!$K$18</f>
        <v>0</v>
      </c>
      <c r="P9" s="93">
        <f>[5]Junho!$K$19</f>
        <v>0</v>
      </c>
      <c r="Q9" s="93">
        <f>[5]Junho!$K$20</f>
        <v>0</v>
      </c>
      <c r="R9" s="93">
        <f>[5]Junho!$K$21</f>
        <v>0.60000000000000009</v>
      </c>
      <c r="S9" s="93">
        <f>[5]Junho!$K$22</f>
        <v>0</v>
      </c>
      <c r="T9" s="93">
        <f>[5]Junho!$K$23</f>
        <v>0</v>
      </c>
      <c r="U9" s="93">
        <f>[5]Junho!$K$24</f>
        <v>0</v>
      </c>
      <c r="V9" s="93">
        <f>[5]Junho!$K$25</f>
        <v>0</v>
      </c>
      <c r="W9" s="93">
        <f>[5]Junho!$K$26</f>
        <v>0</v>
      </c>
      <c r="X9" s="93">
        <f>[5]Junho!$K$27</f>
        <v>0</v>
      </c>
      <c r="Y9" s="93">
        <f>[5]Junho!$K$28</f>
        <v>0</v>
      </c>
      <c r="Z9" s="93">
        <f>[5]Junho!$K$29</f>
        <v>2</v>
      </c>
      <c r="AA9" s="93">
        <f>[5]Junho!$K$30</f>
        <v>1.5999999999999999</v>
      </c>
      <c r="AB9" s="93">
        <f>[5]Junho!$K$31</f>
        <v>0.2</v>
      </c>
      <c r="AC9" s="93">
        <f>[5]Junho!$K$32</f>
        <v>0</v>
      </c>
      <c r="AD9" s="93">
        <f>[5]Junho!$K$33</f>
        <v>0</v>
      </c>
      <c r="AE9" s="93">
        <f>[5]Junho!$K$34</f>
        <v>0</v>
      </c>
      <c r="AF9" s="81">
        <f t="shared" si="3"/>
        <v>4.4000000000000004</v>
      </c>
      <c r="AG9" s="82">
        <f t="shared" si="1"/>
        <v>2</v>
      </c>
      <c r="AH9" s="56">
        <f t="shared" si="2"/>
        <v>26</v>
      </c>
    </row>
    <row r="10" spans="1:34" x14ac:dyDescent="0.2">
      <c r="A10" s="50" t="s">
        <v>93</v>
      </c>
      <c r="B10" s="93">
        <f>[6]Junho!$K$5</f>
        <v>0</v>
      </c>
      <c r="C10" s="93">
        <f>[6]Junho!$K$6</f>
        <v>0</v>
      </c>
      <c r="D10" s="93">
        <f>[6]Junho!$K$7</f>
        <v>0</v>
      </c>
      <c r="E10" s="93">
        <f>[6]Junho!$K$8</f>
        <v>0</v>
      </c>
      <c r="F10" s="93">
        <f>[6]Junho!$K$9</f>
        <v>0</v>
      </c>
      <c r="G10" s="93">
        <f>[6]Junho!$K$10</f>
        <v>0</v>
      </c>
      <c r="H10" s="93">
        <f>[6]Junho!$K$11</f>
        <v>0</v>
      </c>
      <c r="I10" s="93">
        <f>[6]Junho!$K$12</f>
        <v>0</v>
      </c>
      <c r="J10" s="93">
        <f>[6]Junho!$K$13</f>
        <v>0</v>
      </c>
      <c r="K10" s="93">
        <f>[6]Junho!$K$14</f>
        <v>0</v>
      </c>
      <c r="L10" s="93">
        <f>[6]Junho!$K$15</f>
        <v>0</v>
      </c>
      <c r="M10" s="93">
        <f>[6]Junho!$K$16</f>
        <v>0</v>
      </c>
      <c r="N10" s="93">
        <f>[6]Junho!$K$17</f>
        <v>0</v>
      </c>
      <c r="O10" s="93">
        <f>[6]Junho!$K$18</f>
        <v>0</v>
      </c>
      <c r="P10" s="93">
        <f>[6]Junho!$K$19</f>
        <v>0</v>
      </c>
      <c r="Q10" s="93">
        <f>[6]Junho!$K$20</f>
        <v>0</v>
      </c>
      <c r="R10" s="93">
        <f>[6]Junho!$K$21</f>
        <v>0</v>
      </c>
      <c r="S10" s="93">
        <f>[6]Junho!$K$22</f>
        <v>0</v>
      </c>
      <c r="T10" s="93">
        <f>[6]Junho!$K$23</f>
        <v>0</v>
      </c>
      <c r="U10" s="93">
        <f>[6]Junho!$K$24</f>
        <v>0</v>
      </c>
      <c r="V10" s="93">
        <f>[6]Junho!$K$25</f>
        <v>0</v>
      </c>
      <c r="W10" s="93">
        <f>[6]Junho!$K$26</f>
        <v>0</v>
      </c>
      <c r="X10" s="93">
        <f>[6]Junho!$K$27</f>
        <v>0</v>
      </c>
      <c r="Y10" s="93">
        <f>[6]Junho!$K$28</f>
        <v>0</v>
      </c>
      <c r="Z10" s="93">
        <f>[6]Junho!$K$29</f>
        <v>0</v>
      </c>
      <c r="AA10" s="93">
        <f>[6]Junho!$K$30</f>
        <v>0</v>
      </c>
      <c r="AB10" s="93">
        <f>[6]Junho!$K$31</f>
        <v>0.2</v>
      </c>
      <c r="AC10" s="93">
        <f>[6]Junho!$K$32</f>
        <v>0</v>
      </c>
      <c r="AD10" s="93">
        <f>[6]Junho!$K$33</f>
        <v>0</v>
      </c>
      <c r="AE10" s="93">
        <f>[6]Junho!$K$34</f>
        <v>0</v>
      </c>
      <c r="AF10" s="81">
        <f t="shared" si="3"/>
        <v>0.2</v>
      </c>
      <c r="AG10" s="82">
        <f t="shared" si="1"/>
        <v>0.2</v>
      </c>
      <c r="AH10" s="56">
        <f t="shared" si="2"/>
        <v>29</v>
      </c>
    </row>
    <row r="11" spans="1:34" x14ac:dyDescent="0.2">
      <c r="A11" s="50" t="s">
        <v>50</v>
      </c>
      <c r="B11" s="93">
        <f>[7]Junho!$K$5</f>
        <v>0</v>
      </c>
      <c r="C11" s="93">
        <f>[7]Junho!$K$6</f>
        <v>0</v>
      </c>
      <c r="D11" s="93">
        <f>[7]Junho!$K$7</f>
        <v>0</v>
      </c>
      <c r="E11" s="93">
        <f>[7]Junho!$K$8</f>
        <v>0</v>
      </c>
      <c r="F11" s="93">
        <f>[7]Junho!$K$9</f>
        <v>0</v>
      </c>
      <c r="G11" s="93">
        <f>[7]Junho!$K$10</f>
        <v>0</v>
      </c>
      <c r="H11" s="93">
        <f>[7]Junho!$K$11</f>
        <v>0</v>
      </c>
      <c r="I11" s="93">
        <f>[7]Junho!$K$12</f>
        <v>0</v>
      </c>
      <c r="J11" s="93">
        <f>[7]Junho!$K$13</f>
        <v>0</v>
      </c>
      <c r="K11" s="93">
        <f>[7]Junho!$K$14</f>
        <v>0</v>
      </c>
      <c r="L11" s="93">
        <f>[7]Junho!$K$15</f>
        <v>0</v>
      </c>
      <c r="M11" s="93">
        <f>[7]Junho!$K$16</f>
        <v>0</v>
      </c>
      <c r="N11" s="93">
        <f>[7]Junho!$K$17</f>
        <v>0</v>
      </c>
      <c r="O11" s="93">
        <f>[7]Junho!$K$18</f>
        <v>0</v>
      </c>
      <c r="P11" s="93">
        <f>[7]Junho!$K$19</f>
        <v>0</v>
      </c>
      <c r="Q11" s="93">
        <f>[7]Junho!$K$20</f>
        <v>0</v>
      </c>
      <c r="R11" s="93">
        <f>[7]Junho!$K$21</f>
        <v>0</v>
      </c>
      <c r="S11" s="93">
        <f>[7]Junho!$K$22</f>
        <v>0</v>
      </c>
      <c r="T11" s="93">
        <f>[7]Junho!$K$23</f>
        <v>0</v>
      </c>
      <c r="U11" s="93">
        <f>[7]Junho!$K$24</f>
        <v>0</v>
      </c>
      <c r="V11" s="93">
        <f>[7]Junho!$K$25</f>
        <v>0</v>
      </c>
      <c r="W11" s="93">
        <f>[7]Junho!$K$26</f>
        <v>0</v>
      </c>
      <c r="X11" s="93">
        <f>[7]Junho!$K$27</f>
        <v>0</v>
      </c>
      <c r="Y11" s="93">
        <f>[7]Junho!$K$28</f>
        <v>0</v>
      </c>
      <c r="Z11" s="93">
        <f>[7]Junho!$K$29</f>
        <v>0</v>
      </c>
      <c r="AA11" s="93">
        <f>[7]Junho!$K$30</f>
        <v>0</v>
      </c>
      <c r="AB11" s="93">
        <f>[7]Junho!$K$31</f>
        <v>0</v>
      </c>
      <c r="AC11" s="93">
        <f>[7]Junho!$K$32</f>
        <v>0</v>
      </c>
      <c r="AD11" s="93">
        <f>[7]Junho!$K$33</f>
        <v>0</v>
      </c>
      <c r="AE11" s="93">
        <f>[7]Junho!$K$34</f>
        <v>1.6</v>
      </c>
      <c r="AF11" s="81">
        <f t="shared" si="3"/>
        <v>1.6</v>
      </c>
      <c r="AG11" s="82">
        <f t="shared" si="1"/>
        <v>1.6</v>
      </c>
      <c r="AH11" s="56">
        <f t="shared" si="2"/>
        <v>29</v>
      </c>
    </row>
    <row r="12" spans="1:34" hidden="1" x14ac:dyDescent="0.2">
      <c r="A12" s="50" t="s">
        <v>29</v>
      </c>
      <c r="B12" s="93" t="s">
        <v>203</v>
      </c>
      <c r="C12" s="93" t="s">
        <v>203</v>
      </c>
      <c r="D12" s="93" t="s">
        <v>203</v>
      </c>
      <c r="E12" s="93" t="s">
        <v>203</v>
      </c>
      <c r="F12" s="93" t="s">
        <v>203</v>
      </c>
      <c r="G12" s="93" t="s">
        <v>203</v>
      </c>
      <c r="H12" s="93" t="s">
        <v>203</v>
      </c>
      <c r="I12" s="93" t="s">
        <v>203</v>
      </c>
      <c r="J12" s="93" t="s">
        <v>203</v>
      </c>
      <c r="K12" s="93" t="s">
        <v>203</v>
      </c>
      <c r="L12" s="93" t="s">
        <v>203</v>
      </c>
      <c r="M12" s="93" t="s">
        <v>203</v>
      </c>
      <c r="N12" s="93" t="s">
        <v>203</v>
      </c>
      <c r="O12" s="93" t="s">
        <v>203</v>
      </c>
      <c r="P12" s="93" t="s">
        <v>203</v>
      </c>
      <c r="Q12" s="93" t="s">
        <v>203</v>
      </c>
      <c r="R12" s="93" t="s">
        <v>203</v>
      </c>
      <c r="S12" s="93" t="s">
        <v>203</v>
      </c>
      <c r="T12" s="93" t="s">
        <v>203</v>
      </c>
      <c r="U12" s="93" t="s">
        <v>203</v>
      </c>
      <c r="V12" s="93" t="s">
        <v>203</v>
      </c>
      <c r="W12" s="93" t="s">
        <v>203</v>
      </c>
      <c r="X12" s="93" t="s">
        <v>203</v>
      </c>
      <c r="Y12" s="93" t="s">
        <v>203</v>
      </c>
      <c r="Z12" s="93" t="s">
        <v>203</v>
      </c>
      <c r="AA12" s="93" t="s">
        <v>203</v>
      </c>
      <c r="AB12" s="93" t="s">
        <v>203</v>
      </c>
      <c r="AC12" s="93" t="s">
        <v>203</v>
      </c>
      <c r="AD12" s="93" t="s">
        <v>203</v>
      </c>
      <c r="AE12" s="93" t="s">
        <v>203</v>
      </c>
      <c r="AF12" s="81">
        <f t="shared" si="3"/>
        <v>0</v>
      </c>
      <c r="AG12" s="82" t="s">
        <v>203</v>
      </c>
      <c r="AH12" s="56" t="s">
        <v>203</v>
      </c>
    </row>
    <row r="13" spans="1:34" x14ac:dyDescent="0.2">
      <c r="A13" s="50" t="s">
        <v>96</v>
      </c>
      <c r="B13" s="93">
        <f>[8]Junho!$K$5</f>
        <v>0</v>
      </c>
      <c r="C13" s="93">
        <f>[8]Junho!$K$6</f>
        <v>0</v>
      </c>
      <c r="D13" s="93">
        <f>[8]Junho!$K$7</f>
        <v>0</v>
      </c>
      <c r="E13" s="93">
        <f>[8]Junho!$K$8</f>
        <v>0</v>
      </c>
      <c r="F13" s="93">
        <f>[8]Junho!$K$9</f>
        <v>0</v>
      </c>
      <c r="G13" s="93">
        <f>[8]Junho!$K$10</f>
        <v>0</v>
      </c>
      <c r="H13" s="93">
        <f>[8]Junho!$K$11</f>
        <v>0</v>
      </c>
      <c r="I13" s="93">
        <f>[8]Junho!$K$12</f>
        <v>0</v>
      </c>
      <c r="J13" s="93">
        <f>[8]Junho!$K$13</f>
        <v>0</v>
      </c>
      <c r="K13" s="93">
        <f>[8]Junho!$K$14</f>
        <v>0</v>
      </c>
      <c r="L13" s="93">
        <f>[8]Junho!$K$15</f>
        <v>0</v>
      </c>
      <c r="M13" s="93">
        <f>[8]Junho!$K$16</f>
        <v>0</v>
      </c>
      <c r="N13" s="93">
        <f>[8]Junho!$K$17</f>
        <v>0</v>
      </c>
      <c r="O13" s="93">
        <f>[8]Junho!$K$18</f>
        <v>0</v>
      </c>
      <c r="P13" s="93">
        <f>[8]Junho!$K$19</f>
        <v>0</v>
      </c>
      <c r="Q13" s="93">
        <f>[8]Junho!$K$20</f>
        <v>0</v>
      </c>
      <c r="R13" s="93">
        <f>[8]Junho!$K$21</f>
        <v>0</v>
      </c>
      <c r="S13" s="93">
        <f>[8]Junho!$K$22</f>
        <v>0</v>
      </c>
      <c r="T13" s="93">
        <f>[8]Junho!$K$23</f>
        <v>0</v>
      </c>
      <c r="U13" s="93">
        <f>[8]Junho!$K$24</f>
        <v>0</v>
      </c>
      <c r="V13" s="93">
        <f>[8]Junho!$K$25</f>
        <v>0</v>
      </c>
      <c r="W13" s="93">
        <f>[8]Junho!$K$26</f>
        <v>0</v>
      </c>
      <c r="X13" s="93">
        <f>[8]Junho!$K$27</f>
        <v>0</v>
      </c>
      <c r="Y13" s="93">
        <f>[8]Junho!$K$28</f>
        <v>0</v>
      </c>
      <c r="Z13" s="93">
        <f>[8]Junho!$K$29</f>
        <v>0</v>
      </c>
      <c r="AA13" s="93">
        <f>[8]Junho!$K$30</f>
        <v>0</v>
      </c>
      <c r="AB13" s="93">
        <f>[8]Junho!$K$31</f>
        <v>0</v>
      </c>
      <c r="AC13" s="93">
        <f>[8]Junho!$K$32</f>
        <v>0</v>
      </c>
      <c r="AD13" s="93">
        <f>[8]Junho!$K$33</f>
        <v>0</v>
      </c>
      <c r="AE13" s="93">
        <f>[8]Junho!$K$34</f>
        <v>1.2</v>
      </c>
      <c r="AF13" s="81">
        <f t="shared" si="3"/>
        <v>1.2</v>
      </c>
      <c r="AG13" s="82">
        <f>MAX(B13:AE13)</f>
        <v>1.2</v>
      </c>
      <c r="AH13" s="56">
        <f>COUNTIF(B13:AE13,"=0,0")</f>
        <v>29</v>
      </c>
    </row>
    <row r="14" spans="1:34" hidden="1" x14ac:dyDescent="0.2">
      <c r="A14" s="50" t="s">
        <v>100</v>
      </c>
      <c r="B14" s="93" t="str">
        <f>[9]Junho!$K$5</f>
        <v>*</v>
      </c>
      <c r="C14" s="93" t="str">
        <f>[9]Junho!$K$6</f>
        <v>*</v>
      </c>
      <c r="D14" s="93" t="str">
        <f>[9]Junho!$K$7</f>
        <v>*</v>
      </c>
      <c r="E14" s="93" t="str">
        <f>[9]Junho!$K$8</f>
        <v>*</v>
      </c>
      <c r="F14" s="93" t="str">
        <f>[9]Junho!$K$9</f>
        <v>*</v>
      </c>
      <c r="G14" s="93" t="str">
        <f>[9]Junho!$K$10</f>
        <v>*</v>
      </c>
      <c r="H14" s="93" t="str">
        <f>[9]Junho!$K$11</f>
        <v>*</v>
      </c>
      <c r="I14" s="93" t="str">
        <f>[9]Junho!$K$12</f>
        <v>*</v>
      </c>
      <c r="J14" s="93" t="str">
        <f>[9]Junho!$K$13</f>
        <v>*</v>
      </c>
      <c r="K14" s="93" t="str">
        <f>[9]Junho!$K$14</f>
        <v>*</v>
      </c>
      <c r="L14" s="93" t="str">
        <f>[9]Junho!$K$15</f>
        <v>*</v>
      </c>
      <c r="M14" s="93" t="str">
        <f>[9]Junho!$K$16</f>
        <v>*</v>
      </c>
      <c r="N14" s="93" t="str">
        <f>[9]Junho!$K$17</f>
        <v>*</v>
      </c>
      <c r="O14" s="93" t="str">
        <f>[9]Junho!$K$18</f>
        <v>*</v>
      </c>
      <c r="P14" s="93" t="str">
        <f>[9]Junho!$K$19</f>
        <v>*</v>
      </c>
      <c r="Q14" s="93" t="str">
        <f>[9]Junho!$K$20</f>
        <v>*</v>
      </c>
      <c r="R14" s="93" t="str">
        <f>[9]Junho!$K$21</f>
        <v>*</v>
      </c>
      <c r="S14" s="93" t="str">
        <f>[9]Junho!$K$22</f>
        <v>*</v>
      </c>
      <c r="T14" s="93" t="str">
        <f>[9]Junho!$K$23</f>
        <v>*</v>
      </c>
      <c r="U14" s="93" t="str">
        <f>[9]Junho!$K$24</f>
        <v>*</v>
      </c>
      <c r="V14" s="93" t="str">
        <f>[9]Junho!$K$25</f>
        <v>*</v>
      </c>
      <c r="W14" s="93" t="str">
        <f>[9]Junho!$K$26</f>
        <v>*</v>
      </c>
      <c r="X14" s="93" t="str">
        <f>[9]Junho!$K$27</f>
        <v>*</v>
      </c>
      <c r="Y14" s="93" t="str">
        <f>[9]Junho!$K$28</f>
        <v>*</v>
      </c>
      <c r="Z14" s="93" t="str">
        <f>[9]Junho!$K$29</f>
        <v>*</v>
      </c>
      <c r="AA14" s="93" t="str">
        <f>[9]Junho!$K$30</f>
        <v>*</v>
      </c>
      <c r="AB14" s="93" t="str">
        <f>[9]Junho!$K$31</f>
        <v>*</v>
      </c>
      <c r="AC14" s="93" t="str">
        <f>[9]Junho!$K$32</f>
        <v>*</v>
      </c>
      <c r="AD14" s="93" t="str">
        <f>[9]Junho!$K$33</f>
        <v>*</v>
      </c>
      <c r="AE14" s="93" t="str">
        <f>[9]Junho!$K$34</f>
        <v>*</v>
      </c>
      <c r="AF14" s="81">
        <f t="shared" si="3"/>
        <v>0</v>
      </c>
      <c r="AG14" s="82" t="s">
        <v>203</v>
      </c>
      <c r="AH14" s="56" t="s">
        <v>203</v>
      </c>
    </row>
    <row r="15" spans="1:34" x14ac:dyDescent="0.2">
      <c r="A15" s="50" t="s">
        <v>103</v>
      </c>
      <c r="B15" s="93">
        <f>[10]Junho!$K$5</f>
        <v>0</v>
      </c>
      <c r="C15" s="93">
        <f>[10]Junho!$K$6</f>
        <v>0</v>
      </c>
      <c r="D15" s="93">
        <f>[10]Junho!$K$7</f>
        <v>0</v>
      </c>
      <c r="E15" s="93">
        <f>[10]Junho!$K$8</f>
        <v>0</v>
      </c>
      <c r="F15" s="93">
        <f>[10]Junho!$K$9</f>
        <v>0</v>
      </c>
      <c r="G15" s="93">
        <f>[10]Junho!$K$10</f>
        <v>0</v>
      </c>
      <c r="H15" s="93">
        <f>[10]Junho!$K$11</f>
        <v>0</v>
      </c>
      <c r="I15" s="93">
        <f>[10]Junho!$K$12</f>
        <v>0</v>
      </c>
      <c r="J15" s="93">
        <f>[10]Junho!$K$13</f>
        <v>0</v>
      </c>
      <c r="K15" s="93">
        <f>[10]Junho!$K$14</f>
        <v>0</v>
      </c>
      <c r="L15" s="93">
        <f>[10]Junho!$K$15</f>
        <v>0</v>
      </c>
      <c r="M15" s="93">
        <f>[10]Junho!$K$16</f>
        <v>0</v>
      </c>
      <c r="N15" s="93">
        <f>[10]Junho!$K$17</f>
        <v>0</v>
      </c>
      <c r="O15" s="93">
        <f>[10]Junho!$K$18</f>
        <v>0</v>
      </c>
      <c r="P15" s="93">
        <f>[10]Junho!$K$19</f>
        <v>0</v>
      </c>
      <c r="Q15" s="93">
        <f>[10]Junho!$K$20</f>
        <v>0</v>
      </c>
      <c r="R15" s="93">
        <f>[10]Junho!$K$21</f>
        <v>0</v>
      </c>
      <c r="S15" s="93">
        <f>[10]Junho!$K$22</f>
        <v>0</v>
      </c>
      <c r="T15" s="93">
        <f>[10]Junho!$K$23</f>
        <v>0</v>
      </c>
      <c r="U15" s="93">
        <f>[10]Junho!$K$24</f>
        <v>0</v>
      </c>
      <c r="V15" s="93">
        <f>[10]Junho!$K$25</f>
        <v>0</v>
      </c>
      <c r="W15" s="93">
        <f>[10]Junho!$K$26</f>
        <v>0</v>
      </c>
      <c r="X15" s="93">
        <f>[10]Junho!$K$27</f>
        <v>0</v>
      </c>
      <c r="Y15" s="93">
        <f>[10]Junho!$K$28</f>
        <v>0</v>
      </c>
      <c r="Z15" s="93">
        <f>[10]Junho!$K$29</f>
        <v>0</v>
      </c>
      <c r="AA15" s="93">
        <f>[10]Junho!$K$30</f>
        <v>0</v>
      </c>
      <c r="AB15" s="93">
        <f>[10]Junho!$K$31</f>
        <v>0</v>
      </c>
      <c r="AC15" s="93">
        <f>[10]Junho!$K$32</f>
        <v>0</v>
      </c>
      <c r="AD15" s="93">
        <f>[10]Junho!$K$33</f>
        <v>0</v>
      </c>
      <c r="AE15" s="93">
        <f>[10]Junho!$K$34</f>
        <v>0</v>
      </c>
      <c r="AF15" s="81">
        <f t="shared" si="3"/>
        <v>0</v>
      </c>
      <c r="AG15" s="82">
        <f t="shared" ref="AG15:AG44" si="4">MAX(B15:AE15)</f>
        <v>0</v>
      </c>
      <c r="AH15" s="56">
        <f t="shared" ref="AH15:AH44" si="5">COUNTIF(B15:AE15,"=0,0")</f>
        <v>30</v>
      </c>
    </row>
    <row r="16" spans="1:34" x14ac:dyDescent="0.2">
      <c r="A16" s="50" t="s">
        <v>150</v>
      </c>
      <c r="B16" s="93">
        <f>[11]Junho!$K$5</f>
        <v>0</v>
      </c>
      <c r="C16" s="93">
        <f>[11]Junho!$K$6</f>
        <v>0</v>
      </c>
      <c r="D16" s="93">
        <f>[11]Junho!$K$7</f>
        <v>0</v>
      </c>
      <c r="E16" s="93">
        <f>[11]Junho!$K$8</f>
        <v>0</v>
      </c>
      <c r="F16" s="93">
        <f>[11]Junho!$K$9</f>
        <v>0</v>
      </c>
      <c r="G16" s="93">
        <f>[11]Junho!$K$10</f>
        <v>0</v>
      </c>
      <c r="H16" s="93">
        <f>[11]Junho!$K$11</f>
        <v>0</v>
      </c>
      <c r="I16" s="93">
        <f>[11]Junho!$K$12</f>
        <v>0</v>
      </c>
      <c r="J16" s="93">
        <f>[11]Junho!$K$13</f>
        <v>0</v>
      </c>
      <c r="K16" s="93">
        <f>[11]Junho!$K$14</f>
        <v>0</v>
      </c>
      <c r="L16" s="93">
        <f>[11]Junho!$K$15</f>
        <v>0</v>
      </c>
      <c r="M16" s="93">
        <f>[11]Junho!$K$16</f>
        <v>0</v>
      </c>
      <c r="N16" s="93">
        <f>[11]Junho!$K$17</f>
        <v>0</v>
      </c>
      <c r="O16" s="93">
        <f>[11]Junho!$K$18</f>
        <v>0</v>
      </c>
      <c r="P16" s="93">
        <f>[11]Junho!$K$19</f>
        <v>0</v>
      </c>
      <c r="Q16" s="93">
        <f>[11]Junho!$K$20</f>
        <v>0</v>
      </c>
      <c r="R16" s="93">
        <f>[11]Junho!$K$21</f>
        <v>0</v>
      </c>
      <c r="S16" s="93">
        <f>[11]Junho!$K$22</f>
        <v>0</v>
      </c>
      <c r="T16" s="93">
        <f>[11]Junho!$K$23</f>
        <v>0</v>
      </c>
      <c r="U16" s="93">
        <f>[11]Junho!$K$24</f>
        <v>0</v>
      </c>
      <c r="V16" s="93">
        <f>[11]Junho!$K$25</f>
        <v>0</v>
      </c>
      <c r="W16" s="93">
        <f>[11]Junho!$K$26</f>
        <v>0</v>
      </c>
      <c r="X16" s="93">
        <f>[11]Junho!$K$27</f>
        <v>0</v>
      </c>
      <c r="Y16" s="93">
        <f>[11]Junho!$K$28</f>
        <v>0</v>
      </c>
      <c r="Z16" s="93">
        <f>[11]Junho!$K$29</f>
        <v>0</v>
      </c>
      <c r="AA16" s="93">
        <f>[11]Junho!$K$30</f>
        <v>0</v>
      </c>
      <c r="AB16" s="93">
        <f>[11]Junho!$K$31</f>
        <v>0</v>
      </c>
      <c r="AC16" s="93">
        <f>[11]Junho!$K$32</f>
        <v>0</v>
      </c>
      <c r="AD16" s="93">
        <f>[11]Junho!$K$33</f>
        <v>0</v>
      </c>
      <c r="AE16" s="93">
        <f>[11]Junho!$K$34</f>
        <v>0</v>
      </c>
      <c r="AF16" s="81">
        <f t="shared" si="3"/>
        <v>0</v>
      </c>
      <c r="AG16" s="82">
        <f t="shared" si="4"/>
        <v>0</v>
      </c>
      <c r="AH16" s="56">
        <f t="shared" si="5"/>
        <v>30</v>
      </c>
    </row>
    <row r="17" spans="1:36" x14ac:dyDescent="0.2">
      <c r="A17" s="50" t="s">
        <v>2</v>
      </c>
      <c r="B17" s="93">
        <f>[12]Junho!$K$5</f>
        <v>0</v>
      </c>
      <c r="C17" s="93">
        <f>[12]Junho!$K$6</f>
        <v>0</v>
      </c>
      <c r="D17" s="93">
        <f>[12]Junho!$K$7</f>
        <v>0</v>
      </c>
      <c r="E17" s="93">
        <f>[12]Junho!$K$8</f>
        <v>0</v>
      </c>
      <c r="F17" s="93">
        <f>[12]Junho!$K$9</f>
        <v>0</v>
      </c>
      <c r="G17" s="93">
        <f>[12]Junho!$K$10</f>
        <v>0</v>
      </c>
      <c r="H17" s="93">
        <f>[12]Junho!$K$11</f>
        <v>0</v>
      </c>
      <c r="I17" s="93">
        <f>[12]Junho!$K$12</f>
        <v>0</v>
      </c>
      <c r="J17" s="93">
        <f>[12]Junho!$K$13</f>
        <v>0</v>
      </c>
      <c r="K17" s="93">
        <f>[12]Junho!$K$14</f>
        <v>0</v>
      </c>
      <c r="L17" s="93">
        <f>[12]Junho!$K$15</f>
        <v>0</v>
      </c>
      <c r="M17" s="93">
        <f>[12]Junho!$K$16</f>
        <v>0</v>
      </c>
      <c r="N17" s="93">
        <f>[12]Junho!$K$17</f>
        <v>0</v>
      </c>
      <c r="O17" s="93">
        <f>[12]Junho!$K$18</f>
        <v>0</v>
      </c>
      <c r="P17" s="93">
        <f>[12]Junho!$K$19</f>
        <v>0</v>
      </c>
      <c r="Q17" s="93">
        <f>[12]Junho!$K$20</f>
        <v>0</v>
      </c>
      <c r="R17" s="93">
        <f>[12]Junho!$K$21</f>
        <v>0</v>
      </c>
      <c r="S17" s="93">
        <f>[12]Junho!$K$22</f>
        <v>0</v>
      </c>
      <c r="T17" s="93">
        <f>[12]Junho!$K$23</f>
        <v>0</v>
      </c>
      <c r="U17" s="93">
        <f>[12]Junho!$K$24</f>
        <v>0</v>
      </c>
      <c r="V17" s="93">
        <f>[12]Junho!$K$25</f>
        <v>0</v>
      </c>
      <c r="W17" s="93">
        <f>[12]Junho!$K$26</f>
        <v>0</v>
      </c>
      <c r="X17" s="93">
        <f>[12]Junho!$K$27</f>
        <v>0</v>
      </c>
      <c r="Y17" s="93">
        <f>[12]Junho!$K$28</f>
        <v>0</v>
      </c>
      <c r="Z17" s="93">
        <f>[12]Junho!$K$29</f>
        <v>0</v>
      </c>
      <c r="AA17" s="93">
        <f>[12]Junho!$K$30</f>
        <v>0</v>
      </c>
      <c r="AB17" s="93">
        <f>[12]Junho!$K$31</f>
        <v>0</v>
      </c>
      <c r="AC17" s="93">
        <f>[12]Junho!$K$32</f>
        <v>0</v>
      </c>
      <c r="AD17" s="93">
        <f>[12]Junho!$K$33</f>
        <v>0</v>
      </c>
      <c r="AE17" s="93">
        <f>[12]Junho!$K$34</f>
        <v>0</v>
      </c>
      <c r="AF17" s="81">
        <f t="shared" si="3"/>
        <v>0</v>
      </c>
      <c r="AG17" s="82">
        <f t="shared" si="4"/>
        <v>0</v>
      </c>
      <c r="AH17" s="56">
        <f t="shared" si="5"/>
        <v>30</v>
      </c>
      <c r="AJ17" s="11" t="s">
        <v>33</v>
      </c>
    </row>
    <row r="18" spans="1:36" x14ac:dyDescent="0.2">
      <c r="A18" s="50" t="s">
        <v>3</v>
      </c>
      <c r="B18" s="93">
        <f>[13]Junho!$K$5</f>
        <v>0</v>
      </c>
      <c r="C18" s="93">
        <f>[13]Junho!$K$5</f>
        <v>0</v>
      </c>
      <c r="D18" s="93">
        <f>[13]Junho!$K$5</f>
        <v>0</v>
      </c>
      <c r="E18" s="93">
        <f>[13]Junho!$K$5</f>
        <v>0</v>
      </c>
      <c r="F18" s="93">
        <f>[13]Junho!$K$5</f>
        <v>0</v>
      </c>
      <c r="G18" s="93">
        <f>[13]Junho!$K$5</f>
        <v>0</v>
      </c>
      <c r="H18" s="93">
        <f>[13]Junho!$K$5</f>
        <v>0</v>
      </c>
      <c r="I18" s="93">
        <f>[13]Junho!$K$5</f>
        <v>0</v>
      </c>
      <c r="J18" s="93">
        <f>[13]Junho!$K$5</f>
        <v>0</v>
      </c>
      <c r="K18" s="93">
        <f>[13]Junho!$K$5</f>
        <v>0</v>
      </c>
      <c r="L18" s="93">
        <f>[13]Junho!$K$5</f>
        <v>0</v>
      </c>
      <c r="M18" s="93">
        <f>[13]Junho!$K$5</f>
        <v>0</v>
      </c>
      <c r="N18" s="93">
        <f>[13]Junho!$K$5</f>
        <v>0</v>
      </c>
      <c r="O18" s="93">
        <f>[13]Junho!$K$5</f>
        <v>0</v>
      </c>
      <c r="P18" s="93">
        <f>[13]Junho!$K$5</f>
        <v>0</v>
      </c>
      <c r="Q18" s="93">
        <f>[13]Junho!$K$5</f>
        <v>0</v>
      </c>
      <c r="R18" s="93">
        <f>[13]Junho!$K$5</f>
        <v>0</v>
      </c>
      <c r="S18" s="93">
        <f>[13]Junho!$K$5</f>
        <v>0</v>
      </c>
      <c r="T18" s="93">
        <f>[13]Junho!$K$5</f>
        <v>0</v>
      </c>
      <c r="U18" s="93">
        <f>[13]Junho!$K$5</f>
        <v>0</v>
      </c>
      <c r="V18" s="93">
        <f>[13]Junho!$K$5</f>
        <v>0</v>
      </c>
      <c r="W18" s="93">
        <f>[13]Junho!$K$5</f>
        <v>0</v>
      </c>
      <c r="X18" s="93">
        <f>[13]Junho!$K$5</f>
        <v>0</v>
      </c>
      <c r="Y18" s="93">
        <f>[13]Junho!$K$5</f>
        <v>0</v>
      </c>
      <c r="Z18" s="93">
        <f>[13]Junho!$K$5</f>
        <v>0</v>
      </c>
      <c r="AA18" s="93">
        <f>[13]Junho!$K$5</f>
        <v>0</v>
      </c>
      <c r="AB18" s="93">
        <f>[13]Junho!$K$5</f>
        <v>0</v>
      </c>
      <c r="AC18" s="93">
        <f>[13]Junho!$K$5</f>
        <v>0</v>
      </c>
      <c r="AD18" s="93">
        <f>[13]Junho!$K$5</f>
        <v>0</v>
      </c>
      <c r="AE18" s="93">
        <f>[13]Junho!$K$5</f>
        <v>0</v>
      </c>
      <c r="AF18" s="81">
        <f t="shared" si="3"/>
        <v>0</v>
      </c>
      <c r="AG18" s="82">
        <f t="shared" si="4"/>
        <v>0</v>
      </c>
      <c r="AH18" s="56">
        <f t="shared" si="5"/>
        <v>30</v>
      </c>
      <c r="AI18" s="11"/>
      <c r="AJ18" s="11" t="s">
        <v>33</v>
      </c>
    </row>
    <row r="19" spans="1:36" x14ac:dyDescent="0.2">
      <c r="A19" s="50" t="s">
        <v>4</v>
      </c>
      <c r="B19" s="93">
        <f>[14]Junho!$K$5</f>
        <v>0</v>
      </c>
      <c r="C19" s="93">
        <f>[14]Junho!$K$6</f>
        <v>0</v>
      </c>
      <c r="D19" s="93">
        <f>[14]Junho!$K$7</f>
        <v>0</v>
      </c>
      <c r="E19" s="93">
        <f>[14]Junho!$K$8</f>
        <v>0</v>
      </c>
      <c r="F19" s="93">
        <f>[14]Junho!$K$9</f>
        <v>0</v>
      </c>
      <c r="G19" s="93">
        <f>[14]Junho!$K$10</f>
        <v>0</v>
      </c>
      <c r="H19" s="93">
        <f>[14]Junho!$K$11</f>
        <v>0</v>
      </c>
      <c r="I19" s="93">
        <f>[14]Junho!$K$12</f>
        <v>0</v>
      </c>
      <c r="J19" s="93">
        <f>[14]Junho!$K$13</f>
        <v>0</v>
      </c>
      <c r="K19" s="93">
        <f>[14]Junho!$K$14</f>
        <v>0</v>
      </c>
      <c r="L19" s="93">
        <f>[14]Junho!$K$15</f>
        <v>0</v>
      </c>
      <c r="M19" s="93">
        <f>[14]Junho!$K$16</f>
        <v>0</v>
      </c>
      <c r="N19" s="93">
        <f>[14]Junho!$K$17</f>
        <v>0</v>
      </c>
      <c r="O19" s="93">
        <f>[14]Junho!$K$18</f>
        <v>0</v>
      </c>
      <c r="P19" s="93">
        <f>[14]Junho!$K$19</f>
        <v>0</v>
      </c>
      <c r="Q19" s="93">
        <f>[14]Junho!$K$20</f>
        <v>0</v>
      </c>
      <c r="R19" s="93">
        <f>[14]Junho!$K$21</f>
        <v>0</v>
      </c>
      <c r="S19" s="93">
        <f>[14]Junho!$K$22</f>
        <v>0</v>
      </c>
      <c r="T19" s="93">
        <f>[14]Junho!$K$23</f>
        <v>0</v>
      </c>
      <c r="U19" s="93">
        <f>[14]Junho!$K$24</f>
        <v>0</v>
      </c>
      <c r="V19" s="93">
        <f>[14]Junho!$K$25</f>
        <v>0</v>
      </c>
      <c r="W19" s="93">
        <f>[14]Junho!$K$26</f>
        <v>0</v>
      </c>
      <c r="X19" s="93">
        <f>[14]Junho!$K$27</f>
        <v>0</v>
      </c>
      <c r="Y19" s="93">
        <f>[14]Junho!$K$28</f>
        <v>0</v>
      </c>
      <c r="Z19" s="93">
        <f>[14]Junho!$K$29</f>
        <v>0</v>
      </c>
      <c r="AA19" s="93">
        <f>[14]Junho!$K$30</f>
        <v>0</v>
      </c>
      <c r="AB19" s="93">
        <f>[14]Junho!$K$31</f>
        <v>0</v>
      </c>
      <c r="AC19" s="93">
        <f>[14]Junho!$K$32</f>
        <v>0</v>
      </c>
      <c r="AD19" s="93">
        <f>[14]Junho!$K$33</f>
        <v>0</v>
      </c>
      <c r="AE19" s="93">
        <f>[14]Junho!$K$34</f>
        <v>0</v>
      </c>
      <c r="AF19" s="81">
        <f t="shared" si="3"/>
        <v>0</v>
      </c>
      <c r="AG19" s="82">
        <f t="shared" si="4"/>
        <v>0</v>
      </c>
      <c r="AH19" s="56">
        <f t="shared" si="5"/>
        <v>30</v>
      </c>
    </row>
    <row r="20" spans="1:36" x14ac:dyDescent="0.2">
      <c r="A20" s="50" t="s">
        <v>5</v>
      </c>
      <c r="B20" s="93" t="str">
        <f>[15]Junho!$K$5</f>
        <v>*</v>
      </c>
      <c r="C20" s="93" t="str">
        <f>[15]Junho!$K$6</f>
        <v>*</v>
      </c>
      <c r="D20" s="93" t="str">
        <f>[15]Junho!$K$7</f>
        <v>*</v>
      </c>
      <c r="E20" s="93" t="str">
        <f>[15]Junho!$K$8</f>
        <v>*</v>
      </c>
      <c r="F20" s="93" t="str">
        <f>[15]Junho!$K$9</f>
        <v>*</v>
      </c>
      <c r="G20" s="93" t="str">
        <f>[15]Junho!$K$10</f>
        <v>*</v>
      </c>
      <c r="H20" s="93" t="str">
        <f>[15]Junho!$K$11</f>
        <v>*</v>
      </c>
      <c r="I20" s="93" t="str">
        <f>[15]Junho!$K$12</f>
        <v>*</v>
      </c>
      <c r="J20" s="93" t="str">
        <f>[15]Junho!$K$13</f>
        <v>*</v>
      </c>
      <c r="K20" s="93" t="str">
        <f>[15]Junho!$K$14</f>
        <v>*</v>
      </c>
      <c r="L20" s="93" t="str">
        <f>[15]Junho!$K$15</f>
        <v>*</v>
      </c>
      <c r="M20" s="93" t="str">
        <f>[15]Junho!$K$16</f>
        <v>*</v>
      </c>
      <c r="N20" s="93" t="str">
        <f>[15]Junho!$K$17</f>
        <v>*</v>
      </c>
      <c r="O20" s="93" t="str">
        <f>[15]Junho!$K$18</f>
        <v>*</v>
      </c>
      <c r="P20" s="93" t="str">
        <f>[15]Junho!$K$19</f>
        <v>*</v>
      </c>
      <c r="Q20" s="93" t="str">
        <f>[15]Junho!$K$20</f>
        <v>*</v>
      </c>
      <c r="R20" s="93" t="str">
        <f>[15]Junho!$K$21</f>
        <v>*</v>
      </c>
      <c r="S20" s="93" t="str">
        <f>[15]Junho!$K$22</f>
        <v>*</v>
      </c>
      <c r="T20" s="93" t="str">
        <f>[15]Junho!$K$23</f>
        <v>*</v>
      </c>
      <c r="U20" s="93" t="str">
        <f>[15]Junho!$K$24</f>
        <v>*</v>
      </c>
      <c r="V20" s="93" t="str">
        <f>[15]Junho!$K$25</f>
        <v>*</v>
      </c>
      <c r="W20" s="93" t="str">
        <f>[15]Junho!$K$26</f>
        <v>*</v>
      </c>
      <c r="X20" s="93" t="str">
        <f>[15]Junho!$K$27</f>
        <v>*</v>
      </c>
      <c r="Y20" s="93" t="str">
        <f>[15]Junho!$K$28</f>
        <v>*</v>
      </c>
      <c r="Z20" s="93" t="str">
        <f>[15]Junho!$K$29</f>
        <v>*</v>
      </c>
      <c r="AA20" s="93" t="str">
        <f>[15]Junho!$K$30</f>
        <v>*</v>
      </c>
      <c r="AB20" s="93" t="str">
        <f>[15]Junho!$K$31</f>
        <v>*</v>
      </c>
      <c r="AC20" s="93">
        <f>[15]Junho!$K$32</f>
        <v>0</v>
      </c>
      <c r="AD20" s="93">
        <f>[15]Junho!$K$33</f>
        <v>0</v>
      </c>
      <c r="AE20" s="93">
        <f>[15]Junho!$K$34</f>
        <v>0</v>
      </c>
      <c r="AF20" s="81">
        <f t="shared" si="3"/>
        <v>0</v>
      </c>
      <c r="AG20" s="82">
        <f t="shared" si="4"/>
        <v>0</v>
      </c>
      <c r="AH20" s="56">
        <f t="shared" si="5"/>
        <v>3</v>
      </c>
      <c r="AI20" s="11" t="s">
        <v>33</v>
      </c>
    </row>
    <row r="21" spans="1:36" x14ac:dyDescent="0.2">
      <c r="A21" s="50" t="s">
        <v>31</v>
      </c>
      <c r="B21" s="93">
        <f>[16]Junho!$K$5</f>
        <v>0</v>
      </c>
      <c r="C21" s="93">
        <f>[16]Junho!$K$6</f>
        <v>0</v>
      </c>
      <c r="D21" s="93">
        <f>[16]Junho!$K$7</f>
        <v>0</v>
      </c>
      <c r="E21" s="93">
        <f>[16]Junho!$K$8</f>
        <v>0</v>
      </c>
      <c r="F21" s="93">
        <f>[16]Junho!$K$9</f>
        <v>0</v>
      </c>
      <c r="G21" s="93">
        <f>[16]Junho!$K$10</f>
        <v>0</v>
      </c>
      <c r="H21" s="93">
        <f>[16]Junho!$K$11</f>
        <v>0</v>
      </c>
      <c r="I21" s="93">
        <f>[16]Junho!$K$12</f>
        <v>0</v>
      </c>
      <c r="J21" s="93">
        <f>[16]Junho!$K$13</f>
        <v>0</v>
      </c>
      <c r="K21" s="93">
        <f>[16]Junho!$K$14</f>
        <v>0</v>
      </c>
      <c r="L21" s="93">
        <f>[16]Junho!$K$15</f>
        <v>0</v>
      </c>
      <c r="M21" s="93">
        <f>[16]Junho!$K$16</f>
        <v>0</v>
      </c>
      <c r="N21" s="93">
        <f>[16]Junho!$K$17</f>
        <v>0</v>
      </c>
      <c r="O21" s="93">
        <f>[16]Junho!$K$18</f>
        <v>0</v>
      </c>
      <c r="P21" s="93">
        <f>[16]Junho!$K$19</f>
        <v>0</v>
      </c>
      <c r="Q21" s="93">
        <f>[16]Junho!$K$20</f>
        <v>0</v>
      </c>
      <c r="R21" s="93">
        <f>[16]Junho!$K$21</f>
        <v>0</v>
      </c>
      <c r="S21" s="93">
        <f>[16]Junho!$K$22</f>
        <v>0</v>
      </c>
      <c r="T21" s="93">
        <f>[16]Junho!$K$23</f>
        <v>0</v>
      </c>
      <c r="U21" s="93">
        <f>[16]Junho!$K$24</f>
        <v>0</v>
      </c>
      <c r="V21" s="93">
        <f>[16]Junho!$K$25</f>
        <v>0</v>
      </c>
      <c r="W21" s="93">
        <f>[16]Junho!$K$26</f>
        <v>0</v>
      </c>
      <c r="X21" s="93">
        <f>[16]Junho!$K$27</f>
        <v>0</v>
      </c>
      <c r="Y21" s="93">
        <f>[16]Junho!$K$28</f>
        <v>0</v>
      </c>
      <c r="Z21" s="93">
        <f>[16]Junho!$K$29</f>
        <v>0</v>
      </c>
      <c r="AA21" s="93">
        <f>[16]Junho!$K$30</f>
        <v>0</v>
      </c>
      <c r="AB21" s="93">
        <f>[16]Junho!$K$31</f>
        <v>0</v>
      </c>
      <c r="AC21" s="93">
        <f>[16]Junho!$K$32</f>
        <v>0</v>
      </c>
      <c r="AD21" s="93">
        <f>[16]Junho!$K$33</f>
        <v>0</v>
      </c>
      <c r="AE21" s="93">
        <f>[16]Junho!$K$34</f>
        <v>0</v>
      </c>
      <c r="AF21" s="81">
        <f t="shared" si="3"/>
        <v>0</v>
      </c>
      <c r="AG21" s="82">
        <f t="shared" si="4"/>
        <v>0</v>
      </c>
      <c r="AH21" s="56">
        <f t="shared" si="5"/>
        <v>30</v>
      </c>
    </row>
    <row r="22" spans="1:36" x14ac:dyDescent="0.2">
      <c r="A22" s="50" t="s">
        <v>6</v>
      </c>
      <c r="B22" s="93">
        <f>[17]Junho!$K$5</f>
        <v>0</v>
      </c>
      <c r="C22" s="93">
        <f>[17]Junho!$K$6</f>
        <v>0</v>
      </c>
      <c r="D22" s="93">
        <f>[17]Junho!$K$7</f>
        <v>0</v>
      </c>
      <c r="E22" s="93">
        <f>[17]Junho!$K$8</f>
        <v>0</v>
      </c>
      <c r="F22" s="93">
        <f>[17]Junho!$K$9</f>
        <v>0</v>
      </c>
      <c r="G22" s="93">
        <f>[17]Junho!$K$10</f>
        <v>0</v>
      </c>
      <c r="H22" s="93">
        <f>[17]Junho!$K$11</f>
        <v>0</v>
      </c>
      <c r="I22" s="93">
        <f>[17]Junho!$K$12</f>
        <v>0</v>
      </c>
      <c r="J22" s="93">
        <f>[17]Junho!$K$13</f>
        <v>0</v>
      </c>
      <c r="K22" s="93">
        <f>[17]Junho!$K$14</f>
        <v>0</v>
      </c>
      <c r="L22" s="93">
        <f>[17]Junho!$K$15</f>
        <v>0</v>
      </c>
      <c r="M22" s="93">
        <f>[17]Junho!$K$16</f>
        <v>0</v>
      </c>
      <c r="N22" s="93">
        <f>[17]Junho!$K$17</f>
        <v>0</v>
      </c>
      <c r="O22" s="93">
        <f>[17]Junho!$K$18</f>
        <v>0</v>
      </c>
      <c r="P22" s="93">
        <f>[17]Junho!$K$19</f>
        <v>0</v>
      </c>
      <c r="Q22" s="93">
        <f>[17]Junho!$K$20</f>
        <v>0</v>
      </c>
      <c r="R22" s="93">
        <f>[17]Junho!$K$21</f>
        <v>0</v>
      </c>
      <c r="S22" s="93">
        <f>[17]Junho!$K$22</f>
        <v>0</v>
      </c>
      <c r="T22" s="93">
        <f>[17]Junho!$K$23</f>
        <v>0</v>
      </c>
      <c r="U22" s="93">
        <f>[17]Junho!$K$24</f>
        <v>0</v>
      </c>
      <c r="V22" s="93">
        <f>[17]Junho!$K$25</f>
        <v>0</v>
      </c>
      <c r="W22" s="93">
        <f>[17]Junho!$K$26</f>
        <v>0</v>
      </c>
      <c r="X22" s="93">
        <f>[17]Junho!$K$27</f>
        <v>0</v>
      </c>
      <c r="Y22" s="93">
        <f>[17]Junho!$K$28</f>
        <v>0</v>
      </c>
      <c r="Z22" s="93">
        <f>[17]Junho!$K$29</f>
        <v>0</v>
      </c>
      <c r="AA22" s="93">
        <f>[17]Junho!$K$30</f>
        <v>0</v>
      </c>
      <c r="AB22" s="93">
        <f>[17]Junho!$K$31</f>
        <v>0</v>
      </c>
      <c r="AC22" s="93">
        <f>[17]Junho!$K$32</f>
        <v>0</v>
      </c>
      <c r="AD22" s="93">
        <f>[17]Junho!$K$33</f>
        <v>0</v>
      </c>
      <c r="AE22" s="93">
        <f>[17]Junho!$K$34</f>
        <v>0</v>
      </c>
      <c r="AF22" s="81">
        <f t="shared" si="3"/>
        <v>0</v>
      </c>
      <c r="AG22" s="82">
        <f t="shared" si="4"/>
        <v>0</v>
      </c>
      <c r="AH22" s="56">
        <f t="shared" si="5"/>
        <v>30</v>
      </c>
    </row>
    <row r="23" spans="1:36" x14ac:dyDescent="0.2">
      <c r="A23" s="50" t="s">
        <v>7</v>
      </c>
      <c r="B23" s="93">
        <f>[18]Junho!$K$5</f>
        <v>0</v>
      </c>
      <c r="C23" s="93">
        <f>[18]Junho!$K$6</f>
        <v>0</v>
      </c>
      <c r="D23" s="93">
        <f>[18]Junho!$K$7</f>
        <v>0</v>
      </c>
      <c r="E23" s="93">
        <f>[18]Junho!$K$8</f>
        <v>0</v>
      </c>
      <c r="F23" s="93">
        <f>[18]Junho!$K$9</f>
        <v>0</v>
      </c>
      <c r="G23" s="93">
        <f>[18]Junho!$K$10</f>
        <v>0</v>
      </c>
      <c r="H23" s="93">
        <f>[18]Junho!$K$11</f>
        <v>0</v>
      </c>
      <c r="I23" s="93">
        <f>[18]Junho!$K$12</f>
        <v>0</v>
      </c>
      <c r="J23" s="93">
        <f>[18]Junho!$K$13</f>
        <v>0</v>
      </c>
      <c r="K23" s="93">
        <f>[18]Junho!$K$14</f>
        <v>0</v>
      </c>
      <c r="L23" s="93">
        <f>[18]Junho!$K$15</f>
        <v>0</v>
      </c>
      <c r="M23" s="93">
        <f>[18]Junho!$K$16</f>
        <v>0</v>
      </c>
      <c r="N23" s="93">
        <f>[18]Junho!$K$17</f>
        <v>0</v>
      </c>
      <c r="O23" s="93">
        <f>[18]Junho!$K$18</f>
        <v>0</v>
      </c>
      <c r="P23" s="93">
        <f>[18]Junho!$K$19</f>
        <v>0</v>
      </c>
      <c r="Q23" s="93">
        <f>[18]Junho!$K$20</f>
        <v>0</v>
      </c>
      <c r="R23" s="93">
        <f>[18]Junho!$K$21</f>
        <v>0</v>
      </c>
      <c r="S23" s="93">
        <f>[18]Junho!$K$22</f>
        <v>0</v>
      </c>
      <c r="T23" s="93">
        <f>[18]Junho!$K$23</f>
        <v>0</v>
      </c>
      <c r="U23" s="93">
        <f>[18]Junho!$K$24</f>
        <v>0</v>
      </c>
      <c r="V23" s="93">
        <f>[18]Junho!$K$25</f>
        <v>0</v>
      </c>
      <c r="W23" s="93">
        <f>[18]Junho!$K$26</f>
        <v>0</v>
      </c>
      <c r="X23" s="93">
        <f>[18]Junho!$K$27</f>
        <v>0</v>
      </c>
      <c r="Y23" s="93">
        <f>[18]Junho!$K$28</f>
        <v>0</v>
      </c>
      <c r="Z23" s="93">
        <f>[18]Junho!$K$29</f>
        <v>0</v>
      </c>
      <c r="AA23" s="93">
        <f>[18]Junho!$K$30</f>
        <v>0</v>
      </c>
      <c r="AB23" s="93">
        <f>[18]Junho!$K$31</f>
        <v>0</v>
      </c>
      <c r="AC23" s="93">
        <f>[18]Junho!$K$32</f>
        <v>0</v>
      </c>
      <c r="AD23" s="93">
        <f>[18]Junho!$K$33</f>
        <v>0.4</v>
      </c>
      <c r="AE23" s="93">
        <f>[18]Junho!$K$34</f>
        <v>0</v>
      </c>
      <c r="AF23" s="81">
        <f t="shared" si="3"/>
        <v>0.4</v>
      </c>
      <c r="AG23" s="82">
        <f t="shared" si="4"/>
        <v>0.4</v>
      </c>
      <c r="AH23" s="56">
        <f t="shared" si="5"/>
        <v>29</v>
      </c>
    </row>
    <row r="24" spans="1:36" x14ac:dyDescent="0.2">
      <c r="A24" s="50" t="s">
        <v>151</v>
      </c>
      <c r="B24" s="93">
        <f>[19]Junho!$K$5</f>
        <v>0</v>
      </c>
      <c r="C24" s="93">
        <f>[19]Junho!$K$6</f>
        <v>0</v>
      </c>
      <c r="D24" s="93">
        <f>[19]Junho!$K$7</f>
        <v>0</v>
      </c>
      <c r="E24" s="93">
        <f>[19]Junho!$K$8</f>
        <v>0</v>
      </c>
      <c r="F24" s="93">
        <f>[19]Junho!$K$9</f>
        <v>0</v>
      </c>
      <c r="G24" s="93">
        <f>[19]Junho!$K$10</f>
        <v>0</v>
      </c>
      <c r="H24" s="93">
        <f>[19]Junho!$K$11</f>
        <v>0</v>
      </c>
      <c r="I24" s="93">
        <f>[19]Junho!$K$12</f>
        <v>0</v>
      </c>
      <c r="J24" s="93">
        <f>[19]Junho!$K$13</f>
        <v>0</v>
      </c>
      <c r="K24" s="93">
        <f>[19]Junho!$K$14</f>
        <v>0</v>
      </c>
      <c r="L24" s="93">
        <f>[19]Junho!$K$15</f>
        <v>0</v>
      </c>
      <c r="M24" s="93">
        <f>[19]Junho!$K$16</f>
        <v>0</v>
      </c>
      <c r="N24" s="93">
        <f>[19]Junho!$K$17</f>
        <v>0</v>
      </c>
      <c r="O24" s="93">
        <f>[19]Junho!$K$18</f>
        <v>0</v>
      </c>
      <c r="P24" s="93">
        <f>[19]Junho!$K$19</f>
        <v>0</v>
      </c>
      <c r="Q24" s="93">
        <f>[19]Junho!$K$20</f>
        <v>0</v>
      </c>
      <c r="R24" s="93">
        <f>[19]Junho!$K$21</f>
        <v>0</v>
      </c>
      <c r="S24" s="93">
        <f>[19]Junho!$K$22</f>
        <v>0</v>
      </c>
      <c r="T24" s="93">
        <f>[19]Junho!$K$23</f>
        <v>0</v>
      </c>
      <c r="U24" s="93">
        <f>[19]Junho!$K$24</f>
        <v>0</v>
      </c>
      <c r="V24" s="93">
        <f>[19]Junho!$K$25</f>
        <v>0</v>
      </c>
      <c r="W24" s="93">
        <f>[19]Junho!$K$26</f>
        <v>0</v>
      </c>
      <c r="X24" s="93">
        <f>[19]Junho!$K$27</f>
        <v>0</v>
      </c>
      <c r="Y24" s="93">
        <f>[19]Junho!$K$28</f>
        <v>0</v>
      </c>
      <c r="Z24" s="93">
        <f>[19]Junho!$K$29</f>
        <v>0</v>
      </c>
      <c r="AA24" s="93">
        <f>[19]Junho!$K$30</f>
        <v>0</v>
      </c>
      <c r="AB24" s="93">
        <f>[19]Junho!$K$31</f>
        <v>0</v>
      </c>
      <c r="AC24" s="93">
        <f>[19]Junho!$K$32</f>
        <v>0</v>
      </c>
      <c r="AD24" s="93">
        <f>[19]Junho!$K$33</f>
        <v>0.6</v>
      </c>
      <c r="AE24" s="93">
        <f>[19]Junho!$K$34</f>
        <v>0</v>
      </c>
      <c r="AF24" s="81">
        <f t="shared" si="3"/>
        <v>0.6</v>
      </c>
      <c r="AG24" s="82">
        <f t="shared" si="4"/>
        <v>0.6</v>
      </c>
      <c r="AH24" s="56">
        <f t="shared" si="5"/>
        <v>29</v>
      </c>
    </row>
    <row r="25" spans="1:36" x14ac:dyDescent="0.2">
      <c r="A25" s="50" t="s">
        <v>152</v>
      </c>
      <c r="B25" s="93">
        <f>[20]Junho!$K5</f>
        <v>0</v>
      </c>
      <c r="C25" s="93">
        <f>[20]Junho!$K6</f>
        <v>0</v>
      </c>
      <c r="D25" s="93">
        <f>[20]Junho!$K7</f>
        <v>0</v>
      </c>
      <c r="E25" s="93">
        <f>[20]Junho!$K8</f>
        <v>0</v>
      </c>
      <c r="F25" s="93">
        <f>[20]Junho!$K9</f>
        <v>0</v>
      </c>
      <c r="G25" s="93">
        <f>[20]Junho!$K10</f>
        <v>0</v>
      </c>
      <c r="H25" s="93">
        <f>[20]Junho!$K11</f>
        <v>0</v>
      </c>
      <c r="I25" s="93">
        <f>[20]Junho!$K12</f>
        <v>0</v>
      </c>
      <c r="J25" s="93">
        <f>[20]Junho!$K13</f>
        <v>0</v>
      </c>
      <c r="K25" s="93" t="str">
        <f>[20]Junho!$K14</f>
        <v>*</v>
      </c>
      <c r="L25" s="93">
        <f>[20]Junho!$K15</f>
        <v>0</v>
      </c>
      <c r="M25" s="93">
        <f>[20]Junho!$K16</f>
        <v>0</v>
      </c>
      <c r="N25" s="93">
        <f>[20]Junho!$K17</f>
        <v>0</v>
      </c>
      <c r="O25" s="93">
        <f>[20]Junho!$K18</f>
        <v>0</v>
      </c>
      <c r="P25" s="93">
        <f>[20]Junho!$K19</f>
        <v>0</v>
      </c>
      <c r="Q25" s="93">
        <f>[20]Junho!$K20</f>
        <v>0</v>
      </c>
      <c r="R25" s="93">
        <f>[20]Junho!$K21</f>
        <v>0</v>
      </c>
      <c r="S25" s="93">
        <f>[20]Junho!$K22</f>
        <v>0</v>
      </c>
      <c r="T25" s="93">
        <f>[20]Junho!$K23</f>
        <v>0</v>
      </c>
      <c r="U25" s="93">
        <f>[20]Junho!$K24</f>
        <v>0</v>
      </c>
      <c r="V25" s="93">
        <f>[20]Junho!$K25</f>
        <v>0</v>
      </c>
      <c r="W25" s="93">
        <f>[20]Junho!$K26</f>
        <v>0</v>
      </c>
      <c r="X25" s="93">
        <f>[20]Junho!$K27</f>
        <v>0</v>
      </c>
      <c r="Y25" s="93">
        <f>[20]Junho!$K28</f>
        <v>0</v>
      </c>
      <c r="Z25" s="93">
        <f>[20]Junho!$K29</f>
        <v>0.4</v>
      </c>
      <c r="AA25" s="93">
        <f>[20]Junho!$K30</f>
        <v>0</v>
      </c>
      <c r="AB25" s="93">
        <f>[20]Junho!$K31</f>
        <v>0</v>
      </c>
      <c r="AC25" s="93">
        <f>[20]Junho!$K32</f>
        <v>0</v>
      </c>
      <c r="AD25" s="93">
        <f>[20]Junho!$K33</f>
        <v>0</v>
      </c>
      <c r="AE25" s="93">
        <f>[20]Junho!$K34</f>
        <v>0</v>
      </c>
      <c r="AF25" s="81">
        <f t="shared" si="3"/>
        <v>0.4</v>
      </c>
      <c r="AG25" s="82">
        <f t="shared" si="4"/>
        <v>0.4</v>
      </c>
      <c r="AH25" s="56">
        <f t="shared" si="5"/>
        <v>28</v>
      </c>
      <c r="AI25" s="11" t="s">
        <v>33</v>
      </c>
    </row>
    <row r="26" spans="1:36" x14ac:dyDescent="0.2">
      <c r="A26" s="50" t="s">
        <v>153</v>
      </c>
      <c r="B26" s="93">
        <f>[21]Junho!$K$5</f>
        <v>0</v>
      </c>
      <c r="C26" s="93">
        <f>[21]Junho!$K$6</f>
        <v>0</v>
      </c>
      <c r="D26" s="93">
        <f>[21]Junho!$K$7</f>
        <v>0</v>
      </c>
      <c r="E26" s="93">
        <f>[21]Junho!$K$8</f>
        <v>0</v>
      </c>
      <c r="F26" s="93">
        <f>[21]Junho!$K$9</f>
        <v>0</v>
      </c>
      <c r="G26" s="93">
        <f>[21]Junho!$K$10</f>
        <v>0</v>
      </c>
      <c r="H26" s="93">
        <f>[21]Junho!$K$11</f>
        <v>0</v>
      </c>
      <c r="I26" s="93">
        <f>[21]Junho!$K$12</f>
        <v>0</v>
      </c>
      <c r="J26" s="93">
        <f>[21]Junho!$K$13</f>
        <v>0</v>
      </c>
      <c r="K26" s="93">
        <f>[21]Junho!$K$14</f>
        <v>0</v>
      </c>
      <c r="L26" s="93">
        <f>[21]Junho!$K$15</f>
        <v>0</v>
      </c>
      <c r="M26" s="93">
        <f>[21]Junho!$K$16</f>
        <v>0</v>
      </c>
      <c r="N26" s="93">
        <f>[21]Junho!$K$17</f>
        <v>0</v>
      </c>
      <c r="O26" s="93">
        <f>[21]Junho!$K$18</f>
        <v>0</v>
      </c>
      <c r="P26" s="93">
        <f>[21]Junho!$K$19</f>
        <v>0</v>
      </c>
      <c r="Q26" s="93">
        <f>[21]Junho!$K$20</f>
        <v>0</v>
      </c>
      <c r="R26" s="93">
        <f>[21]Junho!$K$21</f>
        <v>0</v>
      </c>
      <c r="S26" s="93">
        <f>[21]Junho!$K$22</f>
        <v>0</v>
      </c>
      <c r="T26" s="93">
        <f>[21]Junho!$K$23</f>
        <v>0</v>
      </c>
      <c r="U26" s="93">
        <f>[21]Junho!$K$24</f>
        <v>0</v>
      </c>
      <c r="V26" s="93">
        <f>[21]Junho!$K$25</f>
        <v>0</v>
      </c>
      <c r="W26" s="93">
        <f>[21]Junho!$K$26</f>
        <v>0</v>
      </c>
      <c r="X26" s="93">
        <f>[21]Junho!$K$27</f>
        <v>0</v>
      </c>
      <c r="Y26" s="93">
        <f>[21]Junho!$K$28</f>
        <v>0</v>
      </c>
      <c r="Z26" s="93">
        <f>[21]Junho!$K$29</f>
        <v>0</v>
      </c>
      <c r="AA26" s="93">
        <f>[21]Junho!$K$30</f>
        <v>0</v>
      </c>
      <c r="AB26" s="93">
        <f>[21]Junho!$K$31</f>
        <v>0</v>
      </c>
      <c r="AC26" s="93">
        <f>[21]Junho!$K$32</f>
        <v>0</v>
      </c>
      <c r="AD26" s="93">
        <f>[21]Junho!$K$33</f>
        <v>0</v>
      </c>
      <c r="AE26" s="93">
        <f>[21]Junho!$K$34</f>
        <v>0</v>
      </c>
      <c r="AF26" s="81">
        <f t="shared" si="3"/>
        <v>0</v>
      </c>
      <c r="AG26" s="82">
        <f t="shared" si="4"/>
        <v>0</v>
      </c>
      <c r="AH26" s="56">
        <f t="shared" si="5"/>
        <v>30</v>
      </c>
    </row>
    <row r="27" spans="1:36" x14ac:dyDescent="0.2">
      <c r="A27" s="50" t="s">
        <v>8</v>
      </c>
      <c r="B27" s="93">
        <f>[22]Junho!$K$5</f>
        <v>0</v>
      </c>
      <c r="C27" s="93">
        <f>[22]Junho!$K$6</f>
        <v>0</v>
      </c>
      <c r="D27" s="93">
        <f>[22]Junho!$K$7</f>
        <v>0</v>
      </c>
      <c r="E27" s="93">
        <f>[22]Junho!$K$8</f>
        <v>0</v>
      </c>
      <c r="F27" s="93">
        <f>[22]Junho!$K$9</f>
        <v>0</v>
      </c>
      <c r="G27" s="93">
        <f>[22]Junho!$K$10</f>
        <v>0</v>
      </c>
      <c r="H27" s="93">
        <f>[22]Junho!$K$11</f>
        <v>0</v>
      </c>
      <c r="I27" s="93">
        <f>[22]Junho!$K$12</f>
        <v>0</v>
      </c>
      <c r="J27" s="93">
        <f>[22]Junho!$K$13</f>
        <v>0</v>
      </c>
      <c r="K27" s="93">
        <f>[22]Junho!$K$14</f>
        <v>0</v>
      </c>
      <c r="L27" s="93">
        <f>[22]Junho!$K$15</f>
        <v>0</v>
      </c>
      <c r="M27" s="93">
        <f>[22]Junho!$K$16</f>
        <v>0</v>
      </c>
      <c r="N27" s="93">
        <f>[22]Junho!$K$17</f>
        <v>0</v>
      </c>
      <c r="O27" s="93">
        <f>[22]Junho!$K$18</f>
        <v>0</v>
      </c>
      <c r="P27" s="93">
        <f>[22]Junho!$K$19</f>
        <v>0</v>
      </c>
      <c r="Q27" s="93">
        <f>[22]Junho!$K$20</f>
        <v>0</v>
      </c>
      <c r="R27" s="93">
        <f>[22]Junho!$K$21</f>
        <v>0</v>
      </c>
      <c r="S27" s="93">
        <f>[22]Junho!$K$22</f>
        <v>0</v>
      </c>
      <c r="T27" s="93">
        <f>[22]Junho!$K$23</f>
        <v>0</v>
      </c>
      <c r="U27" s="93">
        <f>[22]Junho!$K$24</f>
        <v>0</v>
      </c>
      <c r="V27" s="93">
        <f>[22]Junho!$K$25</f>
        <v>0</v>
      </c>
      <c r="W27" s="93">
        <f>[22]Junho!$K$26</f>
        <v>0</v>
      </c>
      <c r="X27" s="93">
        <f>[22]Junho!$K$27</f>
        <v>0</v>
      </c>
      <c r="Y27" s="93">
        <f>[22]Junho!$K$28</f>
        <v>0</v>
      </c>
      <c r="Z27" s="93">
        <f>[22]Junho!$K$29</f>
        <v>0</v>
      </c>
      <c r="AA27" s="93">
        <f>[22]Junho!$K$30</f>
        <v>0</v>
      </c>
      <c r="AB27" s="93">
        <f>[22]Junho!$K$31</f>
        <v>0</v>
      </c>
      <c r="AC27" s="93">
        <f>[22]Junho!$K$32</f>
        <v>0</v>
      </c>
      <c r="AD27" s="93">
        <f>[22]Junho!$K$33</f>
        <v>0</v>
      </c>
      <c r="AE27" s="93">
        <f>[22]Junho!$K$34</f>
        <v>0</v>
      </c>
      <c r="AF27" s="81">
        <f t="shared" si="3"/>
        <v>0</v>
      </c>
      <c r="AG27" s="82">
        <f t="shared" si="4"/>
        <v>0</v>
      </c>
      <c r="AH27" s="56">
        <f t="shared" si="5"/>
        <v>30</v>
      </c>
    </row>
    <row r="28" spans="1:36" x14ac:dyDescent="0.2">
      <c r="A28" s="50" t="s">
        <v>9</v>
      </c>
      <c r="B28" s="93">
        <f>[23]Junho!$K5</f>
        <v>0</v>
      </c>
      <c r="C28" s="93">
        <f>[23]Junho!$K6</f>
        <v>0</v>
      </c>
      <c r="D28" s="93">
        <f>[23]Junho!$K7</f>
        <v>0</v>
      </c>
      <c r="E28" s="93">
        <f>[23]Junho!$K8</f>
        <v>0</v>
      </c>
      <c r="F28" s="93">
        <f>[23]Junho!$K9</f>
        <v>0</v>
      </c>
      <c r="G28" s="93">
        <f>[23]Junho!$K10</f>
        <v>0</v>
      </c>
      <c r="H28" s="93">
        <f>[23]Junho!$K11</f>
        <v>0</v>
      </c>
      <c r="I28" s="93">
        <f>[23]Junho!$K12</f>
        <v>0</v>
      </c>
      <c r="J28" s="93">
        <f>[23]Junho!$K13</f>
        <v>0</v>
      </c>
      <c r="K28" s="93">
        <f>[23]Junho!$K14</f>
        <v>0</v>
      </c>
      <c r="L28" s="93">
        <f>[23]Junho!$K15</f>
        <v>0</v>
      </c>
      <c r="M28" s="93">
        <f>[23]Junho!$K16</f>
        <v>0</v>
      </c>
      <c r="N28" s="93">
        <f>[23]Junho!$K17</f>
        <v>0</v>
      </c>
      <c r="O28" s="93">
        <f>[23]Junho!$K18</f>
        <v>0</v>
      </c>
      <c r="P28" s="93">
        <f>[23]Junho!$K19</f>
        <v>0</v>
      </c>
      <c r="Q28" s="93">
        <f>[23]Junho!$K20</f>
        <v>0</v>
      </c>
      <c r="R28" s="93">
        <f>[23]Junho!$K21</f>
        <v>0</v>
      </c>
      <c r="S28" s="93">
        <f>[23]Junho!$K22</f>
        <v>0</v>
      </c>
      <c r="T28" s="93">
        <f>[23]Junho!$K23</f>
        <v>0</v>
      </c>
      <c r="U28" s="93">
        <f>[23]Junho!$K24</f>
        <v>0</v>
      </c>
      <c r="V28" s="93">
        <f>[23]Junho!$K25</f>
        <v>0</v>
      </c>
      <c r="W28" s="93">
        <f>[23]Junho!$K26</f>
        <v>0</v>
      </c>
      <c r="X28" s="93">
        <f>[23]Junho!$K27</f>
        <v>0</v>
      </c>
      <c r="Y28" s="93">
        <f>[23]Junho!$K28</f>
        <v>0</v>
      </c>
      <c r="Z28" s="93">
        <f>[23]Junho!$K29</f>
        <v>0</v>
      </c>
      <c r="AA28" s="93">
        <f>[23]Junho!$K30</f>
        <v>0</v>
      </c>
      <c r="AB28" s="93">
        <f>[23]Junho!$K31</f>
        <v>0</v>
      </c>
      <c r="AC28" s="93">
        <f>[23]Junho!$K32</f>
        <v>0</v>
      </c>
      <c r="AD28" s="93">
        <f>[23]Junho!$K33</f>
        <v>1</v>
      </c>
      <c r="AE28" s="93">
        <f>[23]Junho!$K34</f>
        <v>0</v>
      </c>
      <c r="AF28" s="81">
        <f t="shared" si="3"/>
        <v>1</v>
      </c>
      <c r="AG28" s="82">
        <f t="shared" si="4"/>
        <v>1</v>
      </c>
      <c r="AH28" s="56">
        <f t="shared" si="5"/>
        <v>29</v>
      </c>
    </row>
    <row r="29" spans="1:36" x14ac:dyDescent="0.2">
      <c r="A29" s="50" t="s">
        <v>30</v>
      </c>
      <c r="B29" s="93">
        <f>[24]Junho!$K$5</f>
        <v>0</v>
      </c>
      <c r="C29" s="93">
        <f>[24]Junho!$K$6</f>
        <v>0</v>
      </c>
      <c r="D29" s="93">
        <f>[24]Junho!$K$7</f>
        <v>0</v>
      </c>
      <c r="E29" s="93">
        <f>[24]Junho!$K$8</f>
        <v>0</v>
      </c>
      <c r="F29" s="93">
        <f>[24]Junho!$K$9</f>
        <v>0</v>
      </c>
      <c r="G29" s="93">
        <f>[24]Junho!$K$10</f>
        <v>0</v>
      </c>
      <c r="H29" s="93">
        <f>[24]Junho!$K$11</f>
        <v>0</v>
      </c>
      <c r="I29" s="93">
        <f>[24]Junho!$K$12</f>
        <v>0</v>
      </c>
      <c r="J29" s="93">
        <f>[24]Junho!$K$13</f>
        <v>0</v>
      </c>
      <c r="K29" s="93">
        <f>[24]Junho!$K$14</f>
        <v>0</v>
      </c>
      <c r="L29" s="93">
        <f>[24]Junho!$K$15</f>
        <v>0</v>
      </c>
      <c r="M29" s="93">
        <f>[24]Junho!$K$16</f>
        <v>0</v>
      </c>
      <c r="N29" s="93">
        <f>[24]Junho!$K$17</f>
        <v>0</v>
      </c>
      <c r="O29" s="93">
        <f>[24]Junho!$K$18</f>
        <v>0</v>
      </c>
      <c r="P29" s="93">
        <f>[24]Junho!$K$19</f>
        <v>0</v>
      </c>
      <c r="Q29" s="93">
        <f>[24]Junho!$K$20</f>
        <v>0</v>
      </c>
      <c r="R29" s="93">
        <f>[24]Junho!$K$21</f>
        <v>0</v>
      </c>
      <c r="S29" s="93">
        <f>[24]Junho!$K$22</f>
        <v>0</v>
      </c>
      <c r="T29" s="93">
        <f>[24]Junho!$K$23</f>
        <v>0</v>
      </c>
      <c r="U29" s="93">
        <f>[24]Junho!$K$24</f>
        <v>0</v>
      </c>
      <c r="V29" s="93">
        <f>[24]Junho!$K$25</f>
        <v>0</v>
      </c>
      <c r="W29" s="93">
        <f>[24]Junho!$K$26</f>
        <v>0</v>
      </c>
      <c r="X29" s="93">
        <f>[24]Junho!$K$27</f>
        <v>0</v>
      </c>
      <c r="Y29" s="93">
        <f>[24]Junho!$K$28</f>
        <v>0</v>
      </c>
      <c r="Z29" s="93">
        <f>[24]Junho!$K$29</f>
        <v>0</v>
      </c>
      <c r="AA29" s="93">
        <f>[24]Junho!$K$30</f>
        <v>0</v>
      </c>
      <c r="AB29" s="93">
        <f>[24]Junho!$K$31</f>
        <v>0</v>
      </c>
      <c r="AC29" s="93">
        <f>[24]Junho!$K$32</f>
        <v>0</v>
      </c>
      <c r="AD29" s="93">
        <f>[24]Junho!$K$33</f>
        <v>0</v>
      </c>
      <c r="AE29" s="93">
        <f>[24]Junho!$K$34</f>
        <v>0</v>
      </c>
      <c r="AF29" s="81">
        <f t="shared" si="3"/>
        <v>0</v>
      </c>
      <c r="AG29" s="82">
        <f t="shared" si="4"/>
        <v>0</v>
      </c>
      <c r="AH29" s="56">
        <f t="shared" si="5"/>
        <v>30</v>
      </c>
    </row>
    <row r="30" spans="1:36" x14ac:dyDescent="0.2">
      <c r="A30" s="50" t="s">
        <v>10</v>
      </c>
      <c r="B30" s="93">
        <f>[25]Junho!$K$5</f>
        <v>0</v>
      </c>
      <c r="C30" s="93">
        <f>[25]Junho!$K$6</f>
        <v>0</v>
      </c>
      <c r="D30" s="93">
        <f>[25]Junho!$K$7</f>
        <v>0</v>
      </c>
      <c r="E30" s="93">
        <f>[25]Junho!$K$8</f>
        <v>0</v>
      </c>
      <c r="F30" s="93">
        <f>[25]Junho!$K$9</f>
        <v>0</v>
      </c>
      <c r="G30" s="93">
        <f>[25]Junho!$K$10</f>
        <v>0</v>
      </c>
      <c r="H30" s="93">
        <f>[25]Junho!$K$11</f>
        <v>0</v>
      </c>
      <c r="I30" s="93">
        <f>[25]Junho!$K$12</f>
        <v>0</v>
      </c>
      <c r="J30" s="93">
        <f>[25]Junho!$K$13</f>
        <v>0</v>
      </c>
      <c r="K30" s="93">
        <f>[25]Junho!$K$14</f>
        <v>0</v>
      </c>
      <c r="L30" s="93">
        <f>[25]Junho!$K$15</f>
        <v>0</v>
      </c>
      <c r="M30" s="93">
        <f>[25]Junho!$K$16</f>
        <v>0</v>
      </c>
      <c r="N30" s="93">
        <f>[25]Junho!$K$17</f>
        <v>0</v>
      </c>
      <c r="O30" s="93">
        <f>[25]Junho!$K$18</f>
        <v>0</v>
      </c>
      <c r="P30" s="93">
        <f>[25]Junho!$K$19</f>
        <v>0</v>
      </c>
      <c r="Q30" s="93">
        <f>[25]Junho!$K$20</f>
        <v>0</v>
      </c>
      <c r="R30" s="93">
        <f>[25]Junho!$K$21</f>
        <v>0</v>
      </c>
      <c r="S30" s="93">
        <f>[25]Junho!$K$22</f>
        <v>0</v>
      </c>
      <c r="T30" s="93">
        <f>[25]Junho!$K$23</f>
        <v>0</v>
      </c>
      <c r="U30" s="93">
        <f>[25]Junho!$K$24</f>
        <v>0</v>
      </c>
      <c r="V30" s="93">
        <f>[25]Junho!$K$25</f>
        <v>0</v>
      </c>
      <c r="W30" s="93">
        <f>[25]Junho!$K$26</f>
        <v>0</v>
      </c>
      <c r="X30" s="93">
        <f>[25]Junho!$K$27</f>
        <v>0</v>
      </c>
      <c r="Y30" s="93">
        <f>[25]Junho!$K$28</f>
        <v>0</v>
      </c>
      <c r="Z30" s="93">
        <f>[25]Junho!$K$29</f>
        <v>0</v>
      </c>
      <c r="AA30" s="93">
        <f>[25]Junho!$K$30</f>
        <v>0</v>
      </c>
      <c r="AB30" s="93">
        <f>[25]Junho!$K$31</f>
        <v>0</v>
      </c>
      <c r="AC30" s="93">
        <f>[25]Junho!$K$32</f>
        <v>0</v>
      </c>
      <c r="AD30" s="93">
        <f>[25]Junho!$K$33</f>
        <v>0</v>
      </c>
      <c r="AE30" s="93">
        <f>[25]Junho!$K$34</f>
        <v>0</v>
      </c>
      <c r="AF30" s="81">
        <f t="shared" si="3"/>
        <v>0</v>
      </c>
      <c r="AG30" s="82">
        <f t="shared" si="4"/>
        <v>0</v>
      </c>
      <c r="AH30" s="56">
        <f t="shared" si="5"/>
        <v>30</v>
      </c>
    </row>
    <row r="31" spans="1:36" x14ac:dyDescent="0.2">
      <c r="A31" s="50" t="s">
        <v>154</v>
      </c>
      <c r="B31" s="93">
        <f>[26]Junho!$K5</f>
        <v>0</v>
      </c>
      <c r="C31" s="93">
        <f>[26]Junho!$K6</f>
        <v>0</v>
      </c>
      <c r="D31" s="93">
        <f>[26]Junho!$K7</f>
        <v>0</v>
      </c>
      <c r="E31" s="93">
        <f>[26]Junho!$K8</f>
        <v>0</v>
      </c>
      <c r="F31" s="93">
        <f>[26]Junho!$K9</f>
        <v>0</v>
      </c>
      <c r="G31" s="93">
        <f>[26]Junho!$K10</f>
        <v>0</v>
      </c>
      <c r="H31" s="93">
        <f>[26]Junho!$K11</f>
        <v>0</v>
      </c>
      <c r="I31" s="93">
        <f>[26]Junho!$K12</f>
        <v>0</v>
      </c>
      <c r="J31" s="93">
        <f>[26]Junho!$K13</f>
        <v>0</v>
      </c>
      <c r="K31" s="93">
        <f>[26]Junho!$K14</f>
        <v>0</v>
      </c>
      <c r="L31" s="93">
        <f>[26]Junho!$K15</f>
        <v>0</v>
      </c>
      <c r="M31" s="93">
        <f>[26]Junho!$K16</f>
        <v>0</v>
      </c>
      <c r="N31" s="93">
        <f>[26]Junho!$K17</f>
        <v>0</v>
      </c>
      <c r="O31" s="93">
        <f>[26]Junho!$K18</f>
        <v>0</v>
      </c>
      <c r="P31" s="93">
        <f>[26]Junho!$K19</f>
        <v>0</v>
      </c>
      <c r="Q31" s="93">
        <f>[26]Junho!$K20</f>
        <v>0</v>
      </c>
      <c r="R31" s="93">
        <f>[26]Junho!$K21</f>
        <v>0</v>
      </c>
      <c r="S31" s="93">
        <f>[26]Junho!$K22</f>
        <v>0</v>
      </c>
      <c r="T31" s="93">
        <f>[26]Junho!$K23</f>
        <v>0</v>
      </c>
      <c r="U31" s="93">
        <f>[26]Junho!$K24</f>
        <v>0</v>
      </c>
      <c r="V31" s="93">
        <f>[26]Junho!$K25</f>
        <v>0</v>
      </c>
      <c r="W31" s="93" t="str">
        <f>[26]Junho!$K26</f>
        <v>*</v>
      </c>
      <c r="X31" s="93" t="str">
        <f>[26]Junho!$K27</f>
        <v>*</v>
      </c>
      <c r="Y31" s="93" t="str">
        <f>[26]Junho!$K28</f>
        <v>*</v>
      </c>
      <c r="Z31" s="93" t="str">
        <f>[26]Junho!$K29</f>
        <v>*</v>
      </c>
      <c r="AA31" s="93" t="str">
        <f>[26]Junho!$K30</f>
        <v>*</v>
      </c>
      <c r="AB31" s="93" t="str">
        <f>[26]Junho!$K31</f>
        <v>*</v>
      </c>
      <c r="AC31" s="93" t="str">
        <f>[26]Junho!$K32</f>
        <v>*</v>
      </c>
      <c r="AD31" s="93" t="str">
        <f>[26]Junho!$K33</f>
        <v>*</v>
      </c>
      <c r="AE31" s="93" t="str">
        <f>[26]Junho!$K34</f>
        <v>*</v>
      </c>
      <c r="AF31" s="81">
        <f t="shared" si="3"/>
        <v>0</v>
      </c>
      <c r="AG31" s="82">
        <f t="shared" si="4"/>
        <v>0</v>
      </c>
      <c r="AH31" s="56">
        <f t="shared" si="5"/>
        <v>21</v>
      </c>
      <c r="AI31" s="11"/>
    </row>
    <row r="32" spans="1:36" x14ac:dyDescent="0.2">
      <c r="A32" s="50" t="s">
        <v>11</v>
      </c>
      <c r="B32" s="93">
        <f>[27]Junho!$K$5</f>
        <v>0</v>
      </c>
      <c r="C32" s="93">
        <f>[27]Junho!$K$6</f>
        <v>0</v>
      </c>
      <c r="D32" s="93">
        <f>[27]Junho!$K$7</f>
        <v>0</v>
      </c>
      <c r="E32" s="93">
        <f>[27]Junho!$K$8</f>
        <v>0</v>
      </c>
      <c r="F32" s="93">
        <f>[27]Junho!$K$9</f>
        <v>0</v>
      </c>
      <c r="G32" s="93">
        <f>[27]Junho!$K$10</f>
        <v>0</v>
      </c>
      <c r="H32" s="93">
        <f>[27]Junho!$K$11</f>
        <v>0.2</v>
      </c>
      <c r="I32" s="93">
        <f>[27]Junho!$K$12</f>
        <v>0</v>
      </c>
      <c r="J32" s="93">
        <f>[27]Junho!$K$13</f>
        <v>0</v>
      </c>
      <c r="K32" s="93">
        <f>[27]Junho!$K$14</f>
        <v>0</v>
      </c>
      <c r="L32" s="93">
        <f>[27]Junho!$K$15</f>
        <v>0</v>
      </c>
      <c r="M32" s="93">
        <f>[27]Junho!$K$16</f>
        <v>0</v>
      </c>
      <c r="N32" s="93">
        <f>[27]Junho!$K$17</f>
        <v>0</v>
      </c>
      <c r="O32" s="93">
        <f>[27]Junho!$K$18</f>
        <v>0</v>
      </c>
      <c r="P32" s="93">
        <f>[27]Junho!$K$19</f>
        <v>0</v>
      </c>
      <c r="Q32" s="93">
        <f>[27]Junho!$K$20</f>
        <v>0</v>
      </c>
      <c r="R32" s="93">
        <f>[27]Junho!$K$21</f>
        <v>0</v>
      </c>
      <c r="S32" s="93">
        <f>[27]Junho!$K$22</f>
        <v>0</v>
      </c>
      <c r="T32" s="93">
        <f>[27]Junho!$K$23</f>
        <v>0</v>
      </c>
      <c r="U32" s="93">
        <f>[27]Junho!$K$24</f>
        <v>0</v>
      </c>
      <c r="V32" s="93">
        <f>[27]Junho!$K$25</f>
        <v>0</v>
      </c>
      <c r="W32" s="93">
        <f>[27]Junho!$K$26</f>
        <v>0</v>
      </c>
      <c r="X32" s="93">
        <f>[27]Junho!$K$27</f>
        <v>0</v>
      </c>
      <c r="Y32" s="93">
        <f>[27]Junho!$K$28</f>
        <v>0</v>
      </c>
      <c r="Z32" s="93">
        <f>[27]Junho!$K$29</f>
        <v>0</v>
      </c>
      <c r="AA32" s="93">
        <f>[27]Junho!$K$30</f>
        <v>0</v>
      </c>
      <c r="AB32" s="93">
        <f>[27]Junho!$K$31</f>
        <v>0</v>
      </c>
      <c r="AC32" s="93">
        <f>[27]Junho!$K$32</f>
        <v>0</v>
      </c>
      <c r="AD32" s="93">
        <f>[27]Junho!$K$33</f>
        <v>0</v>
      </c>
      <c r="AE32" s="93">
        <f>[27]Junho!$K$34</f>
        <v>0</v>
      </c>
      <c r="AF32" s="81">
        <f t="shared" si="3"/>
        <v>0.2</v>
      </c>
      <c r="AG32" s="82">
        <f t="shared" si="4"/>
        <v>0.2</v>
      </c>
      <c r="AH32" s="56">
        <f t="shared" si="5"/>
        <v>29</v>
      </c>
    </row>
    <row r="33" spans="1:39" s="5" customFormat="1" x14ac:dyDescent="0.2">
      <c r="A33" s="50" t="s">
        <v>12</v>
      </c>
      <c r="B33" s="93">
        <f>[28]Junho!$K$5</f>
        <v>0</v>
      </c>
      <c r="C33" s="93">
        <f>[28]Junho!$K$6</f>
        <v>0</v>
      </c>
      <c r="D33" s="93">
        <f>[28]Junho!$K$7</f>
        <v>0</v>
      </c>
      <c r="E33" s="93">
        <f>[28]Junho!$K$8</f>
        <v>0</v>
      </c>
      <c r="F33" s="93">
        <f>[28]Junho!$K$9</f>
        <v>0</v>
      </c>
      <c r="G33" s="93">
        <f>[28]Junho!$K$10</f>
        <v>0</v>
      </c>
      <c r="H33" s="93">
        <f>[28]Junho!$K$11</f>
        <v>0</v>
      </c>
      <c r="I33" s="93">
        <f>[28]Junho!$K$12</f>
        <v>0</v>
      </c>
      <c r="J33" s="93">
        <f>[28]Junho!$K$13</f>
        <v>0</v>
      </c>
      <c r="K33" s="93">
        <f>[28]Junho!$K$14</f>
        <v>0</v>
      </c>
      <c r="L33" s="93">
        <f>[28]Junho!$K$15</f>
        <v>0</v>
      </c>
      <c r="M33" s="93">
        <f>[28]Junho!$K$16</f>
        <v>0</v>
      </c>
      <c r="N33" s="93">
        <f>[28]Junho!$K$17</f>
        <v>0</v>
      </c>
      <c r="O33" s="93">
        <f>[28]Junho!$K$18</f>
        <v>0</v>
      </c>
      <c r="P33" s="93">
        <f>[28]Junho!$K$19</f>
        <v>0</v>
      </c>
      <c r="Q33" s="93">
        <f>[28]Junho!$K$20</f>
        <v>0</v>
      </c>
      <c r="R33" s="93">
        <f>[28]Junho!$K$21</f>
        <v>0</v>
      </c>
      <c r="S33" s="93">
        <f>[28]Junho!$K$22</f>
        <v>0</v>
      </c>
      <c r="T33" s="93">
        <f>[28]Junho!$K$23</f>
        <v>0</v>
      </c>
      <c r="U33" s="93">
        <f>[28]Junho!$K$24</f>
        <v>0</v>
      </c>
      <c r="V33" s="93">
        <f>[28]Junho!$K$25</f>
        <v>0</v>
      </c>
      <c r="W33" s="93">
        <f>[28]Junho!$K$26</f>
        <v>0</v>
      </c>
      <c r="X33" s="93">
        <f>[28]Junho!$K$27</f>
        <v>0</v>
      </c>
      <c r="Y33" s="93">
        <f>[28]Junho!$K$28</f>
        <v>0</v>
      </c>
      <c r="Z33" s="93">
        <f>[28]Junho!$K$29</f>
        <v>0</v>
      </c>
      <c r="AA33" s="93">
        <f>[28]Junho!$K$30</f>
        <v>0</v>
      </c>
      <c r="AB33" s="93">
        <f>[28]Junho!$K$31</f>
        <v>0</v>
      </c>
      <c r="AC33" s="93">
        <f>[28]Junho!$K$32</f>
        <v>0</v>
      </c>
      <c r="AD33" s="93">
        <f>[28]Junho!$K$33</f>
        <v>0</v>
      </c>
      <c r="AE33" s="93">
        <f>[28]Junho!$K$34</f>
        <v>0</v>
      </c>
      <c r="AF33" s="81">
        <f t="shared" si="3"/>
        <v>0</v>
      </c>
      <c r="AG33" s="82">
        <f t="shared" si="4"/>
        <v>0</v>
      </c>
      <c r="AH33" s="56">
        <f t="shared" si="5"/>
        <v>30</v>
      </c>
    </row>
    <row r="34" spans="1:39" x14ac:dyDescent="0.2">
      <c r="A34" s="50" t="s">
        <v>235</v>
      </c>
      <c r="B34" s="93">
        <f>[29]Junho!$K$5</f>
        <v>0</v>
      </c>
      <c r="C34" s="93">
        <f>[29]Junho!$K$6</f>
        <v>0</v>
      </c>
      <c r="D34" s="93">
        <f>[29]Junho!$K$7</f>
        <v>0</v>
      </c>
      <c r="E34" s="93">
        <f>[29]Junho!$K$8</f>
        <v>0</v>
      </c>
      <c r="F34" s="93">
        <f>[29]Junho!$K$9</f>
        <v>0</v>
      </c>
      <c r="G34" s="93">
        <f>[29]Junho!$K$10</f>
        <v>0</v>
      </c>
      <c r="H34" s="93">
        <f>[29]Junho!$K$11</f>
        <v>0</v>
      </c>
      <c r="I34" s="93">
        <f>[29]Junho!$K$12</f>
        <v>0</v>
      </c>
      <c r="J34" s="93">
        <f>[29]Junho!$K$13</f>
        <v>0</v>
      </c>
      <c r="K34" s="93">
        <f>[29]Junho!$K$14</f>
        <v>0</v>
      </c>
      <c r="L34" s="93">
        <f>[29]Junho!$K$15</f>
        <v>0</v>
      </c>
      <c r="M34" s="93">
        <f>[29]Junho!$K$16</f>
        <v>0</v>
      </c>
      <c r="N34" s="93">
        <f>[29]Junho!$K$17</f>
        <v>0</v>
      </c>
      <c r="O34" s="93">
        <f>[29]Junho!$K$18</f>
        <v>0</v>
      </c>
      <c r="P34" s="93">
        <f>[29]Junho!$K$19</f>
        <v>0</v>
      </c>
      <c r="Q34" s="93">
        <f>[29]Junho!$K$20</f>
        <v>0</v>
      </c>
      <c r="R34" s="93">
        <f>[29]Junho!$K$21</f>
        <v>0</v>
      </c>
      <c r="S34" s="93">
        <f>[29]Junho!$K$22</f>
        <v>0</v>
      </c>
      <c r="T34" s="93">
        <f>[29]Junho!$K$23</f>
        <v>0</v>
      </c>
      <c r="U34" s="93">
        <f>[29]Junho!$K$24</f>
        <v>0</v>
      </c>
      <c r="V34" s="93">
        <f>[29]Junho!$K$25</f>
        <v>0</v>
      </c>
      <c r="W34" s="93">
        <f>[29]Junho!$K$26</f>
        <v>0</v>
      </c>
      <c r="X34" s="93">
        <f>[29]Junho!$K$27</f>
        <v>0</v>
      </c>
      <c r="Y34" s="93">
        <f>[29]Junho!$K$28</f>
        <v>0</v>
      </c>
      <c r="Z34" s="93">
        <f>[29]Junho!$K$29</f>
        <v>0</v>
      </c>
      <c r="AA34" s="93">
        <f>[29]Junho!$K$30</f>
        <v>0</v>
      </c>
      <c r="AB34" s="93">
        <f>[29]Junho!$K$31</f>
        <v>0</v>
      </c>
      <c r="AC34" s="93">
        <f>[29]Junho!$K$32</f>
        <v>0</v>
      </c>
      <c r="AD34" s="93">
        <f>[29]Junho!$K$33</f>
        <v>0</v>
      </c>
      <c r="AE34" s="93">
        <f>[29]Junho!$K$34</f>
        <v>0</v>
      </c>
      <c r="AF34" s="81">
        <f t="shared" si="3"/>
        <v>0</v>
      </c>
      <c r="AG34" s="82">
        <f t="shared" si="4"/>
        <v>0</v>
      </c>
      <c r="AH34" s="56">
        <f t="shared" si="5"/>
        <v>30</v>
      </c>
    </row>
    <row r="35" spans="1:39" x14ac:dyDescent="0.2">
      <c r="A35" s="50" t="s">
        <v>234</v>
      </c>
      <c r="B35" s="93">
        <f>[30]Junho!$K$5</f>
        <v>0</v>
      </c>
      <c r="C35" s="93">
        <f>[30]Junho!$K$6</f>
        <v>0</v>
      </c>
      <c r="D35" s="93">
        <f>[30]Junho!$K$7</f>
        <v>0</v>
      </c>
      <c r="E35" s="93">
        <f>[30]Junho!$K$8</f>
        <v>0</v>
      </c>
      <c r="F35" s="93">
        <f>[30]Junho!$K$9</f>
        <v>0</v>
      </c>
      <c r="G35" s="93">
        <f>[30]Junho!$K$10</f>
        <v>0</v>
      </c>
      <c r="H35" s="93">
        <f>[30]Junho!$K$11</f>
        <v>0</v>
      </c>
      <c r="I35" s="93">
        <f>[30]Junho!$K$12</f>
        <v>0</v>
      </c>
      <c r="J35" s="93">
        <f>[30]Junho!$K$13</f>
        <v>0</v>
      </c>
      <c r="K35" s="93">
        <f>[30]Junho!$K$14</f>
        <v>0</v>
      </c>
      <c r="L35" s="93">
        <f>[30]Junho!$K$15</f>
        <v>0</v>
      </c>
      <c r="M35" s="93">
        <f>[30]Junho!$K$16</f>
        <v>0</v>
      </c>
      <c r="N35" s="93">
        <f>[30]Junho!$K$17</f>
        <v>0</v>
      </c>
      <c r="O35" s="93">
        <f>[30]Junho!$K$18</f>
        <v>0</v>
      </c>
      <c r="P35" s="93">
        <f>[30]Junho!$K$19</f>
        <v>0</v>
      </c>
      <c r="Q35" s="93">
        <f>[30]Junho!$K$20</f>
        <v>0</v>
      </c>
      <c r="R35" s="93">
        <f>[30]Junho!$K$21</f>
        <v>0</v>
      </c>
      <c r="S35" s="93">
        <f>[30]Junho!$K$22</f>
        <v>0</v>
      </c>
      <c r="T35" s="93">
        <f>[30]Junho!$K$23</f>
        <v>0</v>
      </c>
      <c r="U35" s="93">
        <f>[30]Junho!$K$24</f>
        <v>0</v>
      </c>
      <c r="V35" s="93">
        <f>[30]Junho!$K$25</f>
        <v>0</v>
      </c>
      <c r="W35" s="93">
        <f>[30]Junho!$K$26</f>
        <v>0</v>
      </c>
      <c r="X35" s="93">
        <f>[30]Junho!$K$27</f>
        <v>0</v>
      </c>
      <c r="Y35" s="93">
        <f>[30]Junho!$K$28</f>
        <v>0</v>
      </c>
      <c r="Z35" s="93">
        <f>[30]Junho!$K$29</f>
        <v>0</v>
      </c>
      <c r="AA35" s="93">
        <f>[30]Junho!$K$30</f>
        <v>0</v>
      </c>
      <c r="AB35" s="93">
        <f>[30]Junho!$K$31</f>
        <v>0</v>
      </c>
      <c r="AC35" s="93">
        <f>[30]Junho!$K$32</f>
        <v>0</v>
      </c>
      <c r="AD35" s="93">
        <f>[30]Junho!$K$33</f>
        <v>0</v>
      </c>
      <c r="AE35" s="93">
        <f>[30]Junho!$K$34</f>
        <v>0</v>
      </c>
      <c r="AF35" s="81">
        <f t="shared" si="3"/>
        <v>0</v>
      </c>
      <c r="AG35" s="82">
        <f t="shared" si="4"/>
        <v>0</v>
      </c>
      <c r="AH35" s="56">
        <f t="shared" si="5"/>
        <v>30</v>
      </c>
      <c r="AM35" t="s">
        <v>33</v>
      </c>
    </row>
    <row r="36" spans="1:39" x14ac:dyDescent="0.2">
      <c r="A36" s="50" t="s">
        <v>126</v>
      </c>
      <c r="B36" s="93">
        <f>[31]Junho!$K$5</f>
        <v>0</v>
      </c>
      <c r="C36" s="93">
        <f>[31]Junho!$K$6</f>
        <v>0</v>
      </c>
      <c r="D36" s="93">
        <f>[31]Junho!$K$7</f>
        <v>0</v>
      </c>
      <c r="E36" s="93">
        <f>[31]Junho!$K$8</f>
        <v>0</v>
      </c>
      <c r="F36" s="93">
        <f>[31]Junho!$K$9</f>
        <v>0</v>
      </c>
      <c r="G36" s="93">
        <f>[31]Junho!$K$10</f>
        <v>0</v>
      </c>
      <c r="H36" s="93">
        <f>[31]Junho!$K$11</f>
        <v>0</v>
      </c>
      <c r="I36" s="93">
        <f>[31]Junho!$K$12</f>
        <v>0</v>
      </c>
      <c r="J36" s="93">
        <f>[31]Junho!$K$13</f>
        <v>0</v>
      </c>
      <c r="K36" s="93">
        <f>[31]Junho!$K$14</f>
        <v>0</v>
      </c>
      <c r="L36" s="93">
        <f>[31]Junho!$K$15</f>
        <v>0</v>
      </c>
      <c r="M36" s="93">
        <f>[31]Junho!$K$16</f>
        <v>0</v>
      </c>
      <c r="N36" s="93">
        <f>[31]Junho!$K$17</f>
        <v>0</v>
      </c>
      <c r="O36" s="93">
        <f>[31]Junho!$K$18</f>
        <v>0</v>
      </c>
      <c r="P36" s="93">
        <f>[31]Junho!$K$19</f>
        <v>0</v>
      </c>
      <c r="Q36" s="93">
        <f>[31]Junho!$K$20</f>
        <v>0</v>
      </c>
      <c r="R36" s="93">
        <f>[31]Junho!$K$21</f>
        <v>0</v>
      </c>
      <c r="S36" s="93">
        <f>[31]Junho!$K$22</f>
        <v>0</v>
      </c>
      <c r="T36" s="93">
        <f>[31]Junho!$K$23</f>
        <v>0</v>
      </c>
      <c r="U36" s="93">
        <f>[31]Junho!$K$24</f>
        <v>0</v>
      </c>
      <c r="V36" s="93">
        <f>[31]Junho!$K$25</f>
        <v>0</v>
      </c>
      <c r="W36" s="93">
        <f>[31]Junho!$K$26</f>
        <v>0</v>
      </c>
      <c r="X36" s="93">
        <f>[31]Junho!$K$27</f>
        <v>0</v>
      </c>
      <c r="Y36" s="93">
        <f>[31]Junho!$K$28</f>
        <v>0</v>
      </c>
      <c r="Z36" s="93">
        <f>[31]Junho!$K$29</f>
        <v>0</v>
      </c>
      <c r="AA36" s="93">
        <f>[31]Junho!$K$30</f>
        <v>0</v>
      </c>
      <c r="AB36" s="93">
        <f>[31]Junho!$K$31</f>
        <v>0</v>
      </c>
      <c r="AC36" s="93">
        <f>[31]Junho!$K$32</f>
        <v>0</v>
      </c>
      <c r="AD36" s="93">
        <f>[31]Junho!$K$33</f>
        <v>0</v>
      </c>
      <c r="AE36" s="93">
        <f>[31]Junho!$K$34</f>
        <v>0</v>
      </c>
      <c r="AF36" s="81">
        <f t="shared" si="3"/>
        <v>0</v>
      </c>
      <c r="AG36" s="82">
        <f t="shared" si="4"/>
        <v>0</v>
      </c>
      <c r="AH36" s="56">
        <f t="shared" si="5"/>
        <v>30</v>
      </c>
    </row>
    <row r="37" spans="1:39" hidden="1" x14ac:dyDescent="0.2">
      <c r="A37" s="50" t="s">
        <v>13</v>
      </c>
      <c r="B37" s="93" t="s">
        <v>203</v>
      </c>
      <c r="C37" s="93" t="str">
        <f>[32]Junho!$K$6</f>
        <v>*</v>
      </c>
      <c r="D37" s="93" t="str">
        <f>[32]Junho!$K$7</f>
        <v>*</v>
      </c>
      <c r="E37" s="93" t="str">
        <f>[32]Junho!$K$8</f>
        <v>*</v>
      </c>
      <c r="F37" s="93" t="str">
        <f>[32]Junho!$K$9</f>
        <v>*</v>
      </c>
      <c r="G37" s="93" t="str">
        <f>[32]Junho!$K$10</f>
        <v>*</v>
      </c>
      <c r="H37" s="93" t="str">
        <f>[32]Junho!$K$11</f>
        <v>*</v>
      </c>
      <c r="I37" s="93" t="str">
        <f>[32]Junho!$K$12</f>
        <v>*</v>
      </c>
      <c r="J37" s="93" t="str">
        <f>[32]Junho!$K$13</f>
        <v>*</v>
      </c>
      <c r="K37" s="93" t="str">
        <f>[32]Junho!$K$14</f>
        <v>*</v>
      </c>
      <c r="L37" s="93" t="str">
        <f>[32]Junho!$K$15</f>
        <v>*</v>
      </c>
      <c r="M37" s="93" t="str">
        <f>[32]Junho!$K$16</f>
        <v>*</v>
      </c>
      <c r="N37" s="93" t="str">
        <f>[32]Junho!$K$17</f>
        <v>*</v>
      </c>
      <c r="O37" s="93" t="str">
        <f>[32]Junho!$K$18</f>
        <v>*</v>
      </c>
      <c r="P37" s="93" t="str">
        <f>[32]Junho!$K$19</f>
        <v>*</v>
      </c>
      <c r="Q37" s="93" t="str">
        <f>[32]Junho!$K$20</f>
        <v>*</v>
      </c>
      <c r="R37" s="93" t="str">
        <f>[32]Junho!$K$21</f>
        <v>*</v>
      </c>
      <c r="S37" s="93" t="str">
        <f>[32]Junho!$K$22</f>
        <v>*</v>
      </c>
      <c r="T37" s="93" t="str">
        <f>[32]Junho!$K$23</f>
        <v>*</v>
      </c>
      <c r="U37" s="93" t="str">
        <f>[32]Junho!$K$24</f>
        <v>*</v>
      </c>
      <c r="V37" s="93" t="str">
        <f>[32]Junho!$K$25</f>
        <v>*</v>
      </c>
      <c r="W37" s="93" t="str">
        <f>[32]Junho!$K$26</f>
        <v>*</v>
      </c>
      <c r="X37" s="93" t="str">
        <f>[32]Junho!$K$27</f>
        <v>*</v>
      </c>
      <c r="Y37" s="93" t="str">
        <f>[32]Junho!$K$28</f>
        <v>*</v>
      </c>
      <c r="Z37" s="93" t="str">
        <f>[32]Junho!$K$29</f>
        <v>*</v>
      </c>
      <c r="AA37" s="93" t="str">
        <f>[32]Junho!$K$30</f>
        <v>*</v>
      </c>
      <c r="AB37" s="93" t="str">
        <f>[32]Junho!$K$31</f>
        <v>*</v>
      </c>
      <c r="AC37" s="93" t="str">
        <f>[32]Junho!$K$32</f>
        <v>*</v>
      </c>
      <c r="AD37" s="93" t="str">
        <f>[32]Junho!$K$33</f>
        <v>*</v>
      </c>
      <c r="AE37" s="93" t="str">
        <f>[32]Junho!$K$34</f>
        <v>*</v>
      </c>
      <c r="AF37" s="81">
        <f t="shared" si="3"/>
        <v>0</v>
      </c>
      <c r="AG37" s="82">
        <f t="shared" si="4"/>
        <v>0</v>
      </c>
      <c r="AH37" s="56">
        <f t="shared" si="5"/>
        <v>0</v>
      </c>
      <c r="AI37" t="s">
        <v>203</v>
      </c>
    </row>
    <row r="38" spans="1:39" x14ac:dyDescent="0.2">
      <c r="A38" s="50" t="s">
        <v>155</v>
      </c>
      <c r="B38" s="93">
        <f>[33]Junho!$K5</f>
        <v>0</v>
      </c>
      <c r="C38" s="93">
        <f>[33]Junho!$K6</f>
        <v>0</v>
      </c>
      <c r="D38" s="93">
        <f>[33]Junho!$K7</f>
        <v>0</v>
      </c>
      <c r="E38" s="93">
        <f>[33]Junho!$K8</f>
        <v>0</v>
      </c>
      <c r="F38" s="93">
        <f>[33]Junho!$K9</f>
        <v>0</v>
      </c>
      <c r="G38" s="93">
        <f>[33]Junho!$K10</f>
        <v>0</v>
      </c>
      <c r="H38" s="93">
        <f>[33]Junho!$K11</f>
        <v>0</v>
      </c>
      <c r="I38" s="93">
        <f>[33]Junho!$K12</f>
        <v>0</v>
      </c>
      <c r="J38" s="93">
        <f>[33]Junho!$K13</f>
        <v>0</v>
      </c>
      <c r="K38" s="93">
        <f>[33]Junho!$K14</f>
        <v>0</v>
      </c>
      <c r="L38" s="93">
        <f>[33]Junho!$K15</f>
        <v>0</v>
      </c>
      <c r="M38" s="93">
        <f>[33]Junho!$K16</f>
        <v>0</v>
      </c>
      <c r="N38" s="93">
        <f>[33]Junho!$K17</f>
        <v>0</v>
      </c>
      <c r="O38" s="93">
        <f>[33]Junho!$K18</f>
        <v>0</v>
      </c>
      <c r="P38" s="93">
        <f>[33]Junho!$K19</f>
        <v>0</v>
      </c>
      <c r="Q38" s="93">
        <f>[33]Junho!$K20</f>
        <v>0</v>
      </c>
      <c r="R38" s="93">
        <f>[33]Junho!$K21</f>
        <v>0</v>
      </c>
      <c r="S38" s="93">
        <f>[33]Junho!$K22</f>
        <v>0</v>
      </c>
      <c r="T38" s="93">
        <f>[33]Junho!$K23</f>
        <v>0</v>
      </c>
      <c r="U38" s="93">
        <f>[33]Junho!$K24</f>
        <v>0</v>
      </c>
      <c r="V38" s="93">
        <f>[33]Junho!$K25</f>
        <v>0</v>
      </c>
      <c r="W38" s="93">
        <f>[33]Junho!$K26</f>
        <v>0</v>
      </c>
      <c r="X38" s="93">
        <f>[33]Junho!$K27</f>
        <v>0</v>
      </c>
      <c r="Y38" s="93">
        <f>[33]Junho!$K28</f>
        <v>0</v>
      </c>
      <c r="Z38" s="93">
        <f>[33]Junho!$K29</f>
        <v>0</v>
      </c>
      <c r="AA38" s="93">
        <f>[33]Junho!$K30</f>
        <v>0</v>
      </c>
      <c r="AB38" s="93">
        <f>[33]Junho!$K31</f>
        <v>0</v>
      </c>
      <c r="AC38" s="93">
        <f>[33]Junho!$K32</f>
        <v>0</v>
      </c>
      <c r="AD38" s="93">
        <f>[33]Junho!$K33</f>
        <v>0</v>
      </c>
      <c r="AE38" s="93">
        <f>[33]Junho!$K34</f>
        <v>0</v>
      </c>
      <c r="AF38" s="81">
        <f t="shared" si="3"/>
        <v>0</v>
      </c>
      <c r="AG38" s="82">
        <f t="shared" si="4"/>
        <v>0</v>
      </c>
      <c r="AH38" s="56">
        <f t="shared" si="5"/>
        <v>30</v>
      </c>
    </row>
    <row r="39" spans="1:39" x14ac:dyDescent="0.2">
      <c r="A39" s="50" t="s">
        <v>14</v>
      </c>
      <c r="B39" s="93">
        <f>[34]Junho!$K$5</f>
        <v>0</v>
      </c>
      <c r="C39" s="93">
        <f>[34]Junho!$K$6</f>
        <v>0</v>
      </c>
      <c r="D39" s="93">
        <f>[34]Junho!$K$7</f>
        <v>0</v>
      </c>
      <c r="E39" s="93">
        <f>[34]Junho!$K$8</f>
        <v>0</v>
      </c>
      <c r="F39" s="93">
        <f>[34]Junho!$K$9</f>
        <v>0</v>
      </c>
      <c r="G39" s="93">
        <f>[34]Junho!$K$10</f>
        <v>0</v>
      </c>
      <c r="H39" s="93">
        <f>[34]Junho!$K$11</f>
        <v>0</v>
      </c>
      <c r="I39" s="93">
        <f>[34]Junho!$K$12</f>
        <v>0</v>
      </c>
      <c r="J39" s="93">
        <f>[34]Junho!$K$13</f>
        <v>0</v>
      </c>
      <c r="K39" s="93">
        <f>[34]Junho!$K$14</f>
        <v>0</v>
      </c>
      <c r="L39" s="93">
        <f>[34]Junho!$K$15</f>
        <v>0</v>
      </c>
      <c r="M39" s="93">
        <f>[34]Junho!$K$16</f>
        <v>0</v>
      </c>
      <c r="N39" s="93">
        <f>[34]Junho!$K$17</f>
        <v>0</v>
      </c>
      <c r="O39" s="93">
        <f>[34]Junho!$K$18</f>
        <v>0</v>
      </c>
      <c r="P39" s="93">
        <f>[34]Junho!$K$19</f>
        <v>0</v>
      </c>
      <c r="Q39" s="93">
        <f>[34]Junho!$K$20</f>
        <v>0</v>
      </c>
      <c r="R39" s="93">
        <f>[34]Junho!$K$21</f>
        <v>0</v>
      </c>
      <c r="S39" s="93">
        <f>[34]Junho!$K$22</f>
        <v>0.2</v>
      </c>
      <c r="T39" s="93">
        <f>[34]Junho!$K$23</f>
        <v>0</v>
      </c>
      <c r="U39" s="93">
        <f>[34]Junho!$K$24</f>
        <v>0</v>
      </c>
      <c r="V39" s="93">
        <f>[34]Junho!$K$25</f>
        <v>0</v>
      </c>
      <c r="W39" s="93">
        <f>[34]Junho!$K$26</f>
        <v>0</v>
      </c>
      <c r="X39" s="93">
        <f>[34]Junho!$K$27</f>
        <v>0</v>
      </c>
      <c r="Y39" s="93">
        <f>[34]Junho!$K$28</f>
        <v>0</v>
      </c>
      <c r="Z39" s="93">
        <f>[34]Junho!$K$29</f>
        <v>0</v>
      </c>
      <c r="AA39" s="93">
        <f>[34]Junho!$K$30</f>
        <v>0</v>
      </c>
      <c r="AB39" s="93">
        <f>[34]Junho!$K$31</f>
        <v>0</v>
      </c>
      <c r="AC39" s="93">
        <f>[34]Junho!$K$32</f>
        <v>0</v>
      </c>
      <c r="AD39" s="93">
        <f>[34]Junho!$K$33</f>
        <v>0.2</v>
      </c>
      <c r="AE39" s="93">
        <f>[34]Junho!$K$34</f>
        <v>0</v>
      </c>
      <c r="AF39" s="81">
        <f t="shared" si="3"/>
        <v>0.4</v>
      </c>
      <c r="AG39" s="82">
        <f t="shared" si="4"/>
        <v>0.2</v>
      </c>
      <c r="AH39" s="56">
        <f t="shared" si="5"/>
        <v>28</v>
      </c>
      <c r="AI39" s="11" t="s">
        <v>33</v>
      </c>
    </row>
    <row r="40" spans="1:39" x14ac:dyDescent="0.2">
      <c r="A40" s="50" t="s">
        <v>15</v>
      </c>
      <c r="B40" s="93">
        <f>[35]Junho!$K$5</f>
        <v>0</v>
      </c>
      <c r="C40" s="93">
        <f>[35]Junho!$K$6</f>
        <v>0</v>
      </c>
      <c r="D40" s="93">
        <f>[35]Junho!$K$7</f>
        <v>0</v>
      </c>
      <c r="E40" s="93">
        <f>[35]Junho!$K$8</f>
        <v>0</v>
      </c>
      <c r="F40" s="93">
        <f>[35]Junho!$K$9</f>
        <v>0</v>
      </c>
      <c r="G40" s="93">
        <f>[35]Junho!$K$10</f>
        <v>0</v>
      </c>
      <c r="H40" s="93">
        <f>[35]Junho!$K$11</f>
        <v>0</v>
      </c>
      <c r="I40" s="93">
        <f>[35]Junho!$K$12</f>
        <v>0</v>
      </c>
      <c r="J40" s="93">
        <f>[35]Junho!$K$13</f>
        <v>0</v>
      </c>
      <c r="K40" s="93">
        <f>[35]Junho!$K$14</f>
        <v>0</v>
      </c>
      <c r="L40" s="93">
        <f>[35]Junho!$K$15</f>
        <v>0</v>
      </c>
      <c r="M40" s="93">
        <f>[35]Junho!$K$16</f>
        <v>0</v>
      </c>
      <c r="N40" s="93">
        <f>[35]Junho!$K$17</f>
        <v>0</v>
      </c>
      <c r="O40" s="93">
        <f>[35]Junho!$K$18</f>
        <v>0</v>
      </c>
      <c r="P40" s="93">
        <f>[35]Junho!$K$19</f>
        <v>1.8</v>
      </c>
      <c r="Q40" s="93">
        <f>[35]Junho!$K$20</f>
        <v>0.2</v>
      </c>
      <c r="R40" s="93">
        <f>[35]Junho!$K$21</f>
        <v>0</v>
      </c>
      <c r="S40" s="93">
        <f>[35]Junho!$K$22</f>
        <v>0</v>
      </c>
      <c r="T40" s="93">
        <f>[35]Junho!$K$23</f>
        <v>0</v>
      </c>
      <c r="U40" s="93">
        <f>[35]Junho!$K$24</f>
        <v>0</v>
      </c>
      <c r="V40" s="93">
        <f>[35]Junho!$K$25</f>
        <v>0</v>
      </c>
      <c r="W40" s="93">
        <f>[35]Junho!$K$26</f>
        <v>0</v>
      </c>
      <c r="X40" s="93">
        <f>[35]Junho!$K$27</f>
        <v>0</v>
      </c>
      <c r="Y40" s="93">
        <f>[35]Junho!$K$28</f>
        <v>0</v>
      </c>
      <c r="Z40" s="93">
        <f>[35]Junho!$K$29</f>
        <v>0</v>
      </c>
      <c r="AA40" s="93">
        <f>[35]Junho!$K$30</f>
        <v>0</v>
      </c>
      <c r="AB40" s="93">
        <f>[35]Junho!$K$31</f>
        <v>0</v>
      </c>
      <c r="AC40" s="93">
        <f>[35]Junho!$K$32</f>
        <v>0</v>
      </c>
      <c r="AD40" s="93">
        <f>[35]Junho!$K$33</f>
        <v>0</v>
      </c>
      <c r="AE40" s="93">
        <f>[35]Junho!$K$34</f>
        <v>0</v>
      </c>
      <c r="AF40" s="81">
        <f t="shared" si="3"/>
        <v>2</v>
      </c>
      <c r="AG40" s="82">
        <f t="shared" si="4"/>
        <v>1.8</v>
      </c>
      <c r="AH40" s="56">
        <f t="shared" si="5"/>
        <v>28</v>
      </c>
    </row>
    <row r="41" spans="1:39" x14ac:dyDescent="0.2">
      <c r="A41" s="50" t="s">
        <v>156</v>
      </c>
      <c r="B41" s="93">
        <f>[36]Junho!$K$5</f>
        <v>0</v>
      </c>
      <c r="C41" s="93">
        <f>[36]Junho!$K$6</f>
        <v>0</v>
      </c>
      <c r="D41" s="93">
        <f>[36]Junho!$K$7</f>
        <v>0</v>
      </c>
      <c r="E41" s="93">
        <f>[36]Junho!$K$8</f>
        <v>0</v>
      </c>
      <c r="F41" s="93">
        <f>[36]Junho!$K$9</f>
        <v>0</v>
      </c>
      <c r="G41" s="93">
        <f>[36]Junho!$K$10</f>
        <v>0</v>
      </c>
      <c r="H41" s="93">
        <f>[36]Junho!$K$11</f>
        <v>0</v>
      </c>
      <c r="I41" s="93">
        <f>[36]Junho!$K$12</f>
        <v>0</v>
      </c>
      <c r="J41" s="93">
        <f>[36]Junho!$K$13</f>
        <v>0</v>
      </c>
      <c r="K41" s="93">
        <f>[36]Junho!$K$14</f>
        <v>0</v>
      </c>
      <c r="L41" s="93">
        <f>[36]Junho!$K$15</f>
        <v>0</v>
      </c>
      <c r="M41" s="93">
        <f>[36]Junho!$K$16</f>
        <v>0</v>
      </c>
      <c r="N41" s="93">
        <f>[36]Junho!$K$17</f>
        <v>0</v>
      </c>
      <c r="O41" s="93">
        <f>[36]Junho!$K$18</f>
        <v>0</v>
      </c>
      <c r="P41" s="93">
        <f>[36]Junho!$K$19</f>
        <v>0</v>
      </c>
      <c r="Q41" s="93">
        <f>[36]Junho!$K$20</f>
        <v>0</v>
      </c>
      <c r="R41" s="93">
        <f>[36]Junho!$K$21</f>
        <v>0</v>
      </c>
      <c r="S41" s="93">
        <f>[36]Junho!$K$22</f>
        <v>0</v>
      </c>
      <c r="T41" s="93">
        <f>[36]Junho!$K$23</f>
        <v>0</v>
      </c>
      <c r="U41" s="93">
        <f>[36]Junho!$K$24</f>
        <v>0</v>
      </c>
      <c r="V41" s="93">
        <f>[36]Junho!$K$25</f>
        <v>0</v>
      </c>
      <c r="W41" s="93">
        <f>[36]Junho!$K$26</f>
        <v>0</v>
      </c>
      <c r="X41" s="93">
        <f>[36]Junho!$K$27</f>
        <v>0</v>
      </c>
      <c r="Y41" s="93">
        <f>[36]Junho!$K$28</f>
        <v>0</v>
      </c>
      <c r="Z41" s="93">
        <f>[36]Junho!$K$29</f>
        <v>0</v>
      </c>
      <c r="AA41" s="93">
        <f>[36]Junho!$K$30</f>
        <v>0</v>
      </c>
      <c r="AB41" s="93">
        <f>[36]Junho!$K$31</f>
        <v>0</v>
      </c>
      <c r="AC41" s="93">
        <f>[36]Junho!$K$32</f>
        <v>0</v>
      </c>
      <c r="AD41" s="93">
        <f>[36]Junho!$K$33</f>
        <v>0</v>
      </c>
      <c r="AE41" s="93">
        <f>[36]Junho!$K$34</f>
        <v>0</v>
      </c>
      <c r="AF41" s="81">
        <f t="shared" si="3"/>
        <v>0</v>
      </c>
      <c r="AG41" s="82">
        <f t="shared" si="4"/>
        <v>0</v>
      </c>
      <c r="AH41" s="56">
        <f t="shared" si="5"/>
        <v>30</v>
      </c>
    </row>
    <row r="42" spans="1:39" x14ac:dyDescent="0.2">
      <c r="A42" s="50" t="s">
        <v>16</v>
      </c>
      <c r="B42" s="93">
        <f>[37]Junho!$K$5</f>
        <v>0</v>
      </c>
      <c r="C42" s="93">
        <f>[37]Junho!$K$6</f>
        <v>0</v>
      </c>
      <c r="D42" s="93">
        <f>[37]Junho!$K$7</f>
        <v>0</v>
      </c>
      <c r="E42" s="93">
        <f>[37]Junho!$K$8</f>
        <v>0</v>
      </c>
      <c r="F42" s="93">
        <f>[37]Junho!$K$9</f>
        <v>0</v>
      </c>
      <c r="G42" s="93">
        <f>[37]Junho!$K$10</f>
        <v>0</v>
      </c>
      <c r="H42" s="93">
        <f>[37]Junho!$K$11</f>
        <v>0</v>
      </c>
      <c r="I42" s="93">
        <f>[37]Junho!$K$12</f>
        <v>0</v>
      </c>
      <c r="J42" s="93">
        <f>[37]Junho!$K$13</f>
        <v>0</v>
      </c>
      <c r="K42" s="93">
        <f>[37]Junho!$K$14</f>
        <v>0</v>
      </c>
      <c r="L42" s="93">
        <f>[37]Junho!$K$15</f>
        <v>0</v>
      </c>
      <c r="M42" s="93">
        <f>[37]Junho!$K$16</f>
        <v>0</v>
      </c>
      <c r="N42" s="93">
        <f>[37]Junho!$K$17</f>
        <v>0</v>
      </c>
      <c r="O42" s="93">
        <f>[37]Junho!$K$18</f>
        <v>0</v>
      </c>
      <c r="P42" s="93">
        <f>[37]Junho!$K$19</f>
        <v>0</v>
      </c>
      <c r="Q42" s="93">
        <f>[37]Junho!$K$20</f>
        <v>0</v>
      </c>
      <c r="R42" s="93">
        <f>[37]Junho!$K$21</f>
        <v>0</v>
      </c>
      <c r="S42" s="93">
        <f>[37]Junho!$K$22</f>
        <v>0</v>
      </c>
      <c r="T42" s="93">
        <f>[37]Junho!$K$23</f>
        <v>0</v>
      </c>
      <c r="U42" s="93">
        <f>[37]Junho!$K$24</f>
        <v>0</v>
      </c>
      <c r="V42" s="93">
        <f>[37]Junho!$K$25</f>
        <v>0</v>
      </c>
      <c r="W42" s="93">
        <f>[37]Junho!$K$26</f>
        <v>0</v>
      </c>
      <c r="X42" s="93">
        <f>[37]Junho!$K$27</f>
        <v>0</v>
      </c>
      <c r="Y42" s="93">
        <f>[37]Junho!$K$28</f>
        <v>0</v>
      </c>
      <c r="Z42" s="93">
        <f>[37]Junho!$K$29</f>
        <v>0</v>
      </c>
      <c r="AA42" s="93">
        <f>[37]Junho!$K$30</f>
        <v>0</v>
      </c>
      <c r="AB42" s="93">
        <f>[37]Junho!$K$31</f>
        <v>0</v>
      </c>
      <c r="AC42" s="93">
        <f>[37]Junho!$K$32</f>
        <v>0</v>
      </c>
      <c r="AD42" s="93">
        <f>[37]Junho!$K$33</f>
        <v>1.2</v>
      </c>
      <c r="AE42" s="93">
        <f>[37]Junho!$K$34</f>
        <v>0</v>
      </c>
      <c r="AF42" s="81">
        <f t="shared" si="3"/>
        <v>1.2</v>
      </c>
      <c r="AG42" s="82">
        <f t="shared" si="4"/>
        <v>1.2</v>
      </c>
      <c r="AH42" s="56">
        <f t="shared" si="5"/>
        <v>29</v>
      </c>
    </row>
    <row r="43" spans="1:39" x14ac:dyDescent="0.2">
      <c r="A43" s="50" t="s">
        <v>139</v>
      </c>
      <c r="B43" s="93">
        <f>[38]Junho!$K$5</f>
        <v>0</v>
      </c>
      <c r="C43" s="93">
        <f>[38]Junho!$K$6</f>
        <v>0</v>
      </c>
      <c r="D43" s="93">
        <f>[38]Junho!$K$7</f>
        <v>0</v>
      </c>
      <c r="E43" s="93">
        <f>[38]Junho!$K$8</f>
        <v>0</v>
      </c>
      <c r="F43" s="93">
        <f>[38]Junho!$K$9</f>
        <v>0</v>
      </c>
      <c r="G43" s="93">
        <f>[38]Junho!$K$10</f>
        <v>0</v>
      </c>
      <c r="H43" s="93">
        <f>[38]Junho!$K$11</f>
        <v>0</v>
      </c>
      <c r="I43" s="93">
        <f>[38]Junho!$K$12</f>
        <v>0</v>
      </c>
      <c r="J43" s="93">
        <f>[38]Junho!$K$13</f>
        <v>0</v>
      </c>
      <c r="K43" s="93">
        <f>[38]Junho!$K$14</f>
        <v>0</v>
      </c>
      <c r="L43" s="93">
        <f>[38]Junho!$K$15</f>
        <v>0</v>
      </c>
      <c r="M43" s="93">
        <f>[38]Junho!$K$16</f>
        <v>0</v>
      </c>
      <c r="N43" s="93">
        <f>[38]Junho!$K$17</f>
        <v>0</v>
      </c>
      <c r="O43" s="93">
        <f>[38]Junho!$K$18</f>
        <v>0</v>
      </c>
      <c r="P43" s="93">
        <f>[38]Junho!$K$19</f>
        <v>0</v>
      </c>
      <c r="Q43" s="93">
        <f>[38]Junho!$K$20</f>
        <v>0</v>
      </c>
      <c r="R43" s="93">
        <f>[38]Junho!$K$21</f>
        <v>0</v>
      </c>
      <c r="S43" s="93">
        <f>[38]Junho!$K$22</f>
        <v>0</v>
      </c>
      <c r="T43" s="93">
        <f>[38]Junho!$K$23</f>
        <v>0</v>
      </c>
      <c r="U43" s="93">
        <f>[38]Junho!$K$24</f>
        <v>0</v>
      </c>
      <c r="V43" s="93">
        <f>[38]Junho!$K$25</f>
        <v>0</v>
      </c>
      <c r="W43" s="93">
        <f>[38]Junho!$K$26</f>
        <v>0</v>
      </c>
      <c r="X43" s="93">
        <f>[38]Junho!$K$27</f>
        <v>0</v>
      </c>
      <c r="Y43" s="93">
        <f>[38]Junho!$K$28</f>
        <v>0</v>
      </c>
      <c r="Z43" s="93">
        <f>[38]Junho!$K$29</f>
        <v>0</v>
      </c>
      <c r="AA43" s="93">
        <f>[38]Junho!$K$30</f>
        <v>0</v>
      </c>
      <c r="AB43" s="93">
        <f>[38]Junho!$K$31</f>
        <v>0</v>
      </c>
      <c r="AC43" s="93">
        <f>[38]Junho!$K$32</f>
        <v>0</v>
      </c>
      <c r="AD43" s="93">
        <f>[38]Junho!$K$33</f>
        <v>0</v>
      </c>
      <c r="AE43" s="93">
        <f>[38]Junho!$K$34</f>
        <v>0</v>
      </c>
      <c r="AF43" s="81">
        <f t="shared" si="3"/>
        <v>0</v>
      </c>
      <c r="AG43" s="82">
        <f t="shared" si="4"/>
        <v>0</v>
      </c>
      <c r="AH43" s="56">
        <f t="shared" si="5"/>
        <v>30</v>
      </c>
      <c r="AJ43" s="11" t="s">
        <v>33</v>
      </c>
    </row>
    <row r="44" spans="1:39" hidden="1" x14ac:dyDescent="0.2">
      <c r="A44" s="50" t="s">
        <v>17</v>
      </c>
      <c r="B44" s="93" t="str">
        <f>[39]Junho!$K$5</f>
        <v>*</v>
      </c>
      <c r="C44" s="93" t="str">
        <f>[39]Junho!$K$6</f>
        <v>*</v>
      </c>
      <c r="D44" s="93" t="str">
        <f>[39]Junho!$K$7</f>
        <v>*</v>
      </c>
      <c r="E44" s="93" t="str">
        <f>[39]Junho!$K$8</f>
        <v>*</v>
      </c>
      <c r="F44" s="93" t="str">
        <f>[39]Junho!$K$9</f>
        <v>*</v>
      </c>
      <c r="G44" s="93" t="str">
        <f>[39]Junho!$K$10</f>
        <v>*</v>
      </c>
      <c r="H44" s="93" t="str">
        <f>[39]Junho!$K$11</f>
        <v>*</v>
      </c>
      <c r="I44" s="93" t="str">
        <f>[39]Junho!$K$12</f>
        <v>*</v>
      </c>
      <c r="J44" s="93" t="str">
        <f>[39]Junho!$K$13</f>
        <v>*</v>
      </c>
      <c r="K44" s="93" t="str">
        <f>[39]Junho!$K$14</f>
        <v>*</v>
      </c>
      <c r="L44" s="93" t="str">
        <f>[39]Junho!$K$15</f>
        <v>*</v>
      </c>
      <c r="M44" s="93" t="str">
        <f>[39]Junho!$K$16</f>
        <v>*</v>
      </c>
      <c r="N44" s="93" t="str">
        <f>[39]Junho!$K$17</f>
        <v>*</v>
      </c>
      <c r="O44" s="93" t="str">
        <f>[39]Junho!$K$18</f>
        <v>*</v>
      </c>
      <c r="P44" s="93" t="str">
        <f>[39]Junho!$K$19</f>
        <v>*</v>
      </c>
      <c r="Q44" s="93" t="str">
        <f>[39]Junho!$K$20</f>
        <v>*</v>
      </c>
      <c r="R44" s="93" t="str">
        <f>[39]Junho!$K$21</f>
        <v>*</v>
      </c>
      <c r="S44" s="93" t="str">
        <f>[39]Junho!$K$22</f>
        <v>*</v>
      </c>
      <c r="T44" s="93" t="str">
        <f>[39]Junho!$K$23</f>
        <v>*</v>
      </c>
      <c r="U44" s="93" t="str">
        <f>[39]Junho!$K$24</f>
        <v>*</v>
      </c>
      <c r="V44" s="93" t="str">
        <f>[39]Junho!$K$25</f>
        <v>*</v>
      </c>
      <c r="W44" s="93" t="str">
        <f>[39]Junho!$K$26</f>
        <v>*</v>
      </c>
      <c r="X44" s="93" t="str">
        <f>[39]Junho!$K$27</f>
        <v>*</v>
      </c>
      <c r="Y44" s="93" t="str">
        <f>[39]Junho!$K$28</f>
        <v>*</v>
      </c>
      <c r="Z44" s="93" t="str">
        <f>[39]Junho!$K$29</f>
        <v>*</v>
      </c>
      <c r="AA44" s="93" t="str">
        <f>[39]Junho!$K$30</f>
        <v>*</v>
      </c>
      <c r="AB44" s="93" t="str">
        <f>[39]Junho!$K$31</f>
        <v>*</v>
      </c>
      <c r="AC44" s="93" t="str">
        <f>[39]Junho!$K$32</f>
        <v>*</v>
      </c>
      <c r="AD44" s="93" t="str">
        <f>[39]Junho!$K$33</f>
        <v>*</v>
      </c>
      <c r="AE44" s="93" t="str">
        <f>[39]Junho!$K$34</f>
        <v>*</v>
      </c>
      <c r="AF44" s="81">
        <f t="shared" si="3"/>
        <v>0</v>
      </c>
      <c r="AG44" s="82">
        <f t="shared" si="4"/>
        <v>0</v>
      </c>
      <c r="AH44" s="56">
        <f t="shared" si="5"/>
        <v>0</v>
      </c>
    </row>
    <row r="45" spans="1:39" hidden="1" x14ac:dyDescent="0.2">
      <c r="A45" s="50" t="s">
        <v>144</v>
      </c>
      <c r="B45" s="93" t="str">
        <f>[40]Junho!$K$5</f>
        <v>*</v>
      </c>
      <c r="C45" s="93" t="str">
        <f>[40]Junho!$K$6</f>
        <v>*</v>
      </c>
      <c r="D45" s="93" t="str">
        <f>[40]Junho!$K$7</f>
        <v>*</v>
      </c>
      <c r="E45" s="93" t="str">
        <f>[40]Junho!$K$8</f>
        <v>*</v>
      </c>
      <c r="F45" s="93" t="str">
        <f>[40]Junho!$K$9</f>
        <v>*</v>
      </c>
      <c r="G45" s="93" t="str">
        <f>[40]Junho!$K$10</f>
        <v>*</v>
      </c>
      <c r="H45" s="93" t="str">
        <f>[40]Junho!$K$11</f>
        <v>*</v>
      </c>
      <c r="I45" s="93" t="str">
        <f>[40]Junho!$K$12</f>
        <v>*</v>
      </c>
      <c r="J45" s="93" t="str">
        <f>[40]Junho!$K$13</f>
        <v>*</v>
      </c>
      <c r="K45" s="93" t="str">
        <f>[40]Junho!$K$14</f>
        <v>*</v>
      </c>
      <c r="L45" s="93" t="str">
        <f>[40]Junho!$K$15</f>
        <v>*</v>
      </c>
      <c r="M45" s="93" t="str">
        <f>[40]Junho!$K$16</f>
        <v>*</v>
      </c>
      <c r="N45" s="93" t="str">
        <f>[40]Junho!$K$17</f>
        <v>*</v>
      </c>
      <c r="O45" s="93" t="str">
        <f>[40]Junho!$K$18</f>
        <v>*</v>
      </c>
      <c r="P45" s="93" t="str">
        <f>[40]Junho!$K$19</f>
        <v>*</v>
      </c>
      <c r="Q45" s="93" t="str">
        <f>[40]Junho!$K$20</f>
        <v>*</v>
      </c>
      <c r="R45" s="93" t="str">
        <f>[40]Junho!$K$21</f>
        <v>*</v>
      </c>
      <c r="S45" s="93" t="str">
        <f>[40]Junho!$K$22</f>
        <v>*</v>
      </c>
      <c r="T45" s="93" t="str">
        <f>[40]Junho!$K$23</f>
        <v>*</v>
      </c>
      <c r="U45" s="93" t="str">
        <f>[40]Junho!$K$24</f>
        <v>*</v>
      </c>
      <c r="V45" s="93" t="str">
        <f>[40]Junho!$K$25</f>
        <v>*</v>
      </c>
      <c r="W45" s="93" t="str">
        <f>[40]Junho!$K$26</f>
        <v>*</v>
      </c>
      <c r="X45" s="93" t="str">
        <f>[40]Junho!$K$27</f>
        <v>*</v>
      </c>
      <c r="Y45" s="93" t="str">
        <f>[40]Junho!$K$28</f>
        <v>*</v>
      </c>
      <c r="Z45" s="93" t="str">
        <f>[40]Junho!$K$29</f>
        <v>*</v>
      </c>
      <c r="AA45" s="93" t="str">
        <f>[40]Junho!$K$30</f>
        <v>*</v>
      </c>
      <c r="AB45" s="93" t="str">
        <f>[40]Junho!$K$31</f>
        <v>*</v>
      </c>
      <c r="AC45" s="93" t="str">
        <f>[40]Junho!$K$32</f>
        <v>*</v>
      </c>
      <c r="AD45" s="93" t="str">
        <f>[40]Junho!$K$33</f>
        <v>*</v>
      </c>
      <c r="AE45" s="93" t="str">
        <f>[40]Junho!$K$34</f>
        <v>*</v>
      </c>
      <c r="AF45" s="81">
        <f t="shared" si="3"/>
        <v>0</v>
      </c>
      <c r="AG45" s="82" t="s">
        <v>203</v>
      </c>
      <c r="AH45" s="56" t="s">
        <v>203</v>
      </c>
    </row>
    <row r="46" spans="1:39" hidden="1" x14ac:dyDescent="0.2">
      <c r="A46" s="50" t="s">
        <v>18</v>
      </c>
      <c r="B46" s="93">
        <f>[41]Junho!$K$5</f>
        <v>0</v>
      </c>
      <c r="C46" s="93">
        <f>[41]Junho!$K$6</f>
        <v>0</v>
      </c>
      <c r="D46" s="93">
        <f>[41]Junho!$K$7</f>
        <v>0</v>
      </c>
      <c r="E46" s="93">
        <f>[41]Junho!$K$8</f>
        <v>0</v>
      </c>
      <c r="F46" s="93">
        <f>[41]Junho!$K$9</f>
        <v>0</v>
      </c>
      <c r="G46" s="93">
        <f>[41]Junho!$K$10</f>
        <v>0</v>
      </c>
      <c r="H46" s="93">
        <f>[41]Junho!$K$11</f>
        <v>0</v>
      </c>
      <c r="I46" s="93">
        <f>[41]Junho!$K$12</f>
        <v>0</v>
      </c>
      <c r="J46" s="93">
        <f>[41]Junho!$K$13</f>
        <v>0</v>
      </c>
      <c r="K46" s="93">
        <f>[41]Junho!$K$14</f>
        <v>0</v>
      </c>
      <c r="L46" s="93">
        <f>[41]Junho!$K$15</f>
        <v>0</v>
      </c>
      <c r="M46" s="93">
        <f>[41]Junho!$K$16</f>
        <v>0</v>
      </c>
      <c r="N46" s="93">
        <f>[41]Junho!$K$17</f>
        <v>0</v>
      </c>
      <c r="O46" s="93">
        <f>[41]Junho!$K$18</f>
        <v>0</v>
      </c>
      <c r="P46" s="93">
        <f>[41]Junho!$K$19</f>
        <v>0</v>
      </c>
      <c r="Q46" s="93">
        <f>[41]Junho!$K$20</f>
        <v>2.8000000000000003</v>
      </c>
      <c r="R46" s="93">
        <f>[41]Junho!$K$21</f>
        <v>0</v>
      </c>
      <c r="S46" s="93">
        <f>[41]Junho!$K$22</f>
        <v>0</v>
      </c>
      <c r="T46" s="93">
        <f>[41]Junho!$K$23</f>
        <v>0</v>
      </c>
      <c r="U46" s="93">
        <f>[41]Junho!$K$24</f>
        <v>0</v>
      </c>
      <c r="V46" s="93">
        <f>[41]Junho!$K$25</f>
        <v>0</v>
      </c>
      <c r="W46" s="93">
        <f>[41]Junho!$K$26</f>
        <v>0</v>
      </c>
      <c r="X46" s="93">
        <f>[41]Junho!$K$27</f>
        <v>0</v>
      </c>
      <c r="Y46" s="93">
        <f>[41]Junho!$K$28</f>
        <v>0</v>
      </c>
      <c r="Z46" s="93">
        <f>[41]Junho!$K$29</f>
        <v>0</v>
      </c>
      <c r="AA46" s="93">
        <f>[41]Junho!$K$30</f>
        <v>0</v>
      </c>
      <c r="AB46" s="93">
        <f>[41]Junho!$K$31</f>
        <v>0.4</v>
      </c>
      <c r="AC46" s="93">
        <f>[41]Junho!$K$32</f>
        <v>0</v>
      </c>
      <c r="AD46" s="93">
        <f>[41]Junho!$K$33</f>
        <v>0.2</v>
      </c>
      <c r="AE46" s="93">
        <f>[41]Junho!$K$34</f>
        <v>0</v>
      </c>
      <c r="AF46" s="81">
        <f t="shared" si="3"/>
        <v>3.4000000000000004</v>
      </c>
      <c r="AG46" s="82">
        <f t="shared" ref="AG46:AG72" si="6">MAX(B46:AE46)</f>
        <v>2.8000000000000003</v>
      </c>
      <c r="AH46" s="56">
        <f t="shared" ref="AH46:AH72" si="7">COUNTIF(B46:AE46,"=0,0")</f>
        <v>27</v>
      </c>
      <c r="AI46" s="11" t="s">
        <v>33</v>
      </c>
    </row>
    <row r="47" spans="1:39" x14ac:dyDescent="0.2">
      <c r="A47" s="50" t="s">
        <v>21</v>
      </c>
      <c r="B47" s="93">
        <f>[42]Junho!$K$5</f>
        <v>0</v>
      </c>
      <c r="C47" s="93">
        <f>[42]Junho!$K$6</f>
        <v>0</v>
      </c>
      <c r="D47" s="93">
        <f>[42]Junho!$K$7</f>
        <v>0</v>
      </c>
      <c r="E47" s="93">
        <f>[42]Junho!$K$8</f>
        <v>0</v>
      </c>
      <c r="F47" s="93">
        <f>[42]Junho!$K$9</f>
        <v>0</v>
      </c>
      <c r="G47" s="93">
        <f>[42]Junho!$K$10</f>
        <v>0</v>
      </c>
      <c r="H47" s="93">
        <f>[42]Junho!$K$11</f>
        <v>0</v>
      </c>
      <c r="I47" s="93">
        <f>[42]Junho!$K$12</f>
        <v>0</v>
      </c>
      <c r="J47" s="93">
        <f>[42]Junho!$K$13</f>
        <v>0</v>
      </c>
      <c r="K47" s="93">
        <f>[42]Junho!$K$14</f>
        <v>0</v>
      </c>
      <c r="L47" s="93">
        <f>[42]Junho!$K$15</f>
        <v>0</v>
      </c>
      <c r="M47" s="93">
        <f>[42]Junho!$K$16</f>
        <v>0</v>
      </c>
      <c r="N47" s="93">
        <f>[42]Junho!$K$17</f>
        <v>0</v>
      </c>
      <c r="O47" s="93">
        <f>[42]Junho!$K$18</f>
        <v>0</v>
      </c>
      <c r="P47" s="93">
        <f>[42]Junho!$K$19</f>
        <v>0</v>
      </c>
      <c r="Q47" s="93">
        <f>[42]Junho!$K$20</f>
        <v>0</v>
      </c>
      <c r="R47" s="93">
        <f>[42]Junho!$K$21</f>
        <v>0</v>
      </c>
      <c r="S47" s="93">
        <f>[42]Junho!$K$22</f>
        <v>0</v>
      </c>
      <c r="T47" s="93">
        <f>[42]Junho!$K$23</f>
        <v>0</v>
      </c>
      <c r="U47" s="93">
        <f>[42]Junho!$K$24</f>
        <v>0</v>
      </c>
      <c r="V47" s="93">
        <f>[42]Junho!$K$25</f>
        <v>0</v>
      </c>
      <c r="W47" s="93">
        <f>[42]Junho!$K$26</f>
        <v>0</v>
      </c>
      <c r="X47" s="93">
        <f>[42]Junho!$K$27</f>
        <v>0</v>
      </c>
      <c r="Y47" s="93">
        <f>[42]Junho!$K$28</f>
        <v>0</v>
      </c>
      <c r="Z47" s="93">
        <f>[42]Junho!$K$29</f>
        <v>0</v>
      </c>
      <c r="AA47" s="93">
        <f>[42]Junho!$K$30</f>
        <v>0</v>
      </c>
      <c r="AB47" s="93">
        <f>[42]Junho!$K$31</f>
        <v>0</v>
      </c>
      <c r="AC47" s="93">
        <f>[42]Junho!$K$32</f>
        <v>0</v>
      </c>
      <c r="AD47" s="93">
        <f>[42]Junho!$K$33</f>
        <v>0</v>
      </c>
      <c r="AE47" s="93">
        <f>[42]Junho!$K$34</f>
        <v>0</v>
      </c>
      <c r="AF47" s="81">
        <f t="shared" si="3"/>
        <v>0</v>
      </c>
      <c r="AG47" s="82">
        <f t="shared" si="6"/>
        <v>0</v>
      </c>
      <c r="AH47" s="56">
        <f t="shared" si="7"/>
        <v>30</v>
      </c>
    </row>
    <row r="48" spans="1:39" x14ac:dyDescent="0.2">
      <c r="A48" s="50" t="s">
        <v>32</v>
      </c>
      <c r="B48" s="93">
        <f>[43]Junho!$K$5</f>
        <v>0</v>
      </c>
      <c r="C48" s="93">
        <f>[43]Junho!$K$6</f>
        <v>0</v>
      </c>
      <c r="D48" s="93">
        <f>[43]Junho!$K$7</f>
        <v>0</v>
      </c>
      <c r="E48" s="93">
        <f>[43]Junho!$K$8</f>
        <v>0</v>
      </c>
      <c r="F48" s="93">
        <f>[43]Junho!$K$9</f>
        <v>0</v>
      </c>
      <c r="G48" s="93">
        <f>[43]Junho!$K$10</f>
        <v>0</v>
      </c>
      <c r="H48" s="93">
        <f>[43]Junho!$K$11</f>
        <v>0</v>
      </c>
      <c r="I48" s="93">
        <f>[43]Junho!$K$12</f>
        <v>0</v>
      </c>
      <c r="J48" s="93">
        <f>[43]Junho!$K$13</f>
        <v>0</v>
      </c>
      <c r="K48" s="93">
        <f>[43]Junho!$K$14</f>
        <v>0</v>
      </c>
      <c r="L48" s="93">
        <f>[43]Junho!$K$15</f>
        <v>0</v>
      </c>
      <c r="M48" s="93">
        <f>[43]Junho!$K$16</f>
        <v>0</v>
      </c>
      <c r="N48" s="93">
        <f>[43]Junho!$K$17</f>
        <v>0</v>
      </c>
      <c r="O48" s="93">
        <f>[43]Junho!$K$18</f>
        <v>0</v>
      </c>
      <c r="P48" s="93">
        <f>[43]Junho!$K$19</f>
        <v>0</v>
      </c>
      <c r="Q48" s="93">
        <f>[43]Junho!$K$20</f>
        <v>0</v>
      </c>
      <c r="R48" s="93">
        <f>[43]Junho!$K$21</f>
        <v>0</v>
      </c>
      <c r="S48" s="93">
        <f>[43]Junho!$K$22</f>
        <v>0</v>
      </c>
      <c r="T48" s="93">
        <f>[43]Junho!$K$23</f>
        <v>0</v>
      </c>
      <c r="U48" s="93">
        <f>[43]Junho!$K$24</f>
        <v>0</v>
      </c>
      <c r="V48" s="93">
        <f>[43]Junho!$K$25</f>
        <v>0</v>
      </c>
      <c r="W48" s="93">
        <f>[43]Junho!$K$26</f>
        <v>0</v>
      </c>
      <c r="X48" s="93">
        <f>[43]Junho!$K$27</f>
        <v>0</v>
      </c>
      <c r="Y48" s="93">
        <f>[43]Junho!$K$28</f>
        <v>0</v>
      </c>
      <c r="Z48" s="93">
        <f>[43]Junho!$K$29</f>
        <v>0</v>
      </c>
      <c r="AA48" s="93">
        <f>[43]Junho!$K$30</f>
        <v>0</v>
      </c>
      <c r="AB48" s="93">
        <f>[43]Junho!$K$31</f>
        <v>0</v>
      </c>
      <c r="AC48" s="93">
        <f>[43]Junho!$K$32</f>
        <v>0</v>
      </c>
      <c r="AD48" s="93">
        <f>[43]Junho!$K$33</f>
        <v>0</v>
      </c>
      <c r="AE48" s="93">
        <f>[43]Junho!$K$34</f>
        <v>0</v>
      </c>
      <c r="AF48" s="81">
        <f t="shared" si="3"/>
        <v>0</v>
      </c>
      <c r="AG48" s="82">
        <f t="shared" si="6"/>
        <v>0</v>
      </c>
      <c r="AH48" s="56">
        <f t="shared" si="7"/>
        <v>30</v>
      </c>
      <c r="AI48" s="11" t="s">
        <v>33</v>
      </c>
    </row>
    <row r="49" spans="1:35" hidden="1" x14ac:dyDescent="0.2">
      <c r="A49" s="102" t="s">
        <v>19</v>
      </c>
      <c r="B49" s="93" t="str">
        <f>[44]Junho!$K$5</f>
        <v>*</v>
      </c>
      <c r="C49" s="93" t="str">
        <f>[44]Junho!$K$6</f>
        <v>*</v>
      </c>
      <c r="D49" s="93" t="str">
        <f>[44]Junho!$K$7</f>
        <v>*</v>
      </c>
      <c r="E49" s="93" t="str">
        <f>[44]Junho!$K$8</f>
        <v>*</v>
      </c>
      <c r="F49" s="93" t="str">
        <f>[44]Junho!$K$9</f>
        <v>*</v>
      </c>
      <c r="G49" s="93" t="str">
        <f>[44]Junho!$K$10</f>
        <v>*</v>
      </c>
      <c r="H49" s="93" t="str">
        <f>[44]Junho!$K$11</f>
        <v>*</v>
      </c>
      <c r="I49" s="93" t="str">
        <f>[44]Junho!$K$12</f>
        <v>*</v>
      </c>
      <c r="J49" s="93" t="str">
        <f>[44]Junho!$K$13</f>
        <v>*</v>
      </c>
      <c r="K49" s="93" t="str">
        <f>[44]Junho!$K$14</f>
        <v>*</v>
      </c>
      <c r="L49" s="93" t="str">
        <f>[44]Junho!$K$15</f>
        <v>*</v>
      </c>
      <c r="M49" s="93" t="str">
        <f>[44]Junho!$K$16</f>
        <v>*</v>
      </c>
      <c r="N49" s="93" t="str">
        <f>[44]Junho!$K$17</f>
        <v>*</v>
      </c>
      <c r="O49" s="93" t="str">
        <f>[44]Junho!$K$18</f>
        <v>*</v>
      </c>
      <c r="P49" s="93" t="str">
        <f>[44]Junho!$K$19</f>
        <v>*</v>
      </c>
      <c r="Q49" s="93" t="str">
        <f>[44]Junho!$K$20</f>
        <v>*</v>
      </c>
      <c r="R49" s="93" t="str">
        <f>[44]Junho!$K$21</f>
        <v>*</v>
      </c>
      <c r="S49" s="93" t="str">
        <f>[44]Junho!$K$22</f>
        <v>*</v>
      </c>
      <c r="T49" s="93" t="str">
        <f>[44]Junho!$K$23</f>
        <v>*</v>
      </c>
      <c r="U49" s="93" t="str">
        <f>[44]Junho!$K$24</f>
        <v>*</v>
      </c>
      <c r="V49" s="93" t="str">
        <f>[44]Junho!$K$25</f>
        <v>*</v>
      </c>
      <c r="W49" s="93" t="str">
        <f>[44]Junho!$K$26</f>
        <v>*</v>
      </c>
      <c r="X49" s="93" t="str">
        <f>[44]Junho!$K$27</f>
        <v>*</v>
      </c>
      <c r="Y49" s="93" t="str">
        <f>[44]Junho!$K$28</f>
        <v>*</v>
      </c>
      <c r="Z49" s="93" t="str">
        <f>[44]Junho!$K$29</f>
        <v>*</v>
      </c>
      <c r="AA49" s="93" t="str">
        <f>[44]Junho!$K$30</f>
        <v>*</v>
      </c>
      <c r="AB49" s="93" t="str">
        <f>[44]Junho!$K$31</f>
        <v>*</v>
      </c>
      <c r="AC49" s="93" t="str">
        <f>[44]Junho!$K$32</f>
        <v>*</v>
      </c>
      <c r="AD49" s="93" t="str">
        <f>[44]Junho!$K$33</f>
        <v>*</v>
      </c>
      <c r="AE49" s="93" t="str">
        <f>[44]Junho!$K$34</f>
        <v>*</v>
      </c>
      <c r="AF49" s="81">
        <f t="shared" si="3"/>
        <v>0</v>
      </c>
      <c r="AG49" s="82">
        <f t="shared" si="6"/>
        <v>0</v>
      </c>
      <c r="AH49" s="56">
        <f t="shared" si="7"/>
        <v>0</v>
      </c>
    </row>
    <row r="50" spans="1:35" x14ac:dyDescent="0.2">
      <c r="A50" s="103" t="s">
        <v>50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81">
        <f t="shared" si="3"/>
        <v>0</v>
      </c>
      <c r="AG50" s="82">
        <f t="shared" si="6"/>
        <v>0</v>
      </c>
      <c r="AH50" s="56">
        <f t="shared" si="7"/>
        <v>30</v>
      </c>
    </row>
    <row r="51" spans="1:35" s="5" customFormat="1" x14ac:dyDescent="0.2">
      <c r="A51" s="103" t="s">
        <v>225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81">
        <f t="shared" si="3"/>
        <v>0</v>
      </c>
      <c r="AG51" s="82">
        <f t="shared" si="6"/>
        <v>0</v>
      </c>
      <c r="AH51" s="56">
        <f t="shared" si="7"/>
        <v>30</v>
      </c>
    </row>
    <row r="52" spans="1:35" x14ac:dyDescent="0.2">
      <c r="A52" s="103" t="s">
        <v>226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81">
        <f t="shared" si="3"/>
        <v>0</v>
      </c>
      <c r="AG52" s="82">
        <f t="shared" si="6"/>
        <v>0</v>
      </c>
      <c r="AH52" s="56">
        <f t="shared" si="7"/>
        <v>30</v>
      </c>
      <c r="AI52" t="s">
        <v>33</v>
      </c>
    </row>
    <row r="53" spans="1:35" x14ac:dyDescent="0.2">
      <c r="A53" s="103" t="s">
        <v>227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81">
        <f t="shared" si="3"/>
        <v>0</v>
      </c>
      <c r="AG53" s="82">
        <f t="shared" si="6"/>
        <v>0</v>
      </c>
      <c r="AH53" s="56">
        <f t="shared" si="7"/>
        <v>30</v>
      </c>
    </row>
    <row r="54" spans="1:35" x14ac:dyDescent="0.2">
      <c r="A54" s="103" t="s">
        <v>236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81">
        <f t="shared" si="3"/>
        <v>0</v>
      </c>
      <c r="AG54" s="82">
        <f t="shared" si="6"/>
        <v>0</v>
      </c>
      <c r="AH54" s="56">
        <f t="shared" si="7"/>
        <v>30</v>
      </c>
    </row>
    <row r="55" spans="1:35" hidden="1" x14ac:dyDescent="0.2">
      <c r="A55" s="103" t="s">
        <v>237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81">
        <f t="shared" si="3"/>
        <v>0</v>
      </c>
      <c r="AG55" s="82">
        <f t="shared" si="6"/>
        <v>0</v>
      </c>
      <c r="AH55" s="56">
        <f t="shared" si="7"/>
        <v>0</v>
      </c>
    </row>
    <row r="56" spans="1:35" x14ac:dyDescent="0.2">
      <c r="A56" s="103" t="s">
        <v>6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81">
        <f t="shared" si="3"/>
        <v>0</v>
      </c>
      <c r="AG56" s="82">
        <f t="shared" si="6"/>
        <v>0</v>
      </c>
      <c r="AH56" s="56">
        <f t="shared" si="7"/>
        <v>30</v>
      </c>
    </row>
    <row r="57" spans="1:35" x14ac:dyDescent="0.2">
      <c r="A57" s="103" t="s">
        <v>228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0.8</v>
      </c>
      <c r="AF57" s="81">
        <f t="shared" si="3"/>
        <v>0.8</v>
      </c>
      <c r="AG57" s="82">
        <f t="shared" si="6"/>
        <v>0.8</v>
      </c>
      <c r="AH57" s="56">
        <f t="shared" si="7"/>
        <v>29</v>
      </c>
    </row>
    <row r="58" spans="1:35" x14ac:dyDescent="0.2">
      <c r="A58" s="103" t="s">
        <v>7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81">
        <f t="shared" si="3"/>
        <v>0</v>
      </c>
      <c r="AG58" s="82">
        <f t="shared" si="6"/>
        <v>0</v>
      </c>
      <c r="AH58" s="56">
        <f t="shared" si="7"/>
        <v>30</v>
      </c>
    </row>
    <row r="59" spans="1:35" x14ac:dyDescent="0.2">
      <c r="A59" s="103" t="s">
        <v>229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81">
        <f t="shared" si="3"/>
        <v>0</v>
      </c>
      <c r="AG59" s="82">
        <f t="shared" si="6"/>
        <v>0</v>
      </c>
      <c r="AH59" s="56">
        <f t="shared" si="7"/>
        <v>30</v>
      </c>
    </row>
    <row r="60" spans="1:35" x14ac:dyDescent="0.2">
      <c r="A60" s="103" t="s">
        <v>9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1.4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81">
        <f t="shared" si="3"/>
        <v>1.4</v>
      </c>
      <c r="AG60" s="82">
        <f t="shared" si="6"/>
        <v>1.4</v>
      </c>
      <c r="AH60" s="56">
        <f t="shared" si="7"/>
        <v>29</v>
      </c>
    </row>
    <row r="61" spans="1:35" x14ac:dyDescent="0.2">
      <c r="A61" s="103" t="s">
        <v>11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81">
        <f t="shared" si="3"/>
        <v>0</v>
      </c>
      <c r="AG61" s="82">
        <f t="shared" si="6"/>
        <v>0</v>
      </c>
      <c r="AH61" s="56">
        <f t="shared" si="7"/>
        <v>30</v>
      </c>
      <c r="AI61" t="s">
        <v>33</v>
      </c>
    </row>
    <row r="62" spans="1:35" x14ac:dyDescent="0.2">
      <c r="A62" s="103" t="s">
        <v>230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0.2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81">
        <f t="shared" si="3"/>
        <v>0.2</v>
      </c>
      <c r="AG62" s="82">
        <f t="shared" si="6"/>
        <v>0.2</v>
      </c>
      <c r="AH62" s="56">
        <f t="shared" si="7"/>
        <v>29</v>
      </c>
    </row>
    <row r="63" spans="1:35" x14ac:dyDescent="0.2">
      <c r="A63" s="103" t="s">
        <v>14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0.2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0.2</v>
      </c>
      <c r="AB63" s="10">
        <v>0.2</v>
      </c>
      <c r="AC63" s="10">
        <v>0</v>
      </c>
      <c r="AD63" s="10">
        <v>0</v>
      </c>
      <c r="AE63" s="10">
        <v>0</v>
      </c>
      <c r="AF63" s="81">
        <f t="shared" si="3"/>
        <v>0.60000000000000009</v>
      </c>
      <c r="AG63" s="82">
        <f t="shared" si="6"/>
        <v>0.2</v>
      </c>
      <c r="AH63" s="56">
        <f t="shared" si="7"/>
        <v>27</v>
      </c>
    </row>
    <row r="64" spans="1:35" x14ac:dyDescent="0.2">
      <c r="A64" s="103" t="s">
        <v>231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81">
        <f t="shared" si="3"/>
        <v>0</v>
      </c>
      <c r="AG64" s="82">
        <f t="shared" si="6"/>
        <v>0</v>
      </c>
      <c r="AH64" s="56">
        <f t="shared" si="7"/>
        <v>30</v>
      </c>
      <c r="AI64" s="11" t="s">
        <v>33</v>
      </c>
    </row>
    <row r="65" spans="1:35" x14ac:dyDescent="0.2">
      <c r="A65" s="103" t="s">
        <v>232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81">
        <f t="shared" si="3"/>
        <v>0</v>
      </c>
      <c r="AG65" s="82">
        <f t="shared" si="6"/>
        <v>0</v>
      </c>
      <c r="AH65" s="56">
        <f t="shared" si="7"/>
        <v>30</v>
      </c>
    </row>
    <row r="66" spans="1:35" x14ac:dyDescent="0.2">
      <c r="A66" s="103" t="s">
        <v>17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81">
        <f t="shared" si="3"/>
        <v>0</v>
      </c>
      <c r="AG66" s="82">
        <f t="shared" si="6"/>
        <v>0</v>
      </c>
      <c r="AH66" s="56">
        <f t="shared" si="7"/>
        <v>30</v>
      </c>
    </row>
    <row r="67" spans="1:35" x14ac:dyDescent="0.2">
      <c r="A67" s="95" t="s">
        <v>233</v>
      </c>
      <c r="B67" s="93">
        <v>0</v>
      </c>
      <c r="C67" s="93">
        <v>0</v>
      </c>
      <c r="D67" s="93">
        <v>0</v>
      </c>
      <c r="E67" s="93">
        <v>0</v>
      </c>
      <c r="F67" s="93">
        <v>0</v>
      </c>
      <c r="G67" s="93">
        <v>0</v>
      </c>
      <c r="H67" s="93">
        <v>0</v>
      </c>
      <c r="I67" s="93">
        <v>0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0</v>
      </c>
      <c r="P67" s="93">
        <v>0</v>
      </c>
      <c r="Q67" s="93">
        <v>0</v>
      </c>
      <c r="R67" s="93">
        <v>0</v>
      </c>
      <c r="S67" s="93">
        <v>0</v>
      </c>
      <c r="T67" s="93">
        <v>0</v>
      </c>
      <c r="U67" s="93">
        <v>0</v>
      </c>
      <c r="V67" s="93">
        <v>0</v>
      </c>
      <c r="W67" s="93">
        <v>0</v>
      </c>
      <c r="X67" s="93">
        <v>0</v>
      </c>
      <c r="Y67" s="93">
        <v>0</v>
      </c>
      <c r="Z67" s="93">
        <v>0</v>
      </c>
      <c r="AA67" s="93">
        <v>0</v>
      </c>
      <c r="AB67" s="93">
        <v>0</v>
      </c>
      <c r="AC67" s="93">
        <v>0</v>
      </c>
      <c r="AD67" s="93">
        <v>0</v>
      </c>
      <c r="AE67" s="93">
        <v>0</v>
      </c>
      <c r="AF67" s="81">
        <f t="shared" si="3"/>
        <v>0</v>
      </c>
      <c r="AG67" s="82">
        <f t="shared" si="6"/>
        <v>0</v>
      </c>
      <c r="AH67" s="56">
        <f t="shared" si="7"/>
        <v>30</v>
      </c>
      <c r="AI67" s="11" t="s">
        <v>33</v>
      </c>
    </row>
    <row r="68" spans="1:35" x14ac:dyDescent="0.2">
      <c r="A68" s="95" t="s">
        <v>221</v>
      </c>
      <c r="B68" s="93">
        <v>0</v>
      </c>
      <c r="C68" s="93">
        <v>0</v>
      </c>
      <c r="D68" s="93">
        <v>0</v>
      </c>
      <c r="E68" s="93">
        <v>0</v>
      </c>
      <c r="F68" s="9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3">
        <v>0</v>
      </c>
      <c r="Q68" s="93">
        <v>0</v>
      </c>
      <c r="R68" s="93">
        <v>0</v>
      </c>
      <c r="S68" s="93">
        <v>0</v>
      </c>
      <c r="T68" s="93">
        <v>0</v>
      </c>
      <c r="U68" s="93">
        <v>0</v>
      </c>
      <c r="V68" s="93">
        <v>0</v>
      </c>
      <c r="W68" s="93">
        <v>0</v>
      </c>
      <c r="X68" s="93">
        <v>0</v>
      </c>
      <c r="Y68" s="93">
        <v>0</v>
      </c>
      <c r="Z68" s="93">
        <v>0</v>
      </c>
      <c r="AA68" s="93">
        <v>0</v>
      </c>
      <c r="AB68" s="93">
        <v>0</v>
      </c>
      <c r="AC68" s="93">
        <v>0</v>
      </c>
      <c r="AD68" s="93">
        <v>0.7</v>
      </c>
      <c r="AE68" s="93">
        <v>0.5</v>
      </c>
      <c r="AF68" s="81">
        <f t="shared" si="3"/>
        <v>1.2</v>
      </c>
      <c r="AG68" s="82">
        <f t="shared" si="6"/>
        <v>0.7</v>
      </c>
      <c r="AH68" s="56">
        <f t="shared" si="7"/>
        <v>28</v>
      </c>
    </row>
    <row r="69" spans="1:35" x14ac:dyDescent="0.2">
      <c r="A69" s="95" t="s">
        <v>222</v>
      </c>
      <c r="B69" s="93">
        <v>0</v>
      </c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0.1</v>
      </c>
      <c r="AE69" s="93">
        <v>0</v>
      </c>
      <c r="AF69" s="81">
        <f t="shared" si="3"/>
        <v>0.1</v>
      </c>
      <c r="AG69" s="82">
        <f t="shared" si="6"/>
        <v>0.1</v>
      </c>
      <c r="AH69" s="56">
        <f t="shared" si="7"/>
        <v>29</v>
      </c>
    </row>
    <row r="70" spans="1:35" x14ac:dyDescent="0.2">
      <c r="A70" s="95" t="s">
        <v>223</v>
      </c>
      <c r="B70" s="93">
        <v>0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>
        <v>0</v>
      </c>
      <c r="Q70" s="93">
        <v>0</v>
      </c>
      <c r="R70" s="93">
        <v>0</v>
      </c>
      <c r="S70" s="93">
        <v>0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3">
        <v>0</v>
      </c>
      <c r="AA70" s="93">
        <v>0</v>
      </c>
      <c r="AB70" s="93">
        <v>0</v>
      </c>
      <c r="AC70" s="93">
        <v>0</v>
      </c>
      <c r="AD70" s="93">
        <v>0.5</v>
      </c>
      <c r="AE70" s="93">
        <v>0.4</v>
      </c>
      <c r="AF70" s="81">
        <f t="shared" ref="AF70:AF71" si="8">SUM(B70:AE70)</f>
        <v>0.9</v>
      </c>
      <c r="AG70" s="82">
        <f t="shared" si="6"/>
        <v>0.5</v>
      </c>
      <c r="AH70" s="56">
        <f t="shared" si="7"/>
        <v>28</v>
      </c>
    </row>
    <row r="71" spans="1:35" x14ac:dyDescent="0.2">
      <c r="A71" s="95" t="s">
        <v>224</v>
      </c>
      <c r="B71" s="107">
        <v>0</v>
      </c>
      <c r="C71" s="107">
        <v>0</v>
      </c>
      <c r="D71" s="107">
        <v>0</v>
      </c>
      <c r="E71" s="107">
        <v>0</v>
      </c>
      <c r="F71" s="107">
        <v>0</v>
      </c>
      <c r="G71" s="107">
        <v>0</v>
      </c>
      <c r="H71" s="107">
        <v>0</v>
      </c>
      <c r="I71" s="107">
        <v>0</v>
      </c>
      <c r="J71" s="107">
        <v>0</v>
      </c>
      <c r="K71" s="107">
        <v>0</v>
      </c>
      <c r="L71" s="107">
        <v>0</v>
      </c>
      <c r="M71" s="107">
        <v>0</v>
      </c>
      <c r="N71" s="107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107">
        <v>0</v>
      </c>
      <c r="AD71" s="107">
        <v>0.2</v>
      </c>
      <c r="AE71" s="107">
        <v>1</v>
      </c>
      <c r="AF71" s="81">
        <f t="shared" si="8"/>
        <v>1.2</v>
      </c>
      <c r="AG71" s="82">
        <f t="shared" si="6"/>
        <v>1</v>
      </c>
      <c r="AH71" s="56">
        <f t="shared" si="7"/>
        <v>28</v>
      </c>
    </row>
    <row r="72" spans="1:35" s="5" customFormat="1" ht="17.100000000000001" customHeight="1" thickBot="1" x14ac:dyDescent="0.25">
      <c r="A72" s="51" t="s">
        <v>22</v>
      </c>
      <c r="B72" s="94">
        <f>MAX(B5:B71)</f>
        <v>0</v>
      </c>
      <c r="C72" s="94">
        <f t="shared" ref="C72:AE72" si="9">MAX(C5:C71)</f>
        <v>0</v>
      </c>
      <c r="D72" s="94">
        <f t="shared" si="9"/>
        <v>0</v>
      </c>
      <c r="E72" s="94">
        <f t="shared" si="9"/>
        <v>0</v>
      </c>
      <c r="F72" s="94">
        <f t="shared" si="9"/>
        <v>0</v>
      </c>
      <c r="G72" s="94">
        <f t="shared" si="9"/>
        <v>0</v>
      </c>
      <c r="H72" s="94">
        <f t="shared" si="9"/>
        <v>0.2</v>
      </c>
      <c r="I72" s="94">
        <f t="shared" si="9"/>
        <v>0</v>
      </c>
      <c r="J72" s="94">
        <f t="shared" si="9"/>
        <v>0</v>
      </c>
      <c r="K72" s="94">
        <f t="shared" si="9"/>
        <v>0</v>
      </c>
      <c r="L72" s="94">
        <f t="shared" si="9"/>
        <v>0</v>
      </c>
      <c r="M72" s="94">
        <f t="shared" si="9"/>
        <v>0</v>
      </c>
      <c r="N72" s="94">
        <f t="shared" si="9"/>
        <v>0</v>
      </c>
      <c r="O72" s="94">
        <f t="shared" si="9"/>
        <v>0</v>
      </c>
      <c r="P72" s="94">
        <f t="shared" si="9"/>
        <v>1.8</v>
      </c>
      <c r="Q72" s="94">
        <f t="shared" si="9"/>
        <v>2.8000000000000003</v>
      </c>
      <c r="R72" s="94">
        <f t="shared" si="9"/>
        <v>0.8</v>
      </c>
      <c r="S72" s="94">
        <f t="shared" si="9"/>
        <v>0.2</v>
      </c>
      <c r="T72" s="94">
        <f t="shared" si="9"/>
        <v>0</v>
      </c>
      <c r="U72" s="94">
        <f t="shared" si="9"/>
        <v>0</v>
      </c>
      <c r="V72" s="94">
        <f t="shared" si="9"/>
        <v>0</v>
      </c>
      <c r="W72" s="94">
        <f t="shared" si="9"/>
        <v>0</v>
      </c>
      <c r="X72" s="94">
        <f t="shared" si="9"/>
        <v>0</v>
      </c>
      <c r="Y72" s="94">
        <f t="shared" si="9"/>
        <v>1.4</v>
      </c>
      <c r="Z72" s="94">
        <f t="shared" si="9"/>
        <v>2</v>
      </c>
      <c r="AA72" s="94">
        <f t="shared" si="9"/>
        <v>1.5999999999999999</v>
      </c>
      <c r="AB72" s="94">
        <f t="shared" si="9"/>
        <v>0.4</v>
      </c>
      <c r="AC72" s="94">
        <f t="shared" si="9"/>
        <v>0</v>
      </c>
      <c r="AD72" s="94">
        <f t="shared" si="9"/>
        <v>1.2</v>
      </c>
      <c r="AE72" s="94">
        <f t="shared" si="9"/>
        <v>1.6</v>
      </c>
      <c r="AF72" s="81">
        <f>SUM(B72:AE72)</f>
        <v>14</v>
      </c>
      <c r="AG72" s="82">
        <f t="shared" si="6"/>
        <v>2.8000000000000003</v>
      </c>
      <c r="AH72" s="56">
        <f t="shared" si="7"/>
        <v>19</v>
      </c>
    </row>
    <row r="73" spans="1:35" x14ac:dyDescent="0.2">
      <c r="A73" s="122" t="s">
        <v>209</v>
      </c>
      <c r="B73" s="123"/>
      <c r="C73" s="42"/>
      <c r="D73" s="42"/>
      <c r="E73" s="42"/>
      <c r="F73" s="42"/>
      <c r="G73" s="42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48"/>
      <c r="AE73" s="52"/>
      <c r="AF73" s="86"/>
      <c r="AG73" s="86"/>
      <c r="AH73" s="87"/>
    </row>
    <row r="74" spans="1:35" x14ac:dyDescent="0.2">
      <c r="A74" s="124" t="s">
        <v>210</v>
      </c>
      <c r="B74" s="125"/>
      <c r="C74" s="43"/>
      <c r="D74" s="43"/>
      <c r="E74" s="43"/>
      <c r="F74" s="43"/>
      <c r="G74" s="43"/>
      <c r="H74" s="43"/>
      <c r="I74" s="4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116"/>
      <c r="U74" s="116"/>
      <c r="V74" s="116"/>
      <c r="W74" s="116"/>
      <c r="X74" s="116"/>
      <c r="Y74" s="83"/>
      <c r="Z74" s="83"/>
      <c r="AA74" s="83"/>
      <c r="AB74" s="83"/>
      <c r="AC74" s="83"/>
      <c r="AD74" s="83"/>
      <c r="AE74" s="83"/>
      <c r="AF74" s="86"/>
      <c r="AG74" s="86"/>
      <c r="AH74" s="87"/>
    </row>
    <row r="75" spans="1:35" x14ac:dyDescent="0.2">
      <c r="A75" s="77" t="s">
        <v>207</v>
      </c>
      <c r="B75" s="76"/>
      <c r="C75" s="83"/>
      <c r="D75" s="83"/>
      <c r="E75" s="98"/>
      <c r="F75" s="98"/>
      <c r="G75" s="98"/>
      <c r="H75" s="98"/>
      <c r="I75" s="83"/>
      <c r="J75" s="84"/>
      <c r="K75" s="84"/>
      <c r="L75" s="84"/>
      <c r="M75" s="84"/>
      <c r="N75" s="84"/>
      <c r="O75" s="84"/>
      <c r="P75" s="84"/>
      <c r="Q75" s="83"/>
      <c r="R75" s="83"/>
      <c r="S75" s="83"/>
      <c r="T75" s="117"/>
      <c r="U75" s="117"/>
      <c r="V75" s="117"/>
      <c r="W75" s="117"/>
      <c r="X75" s="117"/>
      <c r="Y75" s="83"/>
      <c r="Z75" s="83"/>
      <c r="AA75" s="83"/>
      <c r="AB75" s="83"/>
      <c r="AC75" s="83"/>
      <c r="AD75" s="48"/>
      <c r="AE75" s="48"/>
      <c r="AF75" s="86"/>
      <c r="AG75" s="86"/>
      <c r="AH75" s="87"/>
    </row>
    <row r="76" spans="1:35" x14ac:dyDescent="0.2">
      <c r="A76" s="77" t="s">
        <v>208</v>
      </c>
      <c r="B76" s="75"/>
      <c r="C76" s="42"/>
      <c r="D76" s="42"/>
      <c r="E76" s="98"/>
      <c r="F76" s="98"/>
      <c r="G76" s="98"/>
      <c r="H76" s="98"/>
      <c r="I76" s="42"/>
      <c r="J76" s="42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48"/>
      <c r="AE76" s="48"/>
      <c r="AF76" s="86"/>
      <c r="AG76" s="86"/>
      <c r="AH76" s="87"/>
    </row>
    <row r="77" spans="1:35" x14ac:dyDescent="0.2">
      <c r="A77" s="44"/>
      <c r="B77" s="83"/>
      <c r="C77" s="83"/>
      <c r="D77" s="83"/>
      <c r="E77" s="98"/>
      <c r="F77" s="98"/>
      <c r="G77" s="98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48"/>
      <c r="AF77" s="86"/>
      <c r="AG77" s="86"/>
      <c r="AH77" s="87"/>
    </row>
    <row r="78" spans="1:35" x14ac:dyDescent="0.2">
      <c r="A78" s="44"/>
      <c r="B78" s="83"/>
      <c r="C78" s="83"/>
      <c r="D78" s="83"/>
      <c r="E78" s="98"/>
      <c r="F78" s="98"/>
      <c r="G78" s="98"/>
      <c r="H78" s="98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49"/>
      <c r="AF78" s="86"/>
      <c r="AG78" s="86"/>
      <c r="AH78" s="87"/>
    </row>
    <row r="79" spans="1:35" ht="13.5" thickBot="1" x14ac:dyDescent="0.25">
      <c r="A79" s="53"/>
      <c r="B79" s="54"/>
      <c r="C79" s="54"/>
      <c r="D79" s="54"/>
      <c r="E79" s="54"/>
      <c r="F79" s="54"/>
      <c r="G79" s="54" t="s">
        <v>33</v>
      </c>
      <c r="H79" s="54"/>
      <c r="I79" s="54"/>
      <c r="J79" s="54"/>
      <c r="K79" s="54"/>
      <c r="L79" s="54" t="s">
        <v>33</v>
      </c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88"/>
      <c r="AG79" s="88"/>
      <c r="AH79" s="89" t="s">
        <v>33</v>
      </c>
    </row>
    <row r="80" spans="1:35" x14ac:dyDescent="0.2">
      <c r="AF80" s="2"/>
      <c r="AG80" s="2"/>
      <c r="AH80" s="2"/>
    </row>
    <row r="81" spans="7:34" x14ac:dyDescent="0.2">
      <c r="AF81" s="2"/>
      <c r="AG81" s="2"/>
      <c r="AH81" s="2"/>
    </row>
    <row r="82" spans="7:34" x14ac:dyDescent="0.2">
      <c r="G82" s="2" t="s">
        <v>33</v>
      </c>
      <c r="AF82" s="2"/>
      <c r="AG82" s="2"/>
      <c r="AH82" s="2"/>
    </row>
    <row r="83" spans="7:34" x14ac:dyDescent="0.2">
      <c r="Q83" s="2" t="s">
        <v>33</v>
      </c>
      <c r="T83" s="2" t="s">
        <v>33</v>
      </c>
      <c r="V83" s="2" t="s">
        <v>33</v>
      </c>
      <c r="X83" s="2" t="s">
        <v>33</v>
      </c>
      <c r="Z83" s="2" t="s">
        <v>33</v>
      </c>
      <c r="AF83" s="2"/>
      <c r="AG83" s="2"/>
      <c r="AH83" s="2"/>
    </row>
    <row r="84" spans="7:34" x14ac:dyDescent="0.2">
      <c r="J84" s="2" t="s">
        <v>33</v>
      </c>
      <c r="M84" s="2" t="s">
        <v>33</v>
      </c>
      <c r="P84" s="2" t="s">
        <v>33</v>
      </c>
      <c r="Q84" s="2" t="s">
        <v>33</v>
      </c>
      <c r="R84" s="2" t="s">
        <v>33</v>
      </c>
      <c r="S84" s="2" t="s">
        <v>33</v>
      </c>
      <c r="T84" s="2" t="s">
        <v>33</v>
      </c>
      <c r="W84" s="2" t="s">
        <v>33</v>
      </c>
      <c r="X84" s="2" t="s">
        <v>33</v>
      </c>
      <c r="Z84" s="2" t="s">
        <v>33</v>
      </c>
      <c r="AB84" s="2" t="s">
        <v>33</v>
      </c>
      <c r="AF84" s="2"/>
      <c r="AG84" s="2" t="s">
        <v>33</v>
      </c>
      <c r="AH84" s="2"/>
    </row>
    <row r="85" spans="7:34" x14ac:dyDescent="0.2">
      <c r="Q85" s="2" t="s">
        <v>33</v>
      </c>
      <c r="S85" s="2" t="s">
        <v>33</v>
      </c>
      <c r="V85" s="2" t="s">
        <v>33</v>
      </c>
      <c r="W85" s="2" t="s">
        <v>33</v>
      </c>
      <c r="AB85" s="2" t="s">
        <v>33</v>
      </c>
      <c r="AC85" s="2" t="s">
        <v>33</v>
      </c>
      <c r="AF85" s="2" t="s">
        <v>33</v>
      </c>
      <c r="AG85" s="2" t="s">
        <v>33</v>
      </c>
      <c r="AH85" s="2"/>
    </row>
    <row r="86" spans="7:34" x14ac:dyDescent="0.2">
      <c r="J86" s="2" t="s">
        <v>33</v>
      </c>
      <c r="O86" s="2" t="s">
        <v>206</v>
      </c>
      <c r="P86" s="2" t="s">
        <v>33</v>
      </c>
      <c r="S86" s="2" t="s">
        <v>33</v>
      </c>
      <c r="T86" s="2" t="s">
        <v>33</v>
      </c>
      <c r="U86" s="2" t="s">
        <v>33</v>
      </c>
      <c r="V86" s="2" t="s">
        <v>33</v>
      </c>
      <c r="Z86" s="2" t="s">
        <v>33</v>
      </c>
      <c r="AF86" s="2"/>
      <c r="AG86" s="2"/>
      <c r="AH86" s="2" t="s">
        <v>33</v>
      </c>
    </row>
    <row r="87" spans="7:34" x14ac:dyDescent="0.2">
      <c r="K87" s="2" t="s">
        <v>33</v>
      </c>
      <c r="L87" s="2" t="s">
        <v>33</v>
      </c>
      <c r="M87" s="2" t="s">
        <v>33</v>
      </c>
      <c r="P87" s="2" t="s">
        <v>33</v>
      </c>
      <c r="Q87" s="2" t="s">
        <v>33</v>
      </c>
      <c r="S87" s="2" t="s">
        <v>33</v>
      </c>
      <c r="W87" s="2" t="s">
        <v>33</v>
      </c>
      <c r="Z87" s="2" t="s">
        <v>33</v>
      </c>
      <c r="AB87" s="2" t="s">
        <v>33</v>
      </c>
      <c r="AF87" s="2"/>
      <c r="AG87" s="2"/>
      <c r="AH87" s="2"/>
    </row>
    <row r="88" spans="7:34" x14ac:dyDescent="0.2">
      <c r="H88" s="2" t="s">
        <v>33</v>
      </c>
      <c r="S88" s="2" t="s">
        <v>33</v>
      </c>
      <c r="W88" s="2" t="s">
        <v>33</v>
      </c>
      <c r="AF88" s="2"/>
      <c r="AG88" s="2"/>
      <c r="AH88" s="2"/>
    </row>
    <row r="89" spans="7:34" x14ac:dyDescent="0.2">
      <c r="Q89" s="2" t="s">
        <v>33</v>
      </c>
      <c r="R89" s="2" t="s">
        <v>33</v>
      </c>
      <c r="AE89" s="2" t="s">
        <v>33</v>
      </c>
      <c r="AF89" s="2"/>
      <c r="AG89" s="2"/>
      <c r="AH89" s="2"/>
    </row>
    <row r="90" spans="7:34" x14ac:dyDescent="0.2">
      <c r="S90" s="2" t="s">
        <v>33</v>
      </c>
      <c r="X90" s="2" t="s">
        <v>33</v>
      </c>
      <c r="AC90" s="2" t="s">
        <v>33</v>
      </c>
      <c r="AF90" s="2"/>
      <c r="AG90" s="2"/>
      <c r="AH90" s="2" t="s">
        <v>33</v>
      </c>
    </row>
    <row r="91" spans="7:34" x14ac:dyDescent="0.2">
      <c r="Y91" s="2" t="s">
        <v>33</v>
      </c>
      <c r="AF91" s="2"/>
      <c r="AG91" s="2"/>
      <c r="AH91" s="2"/>
    </row>
    <row r="92" spans="7:34" x14ac:dyDescent="0.2">
      <c r="AF92" s="2"/>
      <c r="AG92" s="2"/>
      <c r="AH92" s="2"/>
    </row>
    <row r="93" spans="7:34" x14ac:dyDescent="0.2">
      <c r="AF93" s="2"/>
      <c r="AG93" s="2"/>
      <c r="AH93" s="2"/>
    </row>
    <row r="94" spans="7:34" x14ac:dyDescent="0.2">
      <c r="AF94" s="2"/>
      <c r="AG94" s="2"/>
      <c r="AH94" s="2"/>
    </row>
    <row r="95" spans="7:34" x14ac:dyDescent="0.2">
      <c r="S95" s="2" t="s">
        <v>33</v>
      </c>
      <c r="AF95" s="2"/>
      <c r="AG95" s="2"/>
      <c r="AH95" s="2"/>
    </row>
    <row r="96" spans="7:34" x14ac:dyDescent="0.2">
      <c r="AF96" s="2"/>
      <c r="AG96" s="2"/>
      <c r="AH96" s="2"/>
    </row>
    <row r="97" spans="32:34" x14ac:dyDescent="0.2">
      <c r="AF97" s="2"/>
      <c r="AG97" s="2"/>
      <c r="AH97" s="2"/>
    </row>
    <row r="98" spans="32:34" x14ac:dyDescent="0.2">
      <c r="AF98" s="2"/>
      <c r="AG98" s="2"/>
      <c r="AH98" s="2"/>
    </row>
    <row r="99" spans="32:34" x14ac:dyDescent="0.2">
      <c r="AF99" s="2"/>
      <c r="AG99" s="2"/>
      <c r="AH99" s="2"/>
    </row>
  </sheetData>
  <sortState ref="A5:AI49">
    <sortCondition ref="A5:A49"/>
  </sortState>
  <mergeCells count="38">
    <mergeCell ref="Q3:Q4"/>
    <mergeCell ref="I3:I4"/>
    <mergeCell ref="H3:H4"/>
    <mergeCell ref="P3:P4"/>
    <mergeCell ref="K3:K4"/>
    <mergeCell ref="L3:L4"/>
    <mergeCell ref="O3:O4"/>
    <mergeCell ref="R3:R4"/>
    <mergeCell ref="T75:X75"/>
    <mergeCell ref="V3:V4"/>
    <mergeCell ref="X3:X4"/>
    <mergeCell ref="AB3:AB4"/>
    <mergeCell ref="Y3:Y4"/>
    <mergeCell ref="Z3:Z4"/>
    <mergeCell ref="U3:U4"/>
    <mergeCell ref="T3:T4"/>
    <mergeCell ref="AA3:AA4"/>
    <mergeCell ref="AE3:AE4"/>
    <mergeCell ref="S3:S4"/>
    <mergeCell ref="T74:X74"/>
    <mergeCell ref="AC3:AC4"/>
    <mergeCell ref="AD3:AD4"/>
    <mergeCell ref="A73:B73"/>
    <mergeCell ref="A74:B74"/>
    <mergeCell ref="AH3:AH4"/>
    <mergeCell ref="A1:AH1"/>
    <mergeCell ref="B2:AH2"/>
    <mergeCell ref="A2:A4"/>
    <mergeCell ref="B3:B4"/>
    <mergeCell ref="C3:C4"/>
    <mergeCell ref="D3:D4"/>
    <mergeCell ref="W3:W4"/>
    <mergeCell ref="E3:E4"/>
    <mergeCell ref="F3:F4"/>
    <mergeCell ref="G3:G4"/>
    <mergeCell ref="J3:J4"/>
    <mergeCell ref="M3:M4"/>
    <mergeCell ref="N3:N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V H F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F V R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U c V W K I p H u A 4 A A A A R A A A A E w A c A E Z v c m 1 1 b G F z L 1 N l Y 3 R p b 2 4 x L m 0 g o h g A K K A U A A A A A A A A A A A A A A A A A A A A A A A A A A A A K 0 5 N L s n M z 1 M I h t C G 1 g B Q S w E C L Q A U A A I A C A B V U c V W T i g k J a g A A A D 4 A A A A E g A A A A A A A A A A A A A A A A A A A A A A Q 2 9 u Z m l n L 1 B h Y 2 t h Z 2 U u e G 1 s U E s B A i 0 A F A A C A A g A V V H F V g / K 6 a u k A A A A 6 Q A A A B M A A A A A A A A A A A A A A A A A 9 A A A A F t D b 2 5 0 Z W 5 0 X 1 R 5 c G V z X S 5 4 b W x Q S w E C L Q A U A A I A C A B V U c V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P h J H 4 j y a U S o V s w 9 c k f P C w A A A A A C A A A A A A A D Z g A A w A A A A B A A A A B J W Z h K V a a L m s X I J 1 5 m s y H G A A A A A A S A A A C g A A A A E A A A A K P y 3 j + M a 8 6 Q z J e Z I l u p r I F Q A A A A O 4 o b S x 9 Q b o B W t / i M y A U C C N k g 3 7 Y I 6 t l F F t Y p Y b S m J x K 6 a j q S H 9 t q d p 0 L a 2 l 9 I / 6 Q 6 d y K + b z r 7 e U V a 3 + z 1 Y j K c p b A J + Y p u 9 p t 2 K o d S r Y A S b A U A A A A g r X N P R 9 A 1 / 9 5 x c 1 K P q T t z c w m 2 t M = < / D a t a M a s h u p > 
</file>

<file path=customXml/itemProps1.xml><?xml version="1.0" encoding="utf-8"?>
<ds:datastoreItem xmlns:ds="http://schemas.openxmlformats.org/officeDocument/2006/customXml" ds:itemID="{6C1EAFD5-7B12-4C8E-AE6D-07D083BDD6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9</vt:i4>
      </vt:variant>
    </vt:vector>
  </HeadingPairs>
  <TitlesOfParts>
    <vt:vector size="19" baseType="lpstr">
      <vt:lpstr>TempInst</vt:lpstr>
      <vt:lpstr>TempMax</vt:lpstr>
      <vt:lpstr>TempMin</vt:lpstr>
      <vt:lpstr>UmidInst</vt:lpstr>
      <vt:lpstr>UmidMax</vt:lpstr>
      <vt:lpstr>UmidMin</vt:lpstr>
      <vt:lpstr>VelVentoMax</vt:lpstr>
      <vt:lpstr>RajadaVento</vt:lpstr>
      <vt:lpstr>Chuva</vt:lpstr>
      <vt:lpstr>ESTAÇÃO METEOROLÓGICA</vt:lpstr>
      <vt:lpstr>Chuva!Area_de_impressao</vt:lpstr>
      <vt:lpstr>RajadaVento!Area_de_impressao</vt:lpstr>
      <vt:lpstr>TempInst!Area_de_impressao</vt:lpstr>
      <vt:lpstr>TempMax!Area_de_impressao</vt:lpstr>
      <vt:lpstr>TempMin!Area_de_impressao</vt:lpstr>
      <vt:lpstr>UmidInst!Area_de_impressao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Alexandre Pontes Amaro</cp:lastModifiedBy>
  <cp:lastPrinted>2018-11-22T17:22:01Z</cp:lastPrinted>
  <dcterms:created xsi:type="dcterms:W3CDTF">2008-08-15T13:32:29Z</dcterms:created>
  <dcterms:modified xsi:type="dcterms:W3CDTF">2024-07-03T19:17:31Z</dcterms:modified>
</cp:coreProperties>
</file>