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9010" windowHeight="12420" tabRatio="874" activeTab="8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Planilha1" sheetId="17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xlnm.Print_Area" localSheetId="8">Chuva!$A$1:$AI$32</definedName>
    <definedName name="_xlnm.Print_Area" localSheetId="7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25" i="15" l="1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" i="17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" i="17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" i="17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" i="1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" i="17"/>
  <c r="AH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" i="17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" i="17"/>
  <c r="B24" i="5"/>
  <c r="AG25" i="4"/>
  <c r="AG24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" i="17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" i="17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59" i="14" l="1"/>
  <c r="AI60" i="14"/>
  <c r="AI61" i="14"/>
  <c r="AI62" i="14"/>
  <c r="AI63" i="14"/>
  <c r="AI64" i="14"/>
  <c r="AI65" i="14"/>
  <c r="AI66" i="14"/>
  <c r="AI67" i="14"/>
  <c r="AI68" i="14"/>
  <c r="AI69" i="14"/>
  <c r="AI70" i="14"/>
  <c r="AG60" i="14" l="1"/>
  <c r="AG65" i="14" l="1"/>
  <c r="AG66" i="14"/>
  <c r="AG55" i="14"/>
  <c r="AG56" i="14"/>
  <c r="AG57" i="14"/>
  <c r="AH25" i="14"/>
  <c r="AG25" i="14"/>
  <c r="AH25" i="15"/>
  <c r="AG31" i="15" l="1"/>
  <c r="AG38" i="15"/>
  <c r="AH38" i="14"/>
  <c r="AG28" i="14"/>
  <c r="AH18" i="15"/>
  <c r="AH31" i="15"/>
  <c r="AH31" i="14"/>
  <c r="AH38" i="15"/>
  <c r="AG28" i="15"/>
  <c r="AH28" i="15"/>
  <c r="AH28" i="14"/>
  <c r="AG38" i="14"/>
  <c r="AG18" i="15"/>
  <c r="AG31" i="14"/>
  <c r="AG37" i="12" l="1"/>
  <c r="AG30" i="12"/>
  <c r="AH37" i="12"/>
  <c r="AH30" i="12"/>
  <c r="AH24" i="12"/>
  <c r="AH12" i="9"/>
  <c r="AG16" i="9"/>
  <c r="AH16" i="9" l="1"/>
  <c r="AG21" i="9"/>
  <c r="AG19" i="9"/>
  <c r="AG13" i="9"/>
  <c r="AH17" i="12"/>
  <c r="AH20" i="9"/>
  <c r="AG20" i="9"/>
  <c r="AH14" i="9"/>
  <c r="AG22" i="9"/>
  <c r="AH15" i="9"/>
  <c r="AG31" i="9"/>
  <c r="AG17" i="9"/>
  <c r="AG23" i="9"/>
  <c r="AH24" i="9"/>
  <c r="AG15" i="9"/>
  <c r="AG24" i="9"/>
  <c r="AG18" i="9"/>
  <c r="AH31" i="9"/>
  <c r="AH19" i="9"/>
  <c r="AG38" i="9"/>
  <c r="AH13" i="9"/>
  <c r="AH21" i="9"/>
  <c r="AH17" i="9"/>
  <c r="AH22" i="9"/>
  <c r="AH18" i="9"/>
  <c r="AG17" i="12"/>
  <c r="AH23" i="9"/>
  <c r="AH29" i="9"/>
  <c r="AH38" i="9"/>
  <c r="AG29" i="9"/>
  <c r="AH12" i="8"/>
  <c r="AH25" i="8"/>
  <c r="AG12" i="8"/>
  <c r="AG25" i="8"/>
  <c r="AG25" i="7"/>
  <c r="AG12" i="7"/>
  <c r="AH12" i="6"/>
  <c r="AG16" i="6"/>
  <c r="AG25" i="6"/>
  <c r="AH16" i="6" l="1"/>
  <c r="AH14" i="6"/>
  <c r="AG18" i="8"/>
  <c r="AG31" i="6"/>
  <c r="AG22" i="6"/>
  <c r="AH18" i="6"/>
  <c r="AG29" i="6"/>
  <c r="AH22" i="6"/>
  <c r="AG35" i="6"/>
  <c r="AH20" i="6"/>
  <c r="AG23" i="6"/>
  <c r="AH21" i="6"/>
  <c r="AG15" i="6"/>
  <c r="AG13" i="6"/>
  <c r="AH37" i="6"/>
  <c r="AH32" i="6"/>
  <c r="AG39" i="6"/>
  <c r="AG37" i="6"/>
  <c r="AG32" i="6"/>
  <c r="AG30" i="6"/>
  <c r="AH27" i="6"/>
  <c r="AH18" i="8"/>
  <c r="AH31" i="8"/>
  <c r="AG21" i="6"/>
  <c r="AH40" i="6"/>
  <c r="AG24" i="6"/>
  <c r="AG19" i="6"/>
  <c r="AH17" i="6"/>
  <c r="AH24" i="6"/>
  <c r="AG18" i="6"/>
  <c r="AG18" i="7"/>
  <c r="AG38" i="7"/>
  <c r="AG42" i="6"/>
  <c r="AG40" i="6"/>
  <c r="AH35" i="6"/>
  <c r="AH42" i="6"/>
  <c r="AG38" i="6"/>
  <c r="AH28" i="6"/>
  <c r="AG26" i="6"/>
  <c r="AH38" i="6"/>
  <c r="AG33" i="6"/>
  <c r="AG28" i="6"/>
  <c r="AG27" i="6"/>
  <c r="AG28" i="8"/>
  <c r="AG17" i="6"/>
  <c r="AH41" i="6"/>
  <c r="AG36" i="6"/>
  <c r="AG34" i="6"/>
  <c r="AG20" i="6"/>
  <c r="AH38" i="8"/>
  <c r="AG41" i="6"/>
  <c r="AH31" i="6"/>
  <c r="AG31" i="7"/>
  <c r="AH28" i="8"/>
  <c r="AG38" i="8"/>
  <c r="AH39" i="6"/>
  <c r="AH36" i="6"/>
  <c r="AH23" i="6"/>
  <c r="AH19" i="6"/>
  <c r="AH15" i="6"/>
  <c r="AG31" i="8"/>
  <c r="AH33" i="6"/>
  <c r="AH29" i="6"/>
  <c r="AH34" i="6"/>
  <c r="AH30" i="6"/>
  <c r="AH26" i="6"/>
  <c r="AH13" i="6"/>
  <c r="AG12" i="5"/>
  <c r="AH12" i="5"/>
  <c r="AH25" i="5"/>
  <c r="AG25" i="5"/>
  <c r="AH31" i="5" l="1"/>
  <c r="AG38" i="5"/>
  <c r="AG18" i="5"/>
  <c r="AH18" i="5"/>
  <c r="AG31" i="5"/>
  <c r="AH28" i="5"/>
  <c r="AG28" i="5"/>
  <c r="AH38" i="5"/>
  <c r="AI25" i="14"/>
  <c r="AI28" i="14"/>
  <c r="AI31" i="14"/>
  <c r="AI38" i="14"/>
  <c r="AH18" i="14" l="1"/>
  <c r="AH18" i="12"/>
  <c r="AG31" i="4"/>
  <c r="AG19" i="4"/>
  <c r="AH19" i="8"/>
  <c r="AG19" i="8"/>
  <c r="AG18" i="14"/>
  <c r="AG38" i="4"/>
  <c r="AG19" i="7"/>
  <c r="AG19" i="5"/>
  <c r="AH19" i="5"/>
  <c r="AI18" i="14"/>
  <c r="AG18" i="4"/>
  <c r="AG28" i="4" l="1"/>
  <c r="AG47" i="9"/>
  <c r="AG45" i="9"/>
  <c r="Z71" i="14"/>
  <c r="R71" i="14"/>
  <c r="J71" i="14"/>
  <c r="B71" i="14"/>
  <c r="AG16" i="8" l="1"/>
  <c r="AH16" i="8"/>
  <c r="I71" i="14"/>
  <c r="Q71" i="14"/>
  <c r="Y71" i="14"/>
  <c r="C71" i="14"/>
  <c r="K71" i="14"/>
  <c r="S71" i="14"/>
  <c r="AA71" i="14"/>
  <c r="D71" i="14"/>
  <c r="L71" i="14"/>
  <c r="T71" i="14"/>
  <c r="AB71" i="14"/>
  <c r="AG16" i="5"/>
  <c r="AH16" i="5"/>
  <c r="E71" i="14"/>
  <c r="M71" i="14"/>
  <c r="U71" i="14"/>
  <c r="AC71" i="14"/>
  <c r="F71" i="14"/>
  <c r="N71" i="14"/>
  <c r="V71" i="14"/>
  <c r="AD71" i="14"/>
  <c r="G71" i="14"/>
  <c r="O71" i="14"/>
  <c r="W71" i="14"/>
  <c r="AE71" i="14"/>
  <c r="H71" i="14"/>
  <c r="P71" i="14"/>
  <c r="X71" i="14"/>
  <c r="AF71" i="14"/>
  <c r="AH6" i="12"/>
  <c r="AG6" i="12"/>
  <c r="AG44" i="9"/>
  <c r="AG46" i="9"/>
  <c r="AH33" i="15"/>
  <c r="AG33" i="15"/>
  <c r="AG48" i="9"/>
  <c r="AH30" i="15"/>
  <c r="AH10" i="9"/>
  <c r="AH24" i="15"/>
  <c r="AG24" i="15"/>
  <c r="AG26" i="14"/>
  <c r="AH26" i="14"/>
  <c r="AH36" i="15"/>
  <c r="AG36" i="15"/>
  <c r="AH37" i="14"/>
  <c r="AG37" i="14"/>
  <c r="AH29" i="14"/>
  <c r="AG29" i="14"/>
  <c r="AG34" i="15"/>
  <c r="AH34" i="15"/>
  <c r="AG35" i="14"/>
  <c r="AG27" i="14"/>
  <c r="AH27" i="14"/>
  <c r="AG32" i="15"/>
  <c r="AH32" i="15"/>
  <c r="AH42" i="12"/>
  <c r="AH26" i="15"/>
  <c r="AH37" i="15"/>
  <c r="AG37" i="15"/>
  <c r="AH40" i="5"/>
  <c r="AH29" i="15"/>
  <c r="AG29" i="15"/>
  <c r="AH30" i="14"/>
  <c r="AG30" i="14"/>
  <c r="AG24" i="14"/>
  <c r="AH24" i="14"/>
  <c r="AG35" i="15"/>
  <c r="AH35" i="15"/>
  <c r="AH36" i="14"/>
  <c r="AG36" i="14"/>
  <c r="AG49" i="9"/>
  <c r="AH35" i="12"/>
  <c r="AG35" i="12"/>
  <c r="AH36" i="12"/>
  <c r="AG36" i="12"/>
  <c r="AG38" i="12"/>
  <c r="AH38" i="12"/>
  <c r="AG39" i="12"/>
  <c r="AH39" i="12"/>
  <c r="AH40" i="12"/>
  <c r="AH41" i="12"/>
  <c r="AG28" i="12"/>
  <c r="AH28" i="12"/>
  <c r="AG29" i="12"/>
  <c r="AH29" i="12"/>
  <c r="AG31" i="12"/>
  <c r="AH31" i="12"/>
  <c r="AH43" i="12"/>
  <c r="AH47" i="9"/>
  <c r="AH23" i="12"/>
  <c r="AG23" i="12"/>
  <c r="AG13" i="12"/>
  <c r="AH33" i="9"/>
  <c r="AG33" i="9"/>
  <c r="AH44" i="9"/>
  <c r="AG29" i="7"/>
  <c r="AH34" i="9"/>
  <c r="AG34" i="9"/>
  <c r="AG36" i="7"/>
  <c r="AH35" i="9"/>
  <c r="AG35" i="9"/>
  <c r="B50" i="9"/>
  <c r="AG11" i="12"/>
  <c r="AG36" i="9"/>
  <c r="AH36" i="9"/>
  <c r="AG37" i="9"/>
  <c r="AH37" i="9"/>
  <c r="AH43" i="9"/>
  <c r="AG43" i="9"/>
  <c r="AH46" i="9"/>
  <c r="AH9" i="9"/>
  <c r="AG9" i="9"/>
  <c r="AG10" i="12"/>
  <c r="AG16" i="12"/>
  <c r="AH23" i="5"/>
  <c r="AG39" i="9"/>
  <c r="AH39" i="9"/>
  <c r="AH45" i="5"/>
  <c r="AH9" i="12"/>
  <c r="AG9" i="12"/>
  <c r="AG40" i="9"/>
  <c r="AH40" i="9"/>
  <c r="AH48" i="9"/>
  <c r="AH32" i="9"/>
  <c r="AG32" i="9"/>
  <c r="AG41" i="9"/>
  <c r="AH41" i="9"/>
  <c r="AG14" i="12"/>
  <c r="AH8" i="5"/>
  <c r="AG10" i="7"/>
  <c r="AH11" i="9"/>
  <c r="AG42" i="9"/>
  <c r="AH42" i="9"/>
  <c r="AH45" i="9"/>
  <c r="AG9" i="5"/>
  <c r="AH9" i="5"/>
  <c r="AG11" i="7"/>
  <c r="AG14" i="5"/>
  <c r="AH14" i="5"/>
  <c r="AG17" i="5"/>
  <c r="AH17" i="5"/>
  <c r="AG26" i="7"/>
  <c r="AH32" i="8"/>
  <c r="AG32" i="8"/>
  <c r="AG39" i="8"/>
  <c r="AH39" i="8"/>
  <c r="AH33" i="8"/>
  <c r="AG33" i="8"/>
  <c r="AH6" i="5"/>
  <c r="AG30" i="7"/>
  <c r="AH34" i="5"/>
  <c r="AG37" i="7"/>
  <c r="AH41" i="5"/>
  <c r="AH43" i="8"/>
  <c r="AH48" i="5"/>
  <c r="B50" i="5"/>
  <c r="AG15" i="5"/>
  <c r="AH15" i="5"/>
  <c r="AG24" i="5"/>
  <c r="AH24" i="5"/>
  <c r="AG34" i="8"/>
  <c r="AH34" i="8"/>
  <c r="AG41" i="8"/>
  <c r="AH41" i="8"/>
  <c r="AH44" i="5"/>
  <c r="AG48" i="7"/>
  <c r="AG17" i="8"/>
  <c r="AH17" i="8"/>
  <c r="AG11" i="6"/>
  <c r="AG20" i="8"/>
  <c r="AH20" i="8"/>
  <c r="AG24" i="8"/>
  <c r="AH24" i="8"/>
  <c r="AG32" i="7"/>
  <c r="AH35" i="5"/>
  <c r="AG39" i="7"/>
  <c r="AH42" i="5"/>
  <c r="AH7" i="5"/>
  <c r="AG10" i="6"/>
  <c r="AG11" i="8"/>
  <c r="AH11" i="8"/>
  <c r="AG15" i="8"/>
  <c r="AH15" i="8"/>
  <c r="AH26" i="5"/>
  <c r="AG26" i="5"/>
  <c r="AG35" i="8"/>
  <c r="AH35" i="8"/>
  <c r="AH42" i="8"/>
  <c r="AH47" i="5"/>
  <c r="AG9" i="7"/>
  <c r="AG23" i="8"/>
  <c r="AH23" i="8"/>
  <c r="AG9" i="6"/>
  <c r="AH21" i="5"/>
  <c r="AG26" i="8"/>
  <c r="AH26" i="8"/>
  <c r="AG27" i="5"/>
  <c r="AH27" i="5"/>
  <c r="AG29" i="5"/>
  <c r="AH29" i="5"/>
  <c r="AG33" i="7"/>
  <c r="AH36" i="5"/>
  <c r="AG36" i="5"/>
  <c r="AG40" i="7"/>
  <c r="AH43" i="5"/>
  <c r="AG10" i="8"/>
  <c r="AH10" i="8"/>
  <c r="AG13" i="5"/>
  <c r="AH13" i="5"/>
  <c r="AH21" i="8"/>
  <c r="AG21" i="8"/>
  <c r="AG27" i="8"/>
  <c r="AH27" i="8"/>
  <c r="AG29" i="8"/>
  <c r="AH29" i="8"/>
  <c r="AI29" i="14"/>
  <c r="AG36" i="8"/>
  <c r="AH36" i="8"/>
  <c r="AG43" i="7"/>
  <c r="AH9" i="8"/>
  <c r="AG9" i="8"/>
  <c r="AH30" i="5"/>
  <c r="AG30" i="5"/>
  <c r="AG34" i="7"/>
  <c r="AH37" i="5"/>
  <c r="AG37" i="5"/>
  <c r="AG41" i="7"/>
  <c r="AG33" i="5"/>
  <c r="AH33" i="5"/>
  <c r="AG40" i="8"/>
  <c r="AH40" i="8"/>
  <c r="AH11" i="5"/>
  <c r="AG11" i="5"/>
  <c r="AG13" i="8"/>
  <c r="AH13" i="8"/>
  <c r="AH22" i="5"/>
  <c r="AG24" i="7"/>
  <c r="AH30" i="8"/>
  <c r="AG30" i="8"/>
  <c r="AG37" i="8"/>
  <c r="AH37" i="8"/>
  <c r="AH46" i="5"/>
  <c r="AG14" i="8"/>
  <c r="AH14" i="8"/>
  <c r="AH10" i="5"/>
  <c r="AG10" i="5"/>
  <c r="AG22" i="8"/>
  <c r="AH22" i="8"/>
  <c r="AH32" i="5"/>
  <c r="AG32" i="5"/>
  <c r="AG35" i="7"/>
  <c r="AH39" i="5"/>
  <c r="AG42" i="7"/>
  <c r="AH49" i="5"/>
  <c r="AH20" i="5"/>
  <c r="AI33" i="14"/>
  <c r="AG43" i="4"/>
  <c r="AG34" i="4"/>
  <c r="AI26" i="14"/>
  <c r="AI35" i="14"/>
  <c r="AG49" i="4"/>
  <c r="AG41" i="4"/>
  <c r="AG32" i="4"/>
  <c r="AG33" i="4"/>
  <c r="AI32" i="14"/>
  <c r="AG48" i="4"/>
  <c r="AG40" i="4"/>
  <c r="AG29" i="4"/>
  <c r="AI37" i="14"/>
  <c r="AG47" i="4"/>
  <c r="AG39" i="4"/>
  <c r="AG27" i="4"/>
  <c r="AG42" i="4"/>
  <c r="AI24" i="14"/>
  <c r="AI34" i="14"/>
  <c r="AG46" i="4"/>
  <c r="AG37" i="4"/>
  <c r="AG26" i="4"/>
  <c r="AG9" i="4"/>
  <c r="AH9" i="14"/>
  <c r="AG9" i="14"/>
  <c r="AI9" i="14"/>
  <c r="AI27" i="14"/>
  <c r="AI30" i="14"/>
  <c r="AG45" i="4"/>
  <c r="AG36" i="4"/>
  <c r="AG30" i="4"/>
  <c r="AI36" i="14"/>
  <c r="AG44" i="4"/>
  <c r="AG35" i="4"/>
  <c r="B50" i="4"/>
  <c r="AH64" i="14"/>
  <c r="AH65" i="14"/>
  <c r="AH66" i="14"/>
  <c r="AH67" i="14"/>
  <c r="AI50" i="14"/>
  <c r="AI51" i="14"/>
  <c r="AI52" i="14"/>
  <c r="AI53" i="14"/>
  <c r="AI54" i="14"/>
  <c r="AI55" i="14"/>
  <c r="AI56" i="14"/>
  <c r="AI57" i="14"/>
  <c r="AI58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G67" i="14"/>
  <c r="AG69" i="14"/>
  <c r="AG50" i="14"/>
  <c r="AH71" i="14" l="1"/>
  <c r="AG71" i="14"/>
  <c r="AI71" i="14"/>
  <c r="AH70" i="14"/>
  <c r="AG70" i="14"/>
  <c r="AG64" i="14"/>
  <c r="AG63" i="14"/>
  <c r="AG62" i="14"/>
  <c r="AG61" i="14"/>
  <c r="AG59" i="14"/>
  <c r="AG58" i="14"/>
  <c r="AG54" i="14"/>
  <c r="AG53" i="14"/>
  <c r="AG52" i="14"/>
  <c r="AG51" i="14"/>
  <c r="AG68" i="14" l="1"/>
  <c r="AH68" i="14"/>
  <c r="AH69" i="14"/>
  <c r="AG49" i="14" l="1"/>
  <c r="AH30" i="9" l="1"/>
  <c r="AG30" i="9"/>
  <c r="AG30" i="15"/>
  <c r="AH7" i="6"/>
  <c r="AG13" i="7"/>
  <c r="AG21" i="7"/>
  <c r="AH6" i="15"/>
  <c r="AG6" i="15"/>
  <c r="AG8" i="12"/>
  <c r="AH8" i="12"/>
  <c r="AG15" i="14"/>
  <c r="AH15" i="14"/>
  <c r="AI15" i="14"/>
  <c r="AH16" i="12"/>
  <c r="AG23" i="7"/>
  <c r="AH49" i="14"/>
  <c r="AI49" i="14"/>
  <c r="AG48" i="15"/>
  <c r="AH48" i="15"/>
  <c r="AH46" i="12"/>
  <c r="AG46" i="12"/>
  <c r="AG27" i="15"/>
  <c r="AH27" i="15"/>
  <c r="AG27" i="12"/>
  <c r="AH27" i="12"/>
  <c r="AH35" i="14"/>
  <c r="AG44" i="14"/>
  <c r="AH44" i="14"/>
  <c r="AI44" i="14"/>
  <c r="AH16" i="14"/>
  <c r="AI16" i="14"/>
  <c r="AG16" i="14"/>
  <c r="AH11" i="6"/>
  <c r="AG15" i="15"/>
  <c r="AH15" i="15"/>
  <c r="AG20" i="7"/>
  <c r="AG49" i="15"/>
  <c r="AH49" i="15"/>
  <c r="AG47" i="12"/>
  <c r="AH47" i="12"/>
  <c r="AH46" i="8"/>
  <c r="AG46" i="8"/>
  <c r="AH45" i="6"/>
  <c r="AI22" i="14"/>
  <c r="AG22" i="14"/>
  <c r="AH22" i="14"/>
  <c r="AG26" i="15"/>
  <c r="AG26" i="12"/>
  <c r="AH26" i="12"/>
  <c r="AG34" i="14"/>
  <c r="AH34" i="14"/>
  <c r="AG43" i="14"/>
  <c r="AH43" i="14"/>
  <c r="AI43" i="14"/>
  <c r="AG44" i="15"/>
  <c r="AH44" i="15"/>
  <c r="AH17" i="15"/>
  <c r="AG17" i="15"/>
  <c r="AG18" i="12"/>
  <c r="AG7" i="14"/>
  <c r="AH7" i="14"/>
  <c r="AI7" i="14"/>
  <c r="AG7" i="15"/>
  <c r="AH7" i="15"/>
  <c r="AG8" i="8"/>
  <c r="AH8" i="8"/>
  <c r="AH10" i="6"/>
  <c r="AG13" i="14"/>
  <c r="AH13" i="14"/>
  <c r="AI13" i="14"/>
  <c r="AH14" i="12"/>
  <c r="AG48" i="12"/>
  <c r="AH48" i="12"/>
  <c r="AG47" i="8"/>
  <c r="AH47" i="8"/>
  <c r="AG46" i="7"/>
  <c r="AG21" i="14"/>
  <c r="AH21" i="14"/>
  <c r="AI21" i="14"/>
  <c r="AH22" i="15"/>
  <c r="AG22" i="15"/>
  <c r="AG25" i="12"/>
  <c r="AH25" i="12"/>
  <c r="AG33" i="14"/>
  <c r="AH33" i="14"/>
  <c r="AG34" i="12"/>
  <c r="AH34" i="12"/>
  <c r="AG42" i="14"/>
  <c r="AH42" i="14"/>
  <c r="AI42" i="14"/>
  <c r="AH43" i="15"/>
  <c r="AG43" i="15"/>
  <c r="AG43" i="12"/>
  <c r="AG43" i="6"/>
  <c r="AH43" i="6"/>
  <c r="AG7" i="12"/>
  <c r="AH7" i="12"/>
  <c r="AG6" i="8"/>
  <c r="AH6" i="8"/>
  <c r="AG8" i="7"/>
  <c r="AH9" i="6"/>
  <c r="AI11" i="14"/>
  <c r="AG11" i="14"/>
  <c r="AH11" i="14"/>
  <c r="AH13" i="15"/>
  <c r="AG13" i="15"/>
  <c r="AG17" i="7"/>
  <c r="AH23" i="14"/>
  <c r="AG23" i="14"/>
  <c r="AI23" i="14"/>
  <c r="AG48" i="8"/>
  <c r="AH48" i="8"/>
  <c r="AG47" i="7"/>
  <c r="AH46" i="6"/>
  <c r="AG21" i="15"/>
  <c r="AH21" i="15"/>
  <c r="AG21" i="12"/>
  <c r="AH21" i="12"/>
  <c r="AG28" i="7"/>
  <c r="AG32" i="14"/>
  <c r="AH32" i="14"/>
  <c r="AG33" i="12"/>
  <c r="AH33" i="12"/>
  <c r="AH41" i="14"/>
  <c r="AI41" i="14"/>
  <c r="AG41" i="14"/>
  <c r="AH42" i="15"/>
  <c r="AG42" i="15"/>
  <c r="AG42" i="12"/>
  <c r="AG6" i="14"/>
  <c r="AH6" i="14"/>
  <c r="AI6" i="14"/>
  <c r="AG6" i="7"/>
  <c r="AH8" i="6"/>
  <c r="AG10" i="14"/>
  <c r="AH10" i="14"/>
  <c r="AI10" i="14"/>
  <c r="AH11" i="15"/>
  <c r="AG11" i="15"/>
  <c r="AH13" i="12"/>
  <c r="AG16" i="7"/>
  <c r="AG20" i="14"/>
  <c r="AH20" i="14"/>
  <c r="AI20" i="14"/>
  <c r="AG23" i="15"/>
  <c r="AH23" i="15"/>
  <c r="AG49" i="8"/>
  <c r="AH49" i="8"/>
  <c r="AH47" i="6"/>
  <c r="AI46" i="14"/>
  <c r="AG46" i="14"/>
  <c r="AH46" i="14"/>
  <c r="AG20" i="12"/>
  <c r="AH20" i="12"/>
  <c r="AG27" i="7"/>
  <c r="AH32" i="12"/>
  <c r="AG32" i="12"/>
  <c r="AH40" i="14"/>
  <c r="AI40" i="14"/>
  <c r="AG40" i="14"/>
  <c r="AH41" i="15"/>
  <c r="AG41" i="15"/>
  <c r="AG41" i="12"/>
  <c r="AG44" i="8"/>
  <c r="AH44" i="8"/>
  <c r="AG8" i="15"/>
  <c r="AH8" i="15"/>
  <c r="AG48" i="14"/>
  <c r="AH48" i="14"/>
  <c r="AI48" i="14"/>
  <c r="AH7" i="8"/>
  <c r="AG7" i="8"/>
  <c r="AH6" i="6"/>
  <c r="AG10" i="15"/>
  <c r="AH10" i="15"/>
  <c r="AH11" i="12"/>
  <c r="AG15" i="7"/>
  <c r="AG19" i="14"/>
  <c r="AH19" i="14"/>
  <c r="AI19" i="14"/>
  <c r="AH20" i="15"/>
  <c r="AG20" i="15"/>
  <c r="AG22" i="12"/>
  <c r="AH22" i="12"/>
  <c r="AG49" i="7"/>
  <c r="AG48" i="6"/>
  <c r="AH48" i="6"/>
  <c r="AH46" i="15"/>
  <c r="AG46" i="15"/>
  <c r="AG39" i="14"/>
  <c r="AH39" i="14"/>
  <c r="AI39" i="14"/>
  <c r="AG40" i="15"/>
  <c r="AH40" i="15"/>
  <c r="AG40" i="12"/>
  <c r="AG43" i="8"/>
  <c r="AG44" i="7"/>
  <c r="AG47" i="15"/>
  <c r="AH47" i="15"/>
  <c r="AG7" i="7"/>
  <c r="AG8" i="14"/>
  <c r="AH8" i="14"/>
  <c r="AI8" i="14"/>
  <c r="AH10" i="12"/>
  <c r="AG17" i="14"/>
  <c r="AH17" i="14"/>
  <c r="AI17" i="14"/>
  <c r="AG19" i="15"/>
  <c r="AH19" i="15"/>
  <c r="AG19" i="12"/>
  <c r="AH19" i="12"/>
  <c r="AH49" i="6"/>
  <c r="AH47" i="14"/>
  <c r="AG47" i="14"/>
  <c r="AI47" i="14"/>
  <c r="AG22" i="7"/>
  <c r="AG39" i="15"/>
  <c r="AH39" i="15"/>
  <c r="AG42" i="8"/>
  <c r="AH44" i="6"/>
  <c r="AG7" i="9"/>
  <c r="AH7" i="9"/>
  <c r="AG8" i="6"/>
  <c r="AG6" i="9"/>
  <c r="AH6" i="9"/>
  <c r="AG6" i="6"/>
  <c r="AG11" i="9"/>
  <c r="AG28" i="9"/>
  <c r="AH28" i="9"/>
  <c r="AG7" i="6"/>
  <c r="AG10" i="9"/>
  <c r="AG27" i="9"/>
  <c r="AH27" i="9"/>
  <c r="AH49" i="9"/>
  <c r="AG46" i="6"/>
  <c r="AG26" i="9"/>
  <c r="AH26" i="9"/>
  <c r="AG49" i="6"/>
  <c r="AG8" i="9"/>
  <c r="AH8" i="9"/>
  <c r="AG47" i="6"/>
  <c r="AG44" i="6"/>
  <c r="AG20" i="4"/>
  <c r="B50" i="15"/>
  <c r="AG7" i="4"/>
  <c r="AG13" i="4"/>
  <c r="AG20" i="5"/>
  <c r="AG23" i="4"/>
  <c r="AG47" i="5"/>
  <c r="AG11" i="4"/>
  <c r="AG49" i="5"/>
  <c r="AG34" i="5"/>
  <c r="AG42" i="5"/>
  <c r="AG10" i="4"/>
  <c r="AG22" i="5"/>
  <c r="AG41" i="5"/>
  <c r="AG8" i="5"/>
  <c r="AG17" i="4"/>
  <c r="AG21" i="5"/>
  <c r="AG22" i="4"/>
  <c r="AG40" i="5"/>
  <c r="AG6" i="5"/>
  <c r="AG8" i="4"/>
  <c r="AG16" i="4"/>
  <c r="AG21" i="4"/>
  <c r="AG39" i="5"/>
  <c r="AG48" i="5"/>
  <c r="AG6" i="4"/>
  <c r="AG15" i="4"/>
  <c r="AG35" i="5"/>
  <c r="AG7" i="5"/>
  <c r="AG23" i="5"/>
  <c r="AG46" i="5"/>
  <c r="AG44" i="5"/>
  <c r="AG43" i="5"/>
  <c r="AG5" i="7" l="1"/>
  <c r="AH5" i="8"/>
  <c r="AG5" i="9"/>
  <c r="AG5" i="12"/>
  <c r="AG49" i="12" s="1"/>
  <c r="AG5" i="15"/>
  <c r="AG50" i="15" s="1"/>
  <c r="AH5" i="5"/>
  <c r="AG5" i="6"/>
  <c r="AG50" i="6" s="1"/>
  <c r="AG5" i="8"/>
  <c r="AG50" i="8" s="1"/>
  <c r="AH5" i="9"/>
  <c r="AH5" i="12"/>
  <c r="AH5" i="15"/>
  <c r="AG5" i="14"/>
  <c r="AH5" i="6"/>
  <c r="AG5" i="5"/>
  <c r="AG50" i="5" s="1"/>
  <c r="AH5" i="14"/>
  <c r="AI5" i="14"/>
  <c r="AG5" i="4" l="1"/>
  <c r="AF50" i="4" l="1"/>
  <c r="AE50" i="6"/>
  <c r="AF50" i="15"/>
  <c r="AE50" i="5"/>
  <c r="AF50" i="9"/>
  <c r="AF50" i="8"/>
  <c r="AF49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6" l="1"/>
  <c r="AG50" i="7"/>
  <c r="AH50" i="8"/>
  <c r="AG50" i="9"/>
  <c r="AH50" i="15"/>
  <c r="AH49" i="12"/>
  <c r="AH50" i="9"/>
  <c r="AH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G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<sst xmlns="http://schemas.openxmlformats.org/spreadsheetml/2006/main" count="1725" uniqueCount="238">
  <si>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</si>
  <si>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</si>
  <si>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</si>
  <si>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</si>
  <si>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</si>
  <si>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</si>
  <si>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</si>
  <si>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</si>
  <si>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</si>
  <si>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</si>
  <si>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</si>
  <si>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</si>
  <si>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</si>
  <si>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</si>
  <si>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</si>
  <si>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</si>
  <si>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</si>
  <si>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</si>
  <si>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</si>
  <si>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</si>
  <si>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</si>
  <si>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</si>
  <si>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</si>
  <si>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</si>
  <si>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</si>
  <si>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</si>
  <si>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</si>
  <si>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</si>
  <si>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</si>
  <si>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</si>
  <si>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</si>
  <si>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</si>
  <si>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</si>
  <si>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</si>
  <si>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</si>
  <si>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</si>
  <si>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</si>
  <si>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</si>
  <si>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</si>
  <si>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</si>
  <si>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</si>
  <si>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</si>
  <si>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</si>
  <si>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</si>
  <si>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</si>
  <si>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</si>
  <si>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</si>
  <si>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</si>
  <si>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</si>
  <si>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</si>
  <si>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</si>
  <si>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</si>
  <si>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</si>
  <si>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</si>
  <si>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</si>
  <si>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</si>
  <si>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</si>
  <si>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</si>
  <si>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</si>
  <si>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</si>
  <si>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</si>
  <si>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</si>
  <si>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</si>
  <si>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</si>
  <si>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</si>
  <si>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</si>
  <si>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</si>
  <si>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</si>
  <si>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</si>
  <si>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</si>
  <si>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</si>
  <si>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</si>
  <si>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</si>
  <si>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</si>
  <si>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</si>
  <si>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</si>
  <si>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</si>
  <si>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</si>
  <si>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</si>
  <si>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</si>
  <si>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</si>
  <si>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</si>
  <si>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</si>
  <si>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</si>
  <si>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</si>
  <si>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</si>
  <si>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</si>
  <si>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</si>
  <si>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</si>
  <si>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</si>
  <si>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</si>
  <si>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</si>
  <si>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</si>
  <si>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</si>
  <si>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</si>
  <si>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</si>
  <si>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</si>
  <si>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</si>
  <si>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</si>
  <si>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</si>
  <si>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</si>
  <si>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</si>
  <si>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</si>
  <si>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</si>
  <si>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</si>
  <si>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</si>
  <si>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</si>
  <si>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</si>
  <si>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</si>
  <si>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</si>
  <si>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</si>
  <si>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</si>
  <si>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</si>
  <si>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</si>
  <si>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</si>
  <si>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</si>
  <si>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</si>
  <si>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</si>
  <si>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</si>
  <si>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</si>
  <si>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</si>
  <si>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</si>
  <si>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</si>
  <si>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</si>
  <si>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</si>
  <si>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</si>
  <si>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</si>
  <si>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</si>
  <si>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</si>
  <si>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</si>
  <si>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</si>
  <si>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</si>
  <si>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</si>
  <si>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</si>
  <si>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</si>
  <si>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</si>
  <si>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</si>
  <si>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</si>
  <si>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</si>
  <si>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</si>
  <si>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</si>
  <si>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</si>
  <si>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</si>
  <si>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</si>
  <si>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</si>
  <si>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</si>
  <si>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</si>
  <si>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</si>
  <si>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</si>
  <si>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</si>
  <si>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</si>
  <si>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</si>
  <si>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</si>
  <si>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</si>
  <si>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</si>
  <si>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</si>
  <si>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</si>
  <si>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</si>
  <si>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</si>
  <si>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</si>
  <si>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</si>
  <si>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</si>
  <si>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</si>
  <si>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</si>
  <si>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</si>
  <si>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</si>
  <si>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</si>
  <si>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</si>
  <si>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</si>
  <si>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</si>
  <si>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</si>
  <si>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</si>
  <si>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</si>
  <si>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</si>
  <si>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</si>
  <si>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</si>
  <si>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</si>
  <si>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</si>
  <si>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</si>
  <si>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</si>
  <si>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</si>
  <si>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</si>
  <si>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</si>
  <si>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</si>
  <si>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</si>
  <si>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</si>
  <si>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</si>
  <si>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</si>
  <si>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</si>
  <si>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</si>
  <si>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</si>
  <si>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</si>
  <si>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</si>
  <si>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</si>
  <si>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</si>
  <si>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</si>
  <si>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</si>
  <si>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</si>
  <si>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</si>
  <si>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</si>
  <si>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</si>
  <si>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</si>
  <si>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</si>
  <si>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</si>
  <si>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</si>
  <si>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</si>
  <si>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</si>
  <si>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</si>
  <si>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</si>
  <si>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</si>
  <si>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</si>
  <si>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</si>
  <si>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</si>
  <si>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</si>
  <si>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</si>
  <si>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</si>
  <si>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</si>
  <si>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</si>
  <si>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</si>
  <si>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</si>
  <si>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</si>
  <si>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</si>
  <si>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</si>
  <si>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</si>
  <si>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</si>
  <si>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</si>
  <si>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</si>
  <si>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</si>
  <si>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Itaquiraí</t>
  </si>
  <si>
    <t>Mundo Novo</t>
  </si>
  <si>
    <t>Rio Verde de Mato Grosso</t>
  </si>
  <si>
    <t>Tres Lagoas (São Carlos)</t>
  </si>
  <si>
    <t>Nova Alvorada do Sul</t>
  </si>
  <si>
    <t>Nhumirim - Nhecolândia</t>
  </si>
  <si>
    <t>Corumbá (Cravo Vermelho)</t>
  </si>
  <si>
    <t>Corumbá (Fortaleza)</t>
  </si>
  <si>
    <t>Julho/2024</t>
  </si>
  <si>
    <t>Dois Irmãos do Buriti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</si>
</sst>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" fontId="16" fillId="0" borderId="1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32</xdr:col>
      <xdr:colOff>17305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430055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30</xdr:col>
      <xdr:colOff>112555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71</xdr:row>
      <xdr:rowOff>84667</xdr:rowOff>
    </xdr:from>
    <xdr:to>
      <xdr:col>33</xdr:col>
      <xdr:colOff>313638</xdr:colOff>
      <xdr:row>77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19.183333333333334</v>
          </cell>
          <cell r="C5">
            <v>28.7</v>
          </cell>
          <cell r="D5">
            <v>14.3</v>
          </cell>
          <cell r="E5">
            <v>72.958333333333329</v>
          </cell>
          <cell r="F5">
            <v>97</v>
          </cell>
          <cell r="G5">
            <v>40</v>
          </cell>
          <cell r="H5">
            <v>11.520000000000001</v>
          </cell>
          <cell r="J5">
            <v>25.2</v>
          </cell>
          <cell r="K5">
            <v>0</v>
          </cell>
        </row>
        <row r="6">
          <cell r="B6">
            <v>20.187499999999996</v>
          </cell>
          <cell r="C6">
            <v>32</v>
          </cell>
          <cell r="D6">
            <v>12.8</v>
          </cell>
          <cell r="E6">
            <v>68.411764705882348</v>
          </cell>
          <cell r="F6">
            <v>100</v>
          </cell>
          <cell r="G6">
            <v>32</v>
          </cell>
          <cell r="H6">
            <v>7.2</v>
          </cell>
          <cell r="J6">
            <v>22.32</v>
          </cell>
          <cell r="K6">
            <v>0</v>
          </cell>
        </row>
        <row r="7">
          <cell r="B7">
            <v>21.979166666666668</v>
          </cell>
          <cell r="C7">
            <v>34.299999999999997</v>
          </cell>
          <cell r="D7">
            <v>13.1</v>
          </cell>
          <cell r="E7">
            <v>66.5</v>
          </cell>
          <cell r="F7">
            <v>100</v>
          </cell>
          <cell r="G7">
            <v>19</v>
          </cell>
          <cell r="H7">
            <v>11.16</v>
          </cell>
          <cell r="J7">
            <v>27</v>
          </cell>
          <cell r="K7">
            <v>0</v>
          </cell>
        </row>
        <row r="8">
          <cell r="B8">
            <v>21.545833333333334</v>
          </cell>
          <cell r="C8">
            <v>34</v>
          </cell>
          <cell r="D8">
            <v>12.6</v>
          </cell>
          <cell r="E8">
            <v>59.291666666666664</v>
          </cell>
          <cell r="F8">
            <v>97</v>
          </cell>
          <cell r="G8">
            <v>17</v>
          </cell>
          <cell r="H8">
            <v>7.5600000000000005</v>
          </cell>
          <cell r="J8">
            <v>24.12</v>
          </cell>
          <cell r="K8">
            <v>0</v>
          </cell>
        </row>
        <row r="9">
          <cell r="B9">
            <v>21.579166666666669</v>
          </cell>
          <cell r="C9">
            <v>33.6</v>
          </cell>
          <cell r="D9">
            <v>15.3</v>
          </cell>
          <cell r="E9">
            <v>58.875</v>
          </cell>
          <cell r="F9">
            <v>84</v>
          </cell>
          <cell r="G9">
            <v>20</v>
          </cell>
          <cell r="H9">
            <v>9.7200000000000006</v>
          </cell>
          <cell r="J9">
            <v>19.440000000000001</v>
          </cell>
          <cell r="K9">
            <v>0</v>
          </cell>
        </row>
        <row r="10">
          <cell r="B10">
            <v>21.779166666666672</v>
          </cell>
          <cell r="C10">
            <v>35.1</v>
          </cell>
          <cell r="D10">
            <v>13.2</v>
          </cell>
          <cell r="E10">
            <v>60.333333333333336</v>
          </cell>
          <cell r="F10">
            <v>94</v>
          </cell>
          <cell r="G10">
            <v>17</v>
          </cell>
          <cell r="H10">
            <v>6.48</v>
          </cell>
          <cell r="J10">
            <v>28.44</v>
          </cell>
          <cell r="K10">
            <v>0</v>
          </cell>
        </row>
        <row r="11">
          <cell r="B11">
            <v>21.504166666666666</v>
          </cell>
          <cell r="C11">
            <v>33.9</v>
          </cell>
          <cell r="D11">
            <v>12.2</v>
          </cell>
          <cell r="E11">
            <v>61.375</v>
          </cell>
          <cell r="F11">
            <v>94</v>
          </cell>
          <cell r="G11">
            <v>23</v>
          </cell>
          <cell r="H11">
            <v>10.08</v>
          </cell>
          <cell r="J11">
            <v>32.4</v>
          </cell>
          <cell r="K11">
            <v>0</v>
          </cell>
        </row>
        <row r="12">
          <cell r="B12">
            <v>19.416666666666668</v>
          </cell>
          <cell r="C12">
            <v>24.7</v>
          </cell>
          <cell r="D12">
            <v>15.2</v>
          </cell>
          <cell r="E12">
            <v>73.916666666666671</v>
          </cell>
          <cell r="F12">
            <v>97</v>
          </cell>
          <cell r="G12">
            <v>52</v>
          </cell>
          <cell r="H12">
            <v>12.24</v>
          </cell>
          <cell r="J12">
            <v>23.400000000000002</v>
          </cell>
          <cell r="K12">
            <v>0.2</v>
          </cell>
        </row>
        <row r="13">
          <cell r="B13">
            <v>15.508333333333333</v>
          </cell>
          <cell r="C13">
            <v>17.7</v>
          </cell>
          <cell r="D13">
            <v>13.9</v>
          </cell>
          <cell r="E13">
            <v>92.958333333333329</v>
          </cell>
          <cell r="F13">
            <v>100</v>
          </cell>
          <cell r="G13">
            <v>84</v>
          </cell>
          <cell r="H13">
            <v>3.6</v>
          </cell>
          <cell r="J13">
            <v>14.76</v>
          </cell>
          <cell r="K13">
            <v>1.4</v>
          </cell>
        </row>
        <row r="14">
          <cell r="B14">
            <v>15.420833333333333</v>
          </cell>
          <cell r="C14">
            <v>19.100000000000001</v>
          </cell>
          <cell r="D14">
            <v>13.2</v>
          </cell>
          <cell r="E14">
            <v>89.041666666666671</v>
          </cell>
          <cell r="F14">
            <v>99</v>
          </cell>
          <cell r="G14">
            <v>71</v>
          </cell>
          <cell r="H14">
            <v>5.7600000000000007</v>
          </cell>
          <cell r="J14">
            <v>19.8</v>
          </cell>
          <cell r="K14">
            <v>0.2</v>
          </cell>
        </row>
        <row r="15">
          <cell r="B15">
            <v>21.045833333333334</v>
          </cell>
          <cell r="C15">
            <v>34</v>
          </cell>
          <cell r="D15">
            <v>13.1</v>
          </cell>
          <cell r="E15">
            <v>72.125</v>
          </cell>
          <cell r="F15">
            <v>100</v>
          </cell>
          <cell r="G15">
            <v>26</v>
          </cell>
          <cell r="H15">
            <v>12.24</v>
          </cell>
          <cell r="J15">
            <v>28.44</v>
          </cell>
          <cell r="K15">
            <v>0</v>
          </cell>
        </row>
        <row r="16">
          <cell r="B16">
            <v>17.004166666666666</v>
          </cell>
          <cell r="C16">
            <v>24.9</v>
          </cell>
          <cell r="D16">
            <v>13.2</v>
          </cell>
          <cell r="E16">
            <v>78.291666666666671</v>
          </cell>
          <cell r="F16">
            <v>93</v>
          </cell>
          <cell r="G16">
            <v>50</v>
          </cell>
          <cell r="H16">
            <v>18.36</v>
          </cell>
          <cell r="J16">
            <v>35.28</v>
          </cell>
          <cell r="K16">
            <v>0</v>
          </cell>
        </row>
        <row r="17">
          <cell r="B17">
            <v>16.729166666666668</v>
          </cell>
          <cell r="C17">
            <v>25.9</v>
          </cell>
          <cell r="D17">
            <v>11.6</v>
          </cell>
          <cell r="E17">
            <v>78.5</v>
          </cell>
          <cell r="F17">
            <v>97</v>
          </cell>
          <cell r="G17">
            <v>50</v>
          </cell>
          <cell r="H17">
            <v>7.5600000000000005</v>
          </cell>
          <cell r="J17">
            <v>18.36</v>
          </cell>
          <cell r="K17">
            <v>0</v>
          </cell>
        </row>
        <row r="18">
          <cell r="B18">
            <v>17.141666666666666</v>
          </cell>
          <cell r="C18">
            <v>23.9</v>
          </cell>
          <cell r="D18">
            <v>13.3</v>
          </cell>
          <cell r="E18">
            <v>80</v>
          </cell>
          <cell r="F18">
            <v>96</v>
          </cell>
          <cell r="G18">
            <v>54</v>
          </cell>
          <cell r="H18">
            <v>11.16</v>
          </cell>
          <cell r="J18">
            <v>23.400000000000002</v>
          </cell>
          <cell r="K18">
            <v>0</v>
          </cell>
        </row>
        <row r="19">
          <cell r="B19">
            <v>16.154166666666665</v>
          </cell>
          <cell r="C19">
            <v>25.1</v>
          </cell>
          <cell r="D19">
            <v>11.3</v>
          </cell>
          <cell r="E19">
            <v>82.541666666666671</v>
          </cell>
          <cell r="F19">
            <v>97</v>
          </cell>
          <cell r="G19">
            <v>48</v>
          </cell>
          <cell r="H19">
            <v>4.6800000000000006</v>
          </cell>
          <cell r="J19">
            <v>14.04</v>
          </cell>
          <cell r="K19">
            <v>0</v>
          </cell>
        </row>
        <row r="20">
          <cell r="B20">
            <v>19.31666666666667</v>
          </cell>
          <cell r="C20">
            <v>32.200000000000003</v>
          </cell>
          <cell r="D20">
            <v>10.4</v>
          </cell>
          <cell r="E20">
            <v>70.75</v>
          </cell>
          <cell r="F20">
            <v>100</v>
          </cell>
          <cell r="G20">
            <v>25</v>
          </cell>
          <cell r="H20">
            <v>9</v>
          </cell>
          <cell r="J20">
            <v>25.2</v>
          </cell>
          <cell r="K20">
            <v>0</v>
          </cell>
        </row>
        <row r="21">
          <cell r="B21">
            <v>20.283333333333331</v>
          </cell>
          <cell r="C21">
            <v>32.200000000000003</v>
          </cell>
          <cell r="D21">
            <v>11.3</v>
          </cell>
          <cell r="E21">
            <v>67.333333333333329</v>
          </cell>
          <cell r="F21">
            <v>99</v>
          </cell>
          <cell r="G21">
            <v>25</v>
          </cell>
          <cell r="H21">
            <v>7.2</v>
          </cell>
          <cell r="J21">
            <v>17.64</v>
          </cell>
          <cell r="K21">
            <v>0</v>
          </cell>
        </row>
        <row r="22">
          <cell r="B22">
            <v>20.970833333333331</v>
          </cell>
          <cell r="C22">
            <v>34.200000000000003</v>
          </cell>
          <cell r="D22">
            <v>11</v>
          </cell>
          <cell r="E22">
            <v>63.291666666666664</v>
          </cell>
          <cell r="F22">
            <v>99</v>
          </cell>
          <cell r="G22">
            <v>20</v>
          </cell>
          <cell r="H22">
            <v>16.2</v>
          </cell>
          <cell r="J22">
            <v>32.76</v>
          </cell>
          <cell r="K22">
            <v>0</v>
          </cell>
        </row>
        <row r="23">
          <cell r="B23">
            <v>21.095833333333335</v>
          </cell>
          <cell r="C23">
            <v>33.299999999999997</v>
          </cell>
          <cell r="D23">
            <v>11</v>
          </cell>
          <cell r="E23">
            <v>59.291666666666664</v>
          </cell>
          <cell r="F23">
            <v>96</v>
          </cell>
          <cell r="G23">
            <v>19</v>
          </cell>
          <cell r="H23">
            <v>11.16</v>
          </cell>
          <cell r="J23">
            <v>23.400000000000002</v>
          </cell>
          <cell r="K23">
            <v>0</v>
          </cell>
        </row>
        <row r="24">
          <cell r="B24">
            <v>20.737500000000001</v>
          </cell>
          <cell r="C24">
            <v>33.299999999999997</v>
          </cell>
          <cell r="D24">
            <v>11.1</v>
          </cell>
          <cell r="E24">
            <v>59.916666666666664</v>
          </cell>
          <cell r="F24">
            <v>96</v>
          </cell>
          <cell r="G24">
            <v>18</v>
          </cell>
          <cell r="H24">
            <v>9.3600000000000012</v>
          </cell>
          <cell r="J24">
            <v>20.88</v>
          </cell>
          <cell r="K24">
            <v>0</v>
          </cell>
        </row>
        <row r="25">
          <cell r="B25">
            <v>20.616666666666671</v>
          </cell>
          <cell r="C25">
            <v>33.700000000000003</v>
          </cell>
          <cell r="D25">
            <v>10.9</v>
          </cell>
          <cell r="E25">
            <v>60.291666666666664</v>
          </cell>
          <cell r="F25">
            <v>95</v>
          </cell>
          <cell r="G25">
            <v>17</v>
          </cell>
          <cell r="H25">
            <v>13.68</v>
          </cell>
          <cell r="J25">
            <v>27.36</v>
          </cell>
          <cell r="K25">
            <v>0</v>
          </cell>
        </row>
        <row r="26">
          <cell r="B26">
            <v>20.558333333333334</v>
          </cell>
          <cell r="C26">
            <v>33.6</v>
          </cell>
          <cell r="D26">
            <v>10.6</v>
          </cell>
          <cell r="E26">
            <v>59.875</v>
          </cell>
          <cell r="F26">
            <v>95</v>
          </cell>
          <cell r="G26">
            <v>18</v>
          </cell>
          <cell r="H26">
            <v>9.3600000000000012</v>
          </cell>
          <cell r="J26">
            <v>26.64</v>
          </cell>
          <cell r="K26">
            <v>0</v>
          </cell>
        </row>
        <row r="27">
          <cell r="B27">
            <v>20.537500000000001</v>
          </cell>
          <cell r="C27">
            <v>33.299999999999997</v>
          </cell>
          <cell r="D27">
            <v>10</v>
          </cell>
          <cell r="E27">
            <v>57.458333333333336</v>
          </cell>
          <cell r="F27">
            <v>96</v>
          </cell>
          <cell r="G27">
            <v>17</v>
          </cell>
          <cell r="H27">
            <v>12.24</v>
          </cell>
          <cell r="J27">
            <v>30.96</v>
          </cell>
          <cell r="K27">
            <v>0</v>
          </cell>
        </row>
        <row r="28">
          <cell r="B28">
            <v>20.845833333333331</v>
          </cell>
          <cell r="C28">
            <v>34.1</v>
          </cell>
          <cell r="D28">
            <v>10.4</v>
          </cell>
          <cell r="E28">
            <v>55.416666666666664</v>
          </cell>
          <cell r="F28">
            <v>95</v>
          </cell>
          <cell r="G28">
            <v>15</v>
          </cell>
          <cell r="H28">
            <v>12.96</v>
          </cell>
          <cell r="J28">
            <v>33.119999999999997</v>
          </cell>
          <cell r="K28">
            <v>0</v>
          </cell>
        </row>
        <row r="29">
          <cell r="B29">
            <v>21.5625</v>
          </cell>
          <cell r="C29">
            <v>34.5</v>
          </cell>
          <cell r="D29">
            <v>11.1</v>
          </cell>
          <cell r="E29">
            <v>51.458333333333336</v>
          </cell>
          <cell r="F29">
            <v>90</v>
          </cell>
          <cell r="G29">
            <v>15</v>
          </cell>
          <cell r="H29">
            <v>6.48</v>
          </cell>
          <cell r="J29">
            <v>21.240000000000002</v>
          </cell>
          <cell r="K29">
            <v>0</v>
          </cell>
        </row>
        <row r="30">
          <cell r="B30">
            <v>21.275000000000002</v>
          </cell>
          <cell r="C30">
            <v>35.200000000000003</v>
          </cell>
          <cell r="D30">
            <v>10.5</v>
          </cell>
          <cell r="E30">
            <v>56.666666666666664</v>
          </cell>
          <cell r="F30">
            <v>95</v>
          </cell>
          <cell r="G30">
            <v>16</v>
          </cell>
          <cell r="H30">
            <v>7.9200000000000008</v>
          </cell>
          <cell r="J30">
            <v>21.6</v>
          </cell>
          <cell r="K30">
            <v>0</v>
          </cell>
        </row>
        <row r="31">
          <cell r="B31">
            <v>22.091666666666669</v>
          </cell>
          <cell r="C31">
            <v>35.1</v>
          </cell>
          <cell r="D31">
            <v>12.4</v>
          </cell>
          <cell r="E31">
            <v>55.833333333333336</v>
          </cell>
          <cell r="F31">
            <v>94</v>
          </cell>
          <cell r="G31">
            <v>17</v>
          </cell>
          <cell r="H31">
            <v>5.4</v>
          </cell>
          <cell r="J31">
            <v>20.16</v>
          </cell>
          <cell r="K31">
            <v>0</v>
          </cell>
        </row>
        <row r="32">
          <cell r="B32">
            <v>22.770833333333332</v>
          </cell>
          <cell r="C32">
            <v>36.299999999999997</v>
          </cell>
          <cell r="D32">
            <v>12.4</v>
          </cell>
          <cell r="E32">
            <v>54.875</v>
          </cell>
          <cell r="F32">
            <v>94</v>
          </cell>
          <cell r="G32">
            <v>15</v>
          </cell>
          <cell r="H32">
            <v>9.3600000000000012</v>
          </cell>
          <cell r="J32">
            <v>25.92</v>
          </cell>
          <cell r="K32">
            <v>0</v>
          </cell>
        </row>
        <row r="33">
          <cell r="B33">
            <v>23.258333333333329</v>
          </cell>
          <cell r="C33">
            <v>36.700000000000003</v>
          </cell>
          <cell r="D33">
            <v>12.8</v>
          </cell>
          <cell r="E33">
            <v>51.416666666666664</v>
          </cell>
          <cell r="F33">
            <v>90</v>
          </cell>
          <cell r="G33">
            <v>13</v>
          </cell>
          <cell r="H33">
            <v>9.3600000000000012</v>
          </cell>
          <cell r="J33">
            <v>32.4</v>
          </cell>
          <cell r="K33">
            <v>0</v>
          </cell>
        </row>
        <row r="34">
          <cell r="B34">
            <v>22.804166666666664</v>
          </cell>
          <cell r="C34">
            <v>30</v>
          </cell>
          <cell r="D34">
            <v>15.9</v>
          </cell>
          <cell r="E34">
            <v>59.25</v>
          </cell>
          <cell r="F34">
            <v>91</v>
          </cell>
          <cell r="G34">
            <v>32</v>
          </cell>
          <cell r="H34">
            <v>14.76</v>
          </cell>
          <cell r="J34">
            <v>33.840000000000003</v>
          </cell>
          <cell r="K34">
            <v>0</v>
          </cell>
        </row>
        <row r="35">
          <cell r="B35">
            <v>21.491666666666664</v>
          </cell>
          <cell r="C35">
            <v>32.299999999999997</v>
          </cell>
          <cell r="D35">
            <v>13.6</v>
          </cell>
          <cell r="E35">
            <v>65.208333333333329</v>
          </cell>
          <cell r="F35">
            <v>96</v>
          </cell>
          <cell r="G35">
            <v>27</v>
          </cell>
          <cell r="H35">
            <v>10.44</v>
          </cell>
          <cell r="J35">
            <v>23.400000000000002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16.083333333333332</v>
          </cell>
          <cell r="C5">
            <v>24.5</v>
          </cell>
          <cell r="D5">
            <v>9.5</v>
          </cell>
          <cell r="E5">
            <v>63.916666666666664</v>
          </cell>
          <cell r="F5">
            <v>92</v>
          </cell>
          <cell r="G5">
            <v>35</v>
          </cell>
          <cell r="H5">
            <v>16.2</v>
          </cell>
          <cell r="J5">
            <v>29.52</v>
          </cell>
          <cell r="K5">
            <v>1.8</v>
          </cell>
        </row>
        <row r="6">
          <cell r="B6">
            <v>21.033333333333335</v>
          </cell>
          <cell r="C6">
            <v>29.6</v>
          </cell>
          <cell r="D6">
            <v>15.7</v>
          </cell>
          <cell r="E6">
            <v>68.208333333333329</v>
          </cell>
          <cell r="F6">
            <v>94</v>
          </cell>
          <cell r="G6">
            <v>41</v>
          </cell>
          <cell r="H6">
            <v>22.68</v>
          </cell>
          <cell r="J6">
            <v>50.04</v>
          </cell>
          <cell r="K6">
            <v>0</v>
          </cell>
        </row>
        <row r="7">
          <cell r="B7">
            <v>23.025000000000006</v>
          </cell>
          <cell r="C7">
            <v>31.6</v>
          </cell>
          <cell r="D7">
            <v>14.2</v>
          </cell>
          <cell r="E7">
            <v>60.208333333333336</v>
          </cell>
          <cell r="F7">
            <v>97</v>
          </cell>
          <cell r="G7">
            <v>26</v>
          </cell>
          <cell r="H7">
            <v>16.920000000000002</v>
          </cell>
          <cell r="J7">
            <v>30.96</v>
          </cell>
          <cell r="K7">
            <v>0</v>
          </cell>
        </row>
        <row r="8">
          <cell r="B8">
            <v>24.329166666666669</v>
          </cell>
          <cell r="C8">
            <v>32.1</v>
          </cell>
          <cell r="D8">
            <v>17.2</v>
          </cell>
          <cell r="E8">
            <v>42.291666666666664</v>
          </cell>
          <cell r="F8">
            <v>63</v>
          </cell>
          <cell r="G8">
            <v>23</v>
          </cell>
          <cell r="H8">
            <v>14.04</v>
          </cell>
          <cell r="J8">
            <v>29.52</v>
          </cell>
          <cell r="K8">
            <v>0</v>
          </cell>
        </row>
        <row r="9">
          <cell r="B9">
            <v>26.274999999999991</v>
          </cell>
          <cell r="C9">
            <v>33.200000000000003</v>
          </cell>
          <cell r="D9">
            <v>21</v>
          </cell>
          <cell r="E9">
            <v>34.916666666666664</v>
          </cell>
          <cell r="F9">
            <v>53</v>
          </cell>
          <cell r="G9">
            <v>21</v>
          </cell>
          <cell r="H9">
            <v>19.079999999999998</v>
          </cell>
          <cell r="J9">
            <v>36.36</v>
          </cell>
          <cell r="K9">
            <v>0</v>
          </cell>
        </row>
        <row r="10">
          <cell r="B10">
            <v>17.233333333333334</v>
          </cell>
          <cell r="C10">
            <v>23.4</v>
          </cell>
          <cell r="D10">
            <v>14.1</v>
          </cell>
          <cell r="E10">
            <v>82.791666666666671</v>
          </cell>
          <cell r="F10">
            <v>99</v>
          </cell>
          <cell r="G10">
            <v>53</v>
          </cell>
          <cell r="H10">
            <v>14.04</v>
          </cell>
          <cell r="J10">
            <v>29.52</v>
          </cell>
          <cell r="K10">
            <v>0</v>
          </cell>
        </row>
        <row r="11">
          <cell r="B11">
            <v>16.974999999999998</v>
          </cell>
          <cell r="C11">
            <v>24.7</v>
          </cell>
          <cell r="D11">
            <v>12.6</v>
          </cell>
          <cell r="E11">
            <v>76.75</v>
          </cell>
          <cell r="F11">
            <v>93</v>
          </cell>
          <cell r="G11">
            <v>50</v>
          </cell>
          <cell r="H11">
            <v>17.64</v>
          </cell>
          <cell r="J11">
            <v>34.56</v>
          </cell>
          <cell r="K11">
            <v>0</v>
          </cell>
        </row>
        <row r="12">
          <cell r="B12">
            <v>12.208333333333336</v>
          </cell>
          <cell r="C12">
            <v>15.5</v>
          </cell>
          <cell r="D12">
            <v>11</v>
          </cell>
          <cell r="E12">
            <v>95.333333333333329</v>
          </cell>
          <cell r="F12">
            <v>100</v>
          </cell>
          <cell r="G12">
            <v>78</v>
          </cell>
          <cell r="H12">
            <v>18.720000000000002</v>
          </cell>
          <cell r="J12">
            <v>35.28</v>
          </cell>
          <cell r="K12">
            <v>7.6</v>
          </cell>
        </row>
        <row r="13">
          <cell r="B13">
            <v>10.254166666666666</v>
          </cell>
          <cell r="C13">
            <v>11.4</v>
          </cell>
          <cell r="D13">
            <v>9.1</v>
          </cell>
          <cell r="E13">
            <v>97.75</v>
          </cell>
          <cell r="F13">
            <v>100</v>
          </cell>
          <cell r="G13">
            <v>93</v>
          </cell>
          <cell r="H13">
            <v>20.16</v>
          </cell>
          <cell r="J13">
            <v>30.6</v>
          </cell>
          <cell r="K13">
            <v>12.999999999999998</v>
          </cell>
        </row>
        <row r="14">
          <cell r="B14">
            <v>9.6041666666666661</v>
          </cell>
          <cell r="C14">
            <v>12.7</v>
          </cell>
          <cell r="D14">
            <v>7.4</v>
          </cell>
          <cell r="E14">
            <v>90.625</v>
          </cell>
          <cell r="F14">
            <v>100</v>
          </cell>
          <cell r="G14">
            <v>67</v>
          </cell>
          <cell r="H14">
            <v>12.6</v>
          </cell>
          <cell r="J14">
            <v>28.08</v>
          </cell>
          <cell r="K14">
            <v>1.6</v>
          </cell>
        </row>
        <row r="15">
          <cell r="B15">
            <v>11.608333333333334</v>
          </cell>
          <cell r="C15">
            <v>13.5</v>
          </cell>
          <cell r="D15">
            <v>10.3</v>
          </cell>
          <cell r="E15">
            <v>94.916666666666671</v>
          </cell>
          <cell r="F15">
            <v>100</v>
          </cell>
          <cell r="G15">
            <v>91</v>
          </cell>
          <cell r="H15">
            <v>14.4</v>
          </cell>
          <cell r="J15">
            <v>30.240000000000002</v>
          </cell>
          <cell r="K15">
            <v>0.2</v>
          </cell>
        </row>
        <row r="16">
          <cell r="B16">
            <v>8.6249999999999982</v>
          </cell>
          <cell r="C16">
            <v>10.3</v>
          </cell>
          <cell r="D16">
            <v>7.2</v>
          </cell>
          <cell r="E16">
            <v>94.833333333333329</v>
          </cell>
          <cell r="F16">
            <v>99</v>
          </cell>
          <cell r="G16">
            <v>83</v>
          </cell>
          <cell r="H16">
            <v>19.8</v>
          </cell>
          <cell r="J16">
            <v>40.32</v>
          </cell>
          <cell r="K16">
            <v>10.8</v>
          </cell>
        </row>
        <row r="17">
          <cell r="B17">
            <v>9.4208333333333343</v>
          </cell>
          <cell r="C17">
            <v>15.9</v>
          </cell>
          <cell r="D17">
            <v>7.5</v>
          </cell>
          <cell r="E17">
            <v>91.916666666666671</v>
          </cell>
          <cell r="F17">
            <v>99</v>
          </cell>
          <cell r="G17">
            <v>72</v>
          </cell>
          <cell r="H17">
            <v>22.68</v>
          </cell>
          <cell r="J17">
            <v>40.32</v>
          </cell>
          <cell r="K17">
            <v>0</v>
          </cell>
        </row>
        <row r="18">
          <cell r="B18">
            <v>9.6374999999999993</v>
          </cell>
          <cell r="C18">
            <v>12.1</v>
          </cell>
          <cell r="D18">
            <v>8.1</v>
          </cell>
          <cell r="E18">
            <v>91.5</v>
          </cell>
          <cell r="F18">
            <v>100</v>
          </cell>
          <cell r="G18">
            <v>79</v>
          </cell>
          <cell r="H18">
            <v>14.76</v>
          </cell>
          <cell r="J18">
            <v>27</v>
          </cell>
          <cell r="K18">
            <v>0.2</v>
          </cell>
        </row>
        <row r="19">
          <cell r="B19">
            <v>11.666666666666666</v>
          </cell>
          <cell r="C19">
            <v>18.2</v>
          </cell>
          <cell r="D19">
            <v>8.4</v>
          </cell>
          <cell r="E19">
            <v>80</v>
          </cell>
          <cell r="F19">
            <v>96</v>
          </cell>
          <cell r="G19">
            <v>54</v>
          </cell>
          <cell r="H19">
            <v>16.559999999999999</v>
          </cell>
          <cell r="J19">
            <v>27.36</v>
          </cell>
          <cell r="K19">
            <v>0</v>
          </cell>
        </row>
        <row r="20">
          <cell r="B20">
            <v>16.291666666666668</v>
          </cell>
          <cell r="C20">
            <v>27</v>
          </cell>
          <cell r="D20">
            <v>9.4</v>
          </cell>
          <cell r="E20">
            <v>74.583333333333329</v>
          </cell>
          <cell r="F20">
            <v>94</v>
          </cell>
          <cell r="G20">
            <v>42</v>
          </cell>
          <cell r="H20">
            <v>11.16</v>
          </cell>
          <cell r="J20">
            <v>24.840000000000003</v>
          </cell>
          <cell r="K20">
            <v>0</v>
          </cell>
        </row>
        <row r="21">
          <cell r="B21">
            <v>20.562500000000004</v>
          </cell>
          <cell r="C21">
            <v>30</v>
          </cell>
          <cell r="D21">
            <v>13.1</v>
          </cell>
          <cell r="E21">
            <v>69.375</v>
          </cell>
          <cell r="F21">
            <v>100</v>
          </cell>
          <cell r="G21">
            <v>33</v>
          </cell>
          <cell r="H21">
            <v>14.04</v>
          </cell>
          <cell r="J21">
            <v>27.36</v>
          </cell>
          <cell r="K21">
            <v>0</v>
          </cell>
        </row>
        <row r="22">
          <cell r="B22">
            <v>21.254166666666666</v>
          </cell>
          <cell r="C22">
            <v>30.1</v>
          </cell>
          <cell r="D22">
            <v>13.5</v>
          </cell>
          <cell r="E22">
            <v>63.375</v>
          </cell>
          <cell r="F22">
            <v>98</v>
          </cell>
          <cell r="G22">
            <v>32</v>
          </cell>
          <cell r="H22">
            <v>16.920000000000002</v>
          </cell>
          <cell r="J22">
            <v>33.840000000000003</v>
          </cell>
          <cell r="K22">
            <v>0</v>
          </cell>
        </row>
        <row r="23">
          <cell r="B23">
            <v>23.158333333333331</v>
          </cell>
          <cell r="C23">
            <v>31.1</v>
          </cell>
          <cell r="D23">
            <v>16.8</v>
          </cell>
          <cell r="E23">
            <v>46.916666666666664</v>
          </cell>
          <cell r="F23">
            <v>63</v>
          </cell>
          <cell r="G23">
            <v>26</v>
          </cell>
          <cell r="H23">
            <v>20.88</v>
          </cell>
          <cell r="J23">
            <v>36</v>
          </cell>
          <cell r="K23">
            <v>0</v>
          </cell>
        </row>
        <row r="24">
          <cell r="B24">
            <v>22.545833333333334</v>
          </cell>
          <cell r="C24">
            <v>30.5</v>
          </cell>
          <cell r="D24">
            <v>13.5</v>
          </cell>
          <cell r="E24">
            <v>47.375</v>
          </cell>
          <cell r="F24">
            <v>82</v>
          </cell>
          <cell r="G24">
            <v>27</v>
          </cell>
          <cell r="H24">
            <v>17.28</v>
          </cell>
          <cell r="J24">
            <v>31.319999999999997</v>
          </cell>
          <cell r="K24">
            <v>0</v>
          </cell>
        </row>
        <row r="25">
          <cell r="B25">
            <v>22.479166666666668</v>
          </cell>
          <cell r="C25">
            <v>30.9</v>
          </cell>
          <cell r="D25">
            <v>15.9</v>
          </cell>
          <cell r="E25">
            <v>47.375</v>
          </cell>
          <cell r="F25">
            <v>70</v>
          </cell>
          <cell r="G25">
            <v>25</v>
          </cell>
          <cell r="H25">
            <v>16.2</v>
          </cell>
          <cell r="J25">
            <v>30.96</v>
          </cell>
          <cell r="K25">
            <v>0</v>
          </cell>
        </row>
        <row r="26">
          <cell r="B26">
            <v>22.241666666666671</v>
          </cell>
          <cell r="C26">
            <v>30.9</v>
          </cell>
          <cell r="D26">
            <v>13.9</v>
          </cell>
          <cell r="E26">
            <v>50.458333333333336</v>
          </cell>
          <cell r="F26">
            <v>80</v>
          </cell>
          <cell r="G26">
            <v>25</v>
          </cell>
          <cell r="H26">
            <v>12.24</v>
          </cell>
          <cell r="J26">
            <v>34.56</v>
          </cell>
          <cell r="K26">
            <v>0</v>
          </cell>
        </row>
        <row r="27">
          <cell r="B27">
            <v>22.574999999999999</v>
          </cell>
          <cell r="C27">
            <v>30.1</v>
          </cell>
          <cell r="D27">
            <v>13.1</v>
          </cell>
          <cell r="E27">
            <v>46.25</v>
          </cell>
          <cell r="F27">
            <v>81</v>
          </cell>
          <cell r="G27">
            <v>25</v>
          </cell>
          <cell r="H27">
            <v>21.96</v>
          </cell>
          <cell r="J27">
            <v>37.800000000000004</v>
          </cell>
          <cell r="K27">
            <v>0</v>
          </cell>
        </row>
        <row r="28">
          <cell r="B28">
            <v>23.537500000000005</v>
          </cell>
          <cell r="C28">
            <v>31.3</v>
          </cell>
          <cell r="D28">
            <v>16.5</v>
          </cell>
          <cell r="E28">
            <v>41.875</v>
          </cell>
          <cell r="F28">
            <v>62</v>
          </cell>
          <cell r="G28">
            <v>23</v>
          </cell>
          <cell r="H28">
            <v>19.079999999999998</v>
          </cell>
          <cell r="J28">
            <v>42.84</v>
          </cell>
          <cell r="K28">
            <v>0</v>
          </cell>
        </row>
        <row r="29">
          <cell r="B29">
            <v>23.987500000000008</v>
          </cell>
          <cell r="C29">
            <v>32.9</v>
          </cell>
          <cell r="D29">
            <v>16</v>
          </cell>
          <cell r="E29">
            <v>40.541666666666664</v>
          </cell>
          <cell r="F29">
            <v>68</v>
          </cell>
          <cell r="G29">
            <v>22</v>
          </cell>
          <cell r="H29">
            <v>13.32</v>
          </cell>
          <cell r="J29">
            <v>32.76</v>
          </cell>
          <cell r="K29">
            <v>0</v>
          </cell>
        </row>
        <row r="30">
          <cell r="B30">
            <v>24.258333333333329</v>
          </cell>
          <cell r="C30">
            <v>31.5</v>
          </cell>
          <cell r="D30">
            <v>17.8</v>
          </cell>
          <cell r="E30">
            <v>39.458333333333336</v>
          </cell>
          <cell r="F30">
            <v>62</v>
          </cell>
          <cell r="G30">
            <v>25</v>
          </cell>
          <cell r="H30">
            <v>16.559999999999999</v>
          </cell>
          <cell r="J30">
            <v>32.76</v>
          </cell>
          <cell r="K30">
            <v>0</v>
          </cell>
        </row>
        <row r="31">
          <cell r="B31">
            <v>24.166666666666661</v>
          </cell>
          <cell r="C31">
            <v>31.7</v>
          </cell>
          <cell r="D31">
            <v>17</v>
          </cell>
          <cell r="E31">
            <v>43.583333333333336</v>
          </cell>
          <cell r="F31">
            <v>66</v>
          </cell>
          <cell r="G31">
            <v>26</v>
          </cell>
          <cell r="H31">
            <v>16.2</v>
          </cell>
          <cell r="J31">
            <v>32.04</v>
          </cell>
          <cell r="K31">
            <v>0</v>
          </cell>
        </row>
        <row r="32">
          <cell r="B32">
            <v>25.025000000000002</v>
          </cell>
          <cell r="C32">
            <v>33</v>
          </cell>
          <cell r="D32">
            <v>17.600000000000001</v>
          </cell>
          <cell r="E32">
            <v>39.375</v>
          </cell>
          <cell r="F32">
            <v>60</v>
          </cell>
          <cell r="G32">
            <v>24</v>
          </cell>
          <cell r="H32">
            <v>19.440000000000001</v>
          </cell>
          <cell r="J32">
            <v>40.680000000000007</v>
          </cell>
          <cell r="K32">
            <v>0</v>
          </cell>
        </row>
        <row r="33">
          <cell r="B33">
            <v>18.991666666666664</v>
          </cell>
          <cell r="C33">
            <v>26.4</v>
          </cell>
          <cell r="D33">
            <v>14.1</v>
          </cell>
          <cell r="E33">
            <v>75.791666666666671</v>
          </cell>
          <cell r="F33">
            <v>99</v>
          </cell>
          <cell r="G33">
            <v>34</v>
          </cell>
          <cell r="H33">
            <v>22.32</v>
          </cell>
          <cell r="J33">
            <v>35.64</v>
          </cell>
          <cell r="K33">
            <v>0.8</v>
          </cell>
        </row>
        <row r="34">
          <cell r="B34">
            <v>17.500000000000004</v>
          </cell>
          <cell r="C34">
            <v>19.899999999999999</v>
          </cell>
          <cell r="D34">
            <v>16</v>
          </cell>
          <cell r="E34">
            <v>95.958333333333329</v>
          </cell>
          <cell r="F34">
            <v>100</v>
          </cell>
          <cell r="G34">
            <v>80</v>
          </cell>
          <cell r="H34">
            <v>15.120000000000001</v>
          </cell>
          <cell r="J34">
            <v>20.88</v>
          </cell>
          <cell r="K34">
            <v>5.2</v>
          </cell>
        </row>
        <row r="35">
          <cell r="B35">
            <v>19.541666666666668</v>
          </cell>
          <cell r="C35">
            <v>27.1</v>
          </cell>
          <cell r="D35">
            <v>14.4</v>
          </cell>
          <cell r="E35">
            <v>75.333333333333329</v>
          </cell>
          <cell r="F35">
            <v>100</v>
          </cell>
          <cell r="G35">
            <v>44</v>
          </cell>
          <cell r="H35">
            <v>20.16</v>
          </cell>
          <cell r="J35">
            <v>38.880000000000003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19.308333333333334</v>
          </cell>
          <cell r="C5">
            <v>28</v>
          </cell>
          <cell r="D5">
            <v>13.5</v>
          </cell>
          <cell r="E5">
            <v>52.666666666666664</v>
          </cell>
          <cell r="F5">
            <v>68</v>
          </cell>
          <cell r="G5">
            <v>39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22.325000000000003</v>
          </cell>
          <cell r="C6">
            <v>32.200000000000003</v>
          </cell>
          <cell r="D6">
            <v>14.7</v>
          </cell>
          <cell r="E6">
            <v>63</v>
          </cell>
          <cell r="F6">
            <v>100</v>
          </cell>
          <cell r="G6">
            <v>26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24.416666666666661</v>
          </cell>
          <cell r="C7">
            <v>32.6</v>
          </cell>
          <cell r="D7">
            <v>14.9</v>
          </cell>
          <cell r="E7">
            <v>45.583333333333336</v>
          </cell>
          <cell r="F7">
            <v>83</v>
          </cell>
          <cell r="G7">
            <v>20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21.741666666666664</v>
          </cell>
          <cell r="C8">
            <v>32.700000000000003</v>
          </cell>
          <cell r="D8">
            <v>11.8</v>
          </cell>
          <cell r="E8">
            <v>50.916666666666664</v>
          </cell>
          <cell r="F8">
            <v>92</v>
          </cell>
          <cell r="G8">
            <v>22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22.533333333333335</v>
          </cell>
          <cell r="C9">
            <v>31.7</v>
          </cell>
          <cell r="D9">
            <v>15.1</v>
          </cell>
          <cell r="E9">
            <v>48.291666666666664</v>
          </cell>
          <cell r="F9">
            <v>75</v>
          </cell>
          <cell r="G9">
            <v>24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21.516666666666669</v>
          </cell>
          <cell r="C10">
            <v>33.1</v>
          </cell>
          <cell r="D10">
            <v>12.5</v>
          </cell>
          <cell r="E10">
            <v>55</v>
          </cell>
          <cell r="F10">
            <v>100</v>
          </cell>
          <cell r="G10">
            <v>19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21.249999999999996</v>
          </cell>
          <cell r="C11">
            <v>31.4</v>
          </cell>
          <cell r="D11">
            <v>12.6</v>
          </cell>
          <cell r="E11">
            <v>64.045454545454547</v>
          </cell>
          <cell r="F11">
            <v>100</v>
          </cell>
          <cell r="G11">
            <v>31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18.495833333333334</v>
          </cell>
          <cell r="C12">
            <v>23.4</v>
          </cell>
          <cell r="D12">
            <v>15.4</v>
          </cell>
          <cell r="E12">
            <v>75</v>
          </cell>
          <cell r="F12">
            <v>93</v>
          </cell>
          <cell r="G12">
            <v>56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15.29166666666667</v>
          </cell>
          <cell r="C13">
            <v>20.399999999999999</v>
          </cell>
          <cell r="D13">
            <v>13.1</v>
          </cell>
          <cell r="E13">
            <v>93.590909090909093</v>
          </cell>
          <cell r="F13">
            <v>100</v>
          </cell>
          <cell r="G13">
            <v>69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16.233333333333331</v>
          </cell>
          <cell r="C14">
            <v>23.8</v>
          </cell>
          <cell r="D14">
            <v>12.2</v>
          </cell>
          <cell r="E14">
            <v>77.15384615384616</v>
          </cell>
          <cell r="F14">
            <v>100</v>
          </cell>
          <cell r="G14">
            <v>55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19.845833333333335</v>
          </cell>
          <cell r="C15">
            <v>31.4</v>
          </cell>
          <cell r="D15">
            <v>12.3</v>
          </cell>
          <cell r="E15">
            <v>62.75</v>
          </cell>
          <cell r="F15">
            <v>100</v>
          </cell>
          <cell r="G15">
            <v>35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16.845833333333331</v>
          </cell>
          <cell r="C16">
            <v>24.3</v>
          </cell>
          <cell r="D16">
            <v>12.1</v>
          </cell>
          <cell r="E16">
            <v>79.833333333333329</v>
          </cell>
          <cell r="F16">
            <v>100</v>
          </cell>
          <cell r="G16">
            <v>49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16.433333333333334</v>
          </cell>
          <cell r="C17">
            <v>26.5</v>
          </cell>
          <cell r="D17">
            <v>10.1</v>
          </cell>
          <cell r="E17">
            <v>73.78947368421052</v>
          </cell>
          <cell r="F17">
            <v>100</v>
          </cell>
          <cell r="G17">
            <v>47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16.283333333333331</v>
          </cell>
          <cell r="C18">
            <v>25.6</v>
          </cell>
          <cell r="D18">
            <v>10.7</v>
          </cell>
          <cell r="E18">
            <v>76.421052631578945</v>
          </cell>
          <cell r="F18">
            <v>100</v>
          </cell>
          <cell r="G18">
            <v>46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16.158333333333331</v>
          </cell>
          <cell r="C19">
            <v>26.7</v>
          </cell>
          <cell r="D19">
            <v>9.8000000000000007</v>
          </cell>
          <cell r="E19">
            <v>72.375</v>
          </cell>
          <cell r="F19">
            <v>100</v>
          </cell>
          <cell r="G19">
            <v>41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19.508333333333336</v>
          </cell>
          <cell r="C20">
            <v>30.5</v>
          </cell>
          <cell r="D20">
            <v>11.3</v>
          </cell>
          <cell r="E20">
            <v>64.578947368421055</v>
          </cell>
          <cell r="F20">
            <v>100</v>
          </cell>
          <cell r="G20">
            <v>30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21.633333333333329</v>
          </cell>
          <cell r="C21">
            <v>31</v>
          </cell>
          <cell r="D21">
            <v>14.4</v>
          </cell>
          <cell r="E21">
            <v>56.583333333333336</v>
          </cell>
          <cell r="F21">
            <v>84</v>
          </cell>
          <cell r="G21">
            <v>28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22.070833333333329</v>
          </cell>
          <cell r="C22">
            <v>32.299999999999997</v>
          </cell>
          <cell r="D22">
            <v>13.3</v>
          </cell>
          <cell r="E22">
            <v>53.833333333333336</v>
          </cell>
          <cell r="F22">
            <v>89</v>
          </cell>
          <cell r="G22">
            <v>24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24.483333333333334</v>
          </cell>
          <cell r="C23">
            <v>32.9</v>
          </cell>
          <cell r="D23">
            <v>13.8</v>
          </cell>
          <cell r="E23">
            <v>41.083333333333336</v>
          </cell>
          <cell r="F23">
            <v>77</v>
          </cell>
          <cell r="G23">
            <v>21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23.279166666666669</v>
          </cell>
          <cell r="C24">
            <v>31.9</v>
          </cell>
          <cell r="D24">
            <v>15</v>
          </cell>
          <cell r="E24">
            <v>41.958333333333336</v>
          </cell>
          <cell r="F24">
            <v>70</v>
          </cell>
          <cell r="G24">
            <v>21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24.5</v>
          </cell>
          <cell r="C25">
            <v>32.9</v>
          </cell>
          <cell r="D25">
            <v>15.6</v>
          </cell>
          <cell r="E25">
            <v>36.416666666666664</v>
          </cell>
          <cell r="F25">
            <v>61</v>
          </cell>
          <cell r="G25">
            <v>20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23.712499999999995</v>
          </cell>
          <cell r="C26">
            <v>32.4</v>
          </cell>
          <cell r="D26">
            <v>11.7</v>
          </cell>
          <cell r="E26">
            <v>38.708333333333336</v>
          </cell>
          <cell r="F26">
            <v>78</v>
          </cell>
          <cell r="G26">
            <v>19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22.929166666666664</v>
          </cell>
          <cell r="C27">
            <v>32.200000000000003</v>
          </cell>
          <cell r="D27">
            <v>12.9</v>
          </cell>
          <cell r="E27">
            <v>39.916666666666664</v>
          </cell>
          <cell r="F27">
            <v>74</v>
          </cell>
          <cell r="G27">
            <v>21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24.825000000000003</v>
          </cell>
          <cell r="C28">
            <v>32.200000000000003</v>
          </cell>
          <cell r="D28">
            <v>18.899999999999999</v>
          </cell>
          <cell r="E28">
            <v>35.5</v>
          </cell>
          <cell r="F28">
            <v>54</v>
          </cell>
          <cell r="G28">
            <v>21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21.466666666666669</v>
          </cell>
          <cell r="C29">
            <v>33</v>
          </cell>
          <cell r="D29">
            <v>12</v>
          </cell>
          <cell r="E29">
            <v>50.083333333333336</v>
          </cell>
          <cell r="F29">
            <v>82</v>
          </cell>
          <cell r="G29">
            <v>17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21.945833333333336</v>
          </cell>
          <cell r="C30">
            <v>33.799999999999997</v>
          </cell>
          <cell r="D30">
            <v>11.4</v>
          </cell>
          <cell r="E30">
            <v>49.75</v>
          </cell>
          <cell r="F30">
            <v>87</v>
          </cell>
          <cell r="G30">
            <v>21</v>
          </cell>
          <cell r="H30" t="str">
            <v>*</v>
          </cell>
          <cell r="J30" t="str">
            <v>*</v>
          </cell>
          <cell r="K30">
            <v>0</v>
          </cell>
        </row>
        <row r="31">
          <cell r="B31">
            <v>24.041666666666661</v>
          </cell>
          <cell r="C31">
            <v>33.5</v>
          </cell>
          <cell r="D31">
            <v>12.6</v>
          </cell>
          <cell r="E31">
            <v>40.625</v>
          </cell>
          <cell r="F31">
            <v>79</v>
          </cell>
          <cell r="G31">
            <v>21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23.766666666666666</v>
          </cell>
          <cell r="C32">
            <v>33.299999999999997</v>
          </cell>
          <cell r="D32">
            <v>15</v>
          </cell>
          <cell r="E32">
            <v>41.291666666666664</v>
          </cell>
          <cell r="F32">
            <v>69</v>
          </cell>
          <cell r="G32">
            <v>20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22.483333333333331</v>
          </cell>
          <cell r="C33">
            <v>33.4</v>
          </cell>
          <cell r="D33">
            <v>11.6</v>
          </cell>
          <cell r="E33">
            <v>48.125</v>
          </cell>
          <cell r="F33">
            <v>87</v>
          </cell>
          <cell r="G33">
            <v>22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22.783333333333331</v>
          </cell>
          <cell r="C34">
            <v>31.2</v>
          </cell>
          <cell r="D34">
            <v>16.3</v>
          </cell>
          <cell r="E34">
            <v>55.875</v>
          </cell>
          <cell r="F34">
            <v>85</v>
          </cell>
          <cell r="G34">
            <v>30</v>
          </cell>
          <cell r="H34" t="str">
            <v>*</v>
          </cell>
          <cell r="J34" t="str">
            <v>*</v>
          </cell>
          <cell r="K34">
            <v>0</v>
          </cell>
        </row>
        <row r="35">
          <cell r="B35">
            <v>23.674999999999997</v>
          </cell>
          <cell r="C35">
            <v>33.5</v>
          </cell>
          <cell r="D35">
            <v>16</v>
          </cell>
          <cell r="E35">
            <v>53.083333333333336</v>
          </cell>
          <cell r="F35">
            <v>85</v>
          </cell>
          <cell r="G35">
            <v>24</v>
          </cell>
          <cell r="H35" t="str">
            <v>*</v>
          </cell>
          <cell r="J35" t="str">
            <v>*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18.774999999999999</v>
          </cell>
          <cell r="C5">
            <v>27.8</v>
          </cell>
          <cell r="D5">
            <v>11.9</v>
          </cell>
          <cell r="E5">
            <v>51.041666666666664</v>
          </cell>
          <cell r="F5">
            <v>75</v>
          </cell>
          <cell r="G5">
            <v>31</v>
          </cell>
          <cell r="H5">
            <v>20.16</v>
          </cell>
          <cell r="J5">
            <v>33.840000000000003</v>
          </cell>
          <cell r="K5">
            <v>1.2</v>
          </cell>
        </row>
        <row r="6">
          <cell r="B6">
            <v>23.112500000000001</v>
          </cell>
          <cell r="C6">
            <v>31.3</v>
          </cell>
          <cell r="D6">
            <v>17.600000000000001</v>
          </cell>
          <cell r="E6">
            <v>53.291666666666664</v>
          </cell>
          <cell r="F6">
            <v>73</v>
          </cell>
          <cell r="G6">
            <v>25</v>
          </cell>
          <cell r="H6">
            <v>23.040000000000003</v>
          </cell>
          <cell r="J6">
            <v>39.96</v>
          </cell>
          <cell r="K6">
            <v>0</v>
          </cell>
        </row>
        <row r="7">
          <cell r="B7">
            <v>25.599999999999998</v>
          </cell>
          <cell r="C7">
            <v>32</v>
          </cell>
          <cell r="D7">
            <v>21.2</v>
          </cell>
          <cell r="E7">
            <v>38.5</v>
          </cell>
          <cell r="F7">
            <v>56</v>
          </cell>
          <cell r="G7">
            <v>19</v>
          </cell>
          <cell r="H7">
            <v>19.079999999999998</v>
          </cell>
          <cell r="J7">
            <v>33.119999999999997</v>
          </cell>
          <cell r="K7">
            <v>0</v>
          </cell>
        </row>
        <row r="8">
          <cell r="B8">
            <v>24.770833333333329</v>
          </cell>
          <cell r="C8">
            <v>31.7</v>
          </cell>
          <cell r="D8">
            <v>18</v>
          </cell>
          <cell r="E8">
            <v>33.666666666666664</v>
          </cell>
          <cell r="F8">
            <v>51</v>
          </cell>
          <cell r="G8">
            <v>20</v>
          </cell>
          <cell r="H8">
            <v>13.68</v>
          </cell>
          <cell r="J8">
            <v>33.480000000000004</v>
          </cell>
          <cell r="K8">
            <v>0</v>
          </cell>
        </row>
        <row r="9">
          <cell r="B9">
            <v>25.783333333333331</v>
          </cell>
          <cell r="C9">
            <v>33</v>
          </cell>
          <cell r="D9">
            <v>21.2</v>
          </cell>
          <cell r="E9">
            <v>32.916666666666664</v>
          </cell>
          <cell r="F9">
            <v>52</v>
          </cell>
          <cell r="G9">
            <v>18</v>
          </cell>
          <cell r="H9">
            <v>19.8</v>
          </cell>
          <cell r="J9">
            <v>31.680000000000003</v>
          </cell>
          <cell r="K9">
            <v>0</v>
          </cell>
        </row>
        <row r="10">
          <cell r="B10">
            <v>22.133333333333336</v>
          </cell>
          <cell r="C10">
            <v>30.4</v>
          </cell>
          <cell r="D10">
            <v>16.8</v>
          </cell>
          <cell r="E10">
            <v>52.541666666666664</v>
          </cell>
          <cell r="F10">
            <v>78</v>
          </cell>
          <cell r="G10">
            <v>25</v>
          </cell>
          <cell r="H10">
            <v>14.4</v>
          </cell>
          <cell r="J10">
            <v>25.2</v>
          </cell>
          <cell r="K10">
            <v>0</v>
          </cell>
        </row>
        <row r="11">
          <cell r="B11">
            <v>20.479166666666668</v>
          </cell>
          <cell r="C11">
            <v>28.2</v>
          </cell>
          <cell r="D11">
            <v>14.4</v>
          </cell>
          <cell r="E11">
            <v>63.208333333333336</v>
          </cell>
          <cell r="F11">
            <v>86</v>
          </cell>
          <cell r="G11">
            <v>35</v>
          </cell>
          <cell r="H11">
            <v>12.6</v>
          </cell>
          <cell r="J11">
            <v>30.6</v>
          </cell>
          <cell r="K11">
            <v>0</v>
          </cell>
        </row>
        <row r="12">
          <cell r="B12">
            <v>15.191666666666668</v>
          </cell>
          <cell r="C12">
            <v>19.8</v>
          </cell>
          <cell r="D12">
            <v>13.6</v>
          </cell>
          <cell r="E12">
            <v>80.166666666666671</v>
          </cell>
          <cell r="F12">
            <v>92</v>
          </cell>
          <cell r="G12">
            <v>64</v>
          </cell>
          <cell r="H12">
            <v>11.16</v>
          </cell>
          <cell r="J12">
            <v>19.079999999999998</v>
          </cell>
          <cell r="K12">
            <v>1.6</v>
          </cell>
        </row>
        <row r="13">
          <cell r="B13">
            <v>12.941666666666668</v>
          </cell>
          <cell r="C13">
            <v>15.7</v>
          </cell>
          <cell r="D13">
            <v>11.5</v>
          </cell>
          <cell r="E13">
            <v>89.791666666666671</v>
          </cell>
          <cell r="F13">
            <v>94</v>
          </cell>
          <cell r="G13">
            <v>79</v>
          </cell>
          <cell r="H13">
            <v>13.68</v>
          </cell>
          <cell r="J13">
            <v>25.92</v>
          </cell>
          <cell r="K13">
            <v>3.4</v>
          </cell>
        </row>
        <row r="14">
          <cell r="B14">
            <v>12.187499999999995</v>
          </cell>
          <cell r="C14">
            <v>16.3</v>
          </cell>
          <cell r="D14">
            <v>10.1</v>
          </cell>
          <cell r="E14">
            <v>89.125</v>
          </cell>
          <cell r="F14">
            <v>95</v>
          </cell>
          <cell r="G14">
            <v>74</v>
          </cell>
          <cell r="H14">
            <v>14.4</v>
          </cell>
          <cell r="J14">
            <v>24.12</v>
          </cell>
          <cell r="K14">
            <v>0.2</v>
          </cell>
        </row>
        <row r="15">
          <cell r="B15">
            <v>17.987500000000004</v>
          </cell>
          <cell r="C15">
            <v>27.9</v>
          </cell>
          <cell r="D15">
            <v>13</v>
          </cell>
          <cell r="E15">
            <v>74.083333333333329</v>
          </cell>
          <cell r="F15">
            <v>91</v>
          </cell>
          <cell r="G15">
            <v>43</v>
          </cell>
          <cell r="H15">
            <v>14.04</v>
          </cell>
          <cell r="J15">
            <v>33.119999999999997</v>
          </cell>
          <cell r="K15">
            <v>0</v>
          </cell>
        </row>
        <row r="16">
          <cell r="B16">
            <v>13.533333333333331</v>
          </cell>
          <cell r="C16">
            <v>18.8</v>
          </cell>
          <cell r="D16">
            <v>10.9</v>
          </cell>
          <cell r="E16">
            <v>78.666666666666671</v>
          </cell>
          <cell r="F16">
            <v>89</v>
          </cell>
          <cell r="G16">
            <v>59</v>
          </cell>
          <cell r="H16">
            <v>28.44</v>
          </cell>
          <cell r="J16">
            <v>42.12</v>
          </cell>
          <cell r="K16">
            <v>0</v>
          </cell>
        </row>
        <row r="17">
          <cell r="B17">
            <v>12.675000000000002</v>
          </cell>
          <cell r="C17">
            <v>20.8</v>
          </cell>
          <cell r="D17">
            <v>9</v>
          </cell>
          <cell r="E17">
            <v>78.208333333333329</v>
          </cell>
          <cell r="F17">
            <v>92</v>
          </cell>
          <cell r="G17">
            <v>54</v>
          </cell>
          <cell r="H17">
            <v>24.48</v>
          </cell>
          <cell r="J17">
            <v>41.76</v>
          </cell>
          <cell r="K17">
            <v>0</v>
          </cell>
        </row>
        <row r="18">
          <cell r="B18">
            <v>14.008333333333333</v>
          </cell>
          <cell r="C18">
            <v>22.1</v>
          </cell>
          <cell r="D18">
            <v>9.6999999999999993</v>
          </cell>
          <cell r="E18">
            <v>77.458333333333329</v>
          </cell>
          <cell r="F18">
            <v>94</v>
          </cell>
          <cell r="G18">
            <v>52</v>
          </cell>
          <cell r="H18">
            <v>21.240000000000002</v>
          </cell>
          <cell r="J18">
            <v>34.56</v>
          </cell>
          <cell r="K18">
            <v>0</v>
          </cell>
        </row>
        <row r="19">
          <cell r="B19">
            <v>15.424999999999995</v>
          </cell>
          <cell r="C19">
            <v>25.2</v>
          </cell>
          <cell r="D19">
            <v>9.4</v>
          </cell>
          <cell r="E19">
            <v>70.375</v>
          </cell>
          <cell r="F19">
            <v>89</v>
          </cell>
          <cell r="G19">
            <v>42</v>
          </cell>
          <cell r="H19">
            <v>24.48</v>
          </cell>
          <cell r="J19">
            <v>36</v>
          </cell>
          <cell r="K19">
            <v>0</v>
          </cell>
        </row>
        <row r="20">
          <cell r="B20">
            <v>20.037500000000005</v>
          </cell>
          <cell r="C20">
            <v>30</v>
          </cell>
          <cell r="D20">
            <v>12.8</v>
          </cell>
          <cell r="E20">
            <v>57.666666666666664</v>
          </cell>
          <cell r="F20">
            <v>79</v>
          </cell>
          <cell r="G20">
            <v>28</v>
          </cell>
          <cell r="H20">
            <v>17.28</v>
          </cell>
          <cell r="J20">
            <v>32.04</v>
          </cell>
          <cell r="K20">
            <v>0</v>
          </cell>
        </row>
        <row r="21">
          <cell r="B21">
            <v>22.270833333333332</v>
          </cell>
          <cell r="C21">
            <v>30.5</v>
          </cell>
          <cell r="D21">
            <v>15.3</v>
          </cell>
          <cell r="E21">
            <v>54.791666666666664</v>
          </cell>
          <cell r="F21">
            <v>86</v>
          </cell>
          <cell r="G21">
            <v>25</v>
          </cell>
          <cell r="H21">
            <v>16.2</v>
          </cell>
          <cell r="J21">
            <v>27.720000000000002</v>
          </cell>
          <cell r="K21">
            <v>0</v>
          </cell>
        </row>
        <row r="22">
          <cell r="B22">
            <v>23.666666666666671</v>
          </cell>
          <cell r="C22">
            <v>31.4</v>
          </cell>
          <cell r="D22">
            <v>18.2</v>
          </cell>
          <cell r="E22">
            <v>43.375</v>
          </cell>
          <cell r="F22">
            <v>60</v>
          </cell>
          <cell r="G22">
            <v>23</v>
          </cell>
          <cell r="H22">
            <v>25.92</v>
          </cell>
          <cell r="J22">
            <v>41.04</v>
          </cell>
          <cell r="K22">
            <v>0</v>
          </cell>
        </row>
        <row r="23">
          <cell r="B23">
            <v>25.425000000000001</v>
          </cell>
          <cell r="C23">
            <v>32.4</v>
          </cell>
          <cell r="D23">
            <v>20.6</v>
          </cell>
          <cell r="E23">
            <v>34.25</v>
          </cell>
          <cell r="F23">
            <v>46</v>
          </cell>
          <cell r="G23">
            <v>20</v>
          </cell>
          <cell r="H23">
            <v>20.16</v>
          </cell>
          <cell r="J23">
            <v>37.080000000000005</v>
          </cell>
          <cell r="K23">
            <v>0</v>
          </cell>
        </row>
        <row r="24">
          <cell r="B24">
            <v>24.083333333333332</v>
          </cell>
          <cell r="C24">
            <v>30.9</v>
          </cell>
          <cell r="D24">
            <v>19.7</v>
          </cell>
          <cell r="E24">
            <v>36</v>
          </cell>
          <cell r="F24">
            <v>48</v>
          </cell>
          <cell r="G24">
            <v>20</v>
          </cell>
          <cell r="H24">
            <v>23.040000000000003</v>
          </cell>
          <cell r="J24">
            <v>42.84</v>
          </cell>
          <cell r="K24">
            <v>0</v>
          </cell>
        </row>
        <row r="25">
          <cell r="B25">
            <v>24.204166666666666</v>
          </cell>
          <cell r="C25">
            <v>32.200000000000003</v>
          </cell>
          <cell r="D25">
            <v>18.7</v>
          </cell>
          <cell r="E25">
            <v>35.166666666666664</v>
          </cell>
          <cell r="F25">
            <v>49</v>
          </cell>
          <cell r="G25">
            <v>15</v>
          </cell>
          <cell r="H25">
            <v>23.040000000000003</v>
          </cell>
          <cell r="J25">
            <v>52.92</v>
          </cell>
          <cell r="K25">
            <v>0</v>
          </cell>
        </row>
        <row r="26">
          <cell r="B26">
            <v>25.029166666666665</v>
          </cell>
          <cell r="C26">
            <v>31.7</v>
          </cell>
          <cell r="D26">
            <v>20.3</v>
          </cell>
          <cell r="E26">
            <v>31.125</v>
          </cell>
          <cell r="F26">
            <v>43</v>
          </cell>
          <cell r="G26">
            <v>18</v>
          </cell>
          <cell r="H26">
            <v>20.16</v>
          </cell>
          <cell r="J26">
            <v>35.64</v>
          </cell>
          <cell r="K26">
            <v>0</v>
          </cell>
        </row>
        <row r="27">
          <cell r="B27">
            <v>23.341666666666669</v>
          </cell>
          <cell r="C27">
            <v>31.2</v>
          </cell>
          <cell r="D27">
            <v>15.5</v>
          </cell>
          <cell r="E27">
            <v>35.166666666666664</v>
          </cell>
          <cell r="F27">
            <v>58</v>
          </cell>
          <cell r="G27">
            <v>18</v>
          </cell>
          <cell r="H27">
            <v>20.88</v>
          </cell>
          <cell r="J27">
            <v>36</v>
          </cell>
          <cell r="K27">
            <v>0</v>
          </cell>
        </row>
        <row r="28">
          <cell r="B28">
            <v>24.854166666666661</v>
          </cell>
          <cell r="C28">
            <v>31.6</v>
          </cell>
          <cell r="D28">
            <v>19.5</v>
          </cell>
          <cell r="E28">
            <v>31.083333333333332</v>
          </cell>
          <cell r="F28">
            <v>45</v>
          </cell>
          <cell r="G28">
            <v>18</v>
          </cell>
          <cell r="H28">
            <v>21.6</v>
          </cell>
          <cell r="J28">
            <v>41.76</v>
          </cell>
          <cell r="K28">
            <v>0</v>
          </cell>
        </row>
        <row r="29">
          <cell r="B29">
            <v>24.845833333333328</v>
          </cell>
          <cell r="C29">
            <v>33.200000000000003</v>
          </cell>
          <cell r="D29">
            <v>15.8</v>
          </cell>
          <cell r="E29">
            <v>33.041666666666664</v>
          </cell>
          <cell r="F29">
            <v>62</v>
          </cell>
          <cell r="G29">
            <v>16</v>
          </cell>
          <cell r="H29">
            <v>13.68</v>
          </cell>
          <cell r="J29">
            <v>25.56</v>
          </cell>
          <cell r="K29">
            <v>0</v>
          </cell>
        </row>
        <row r="30">
          <cell r="B30">
            <v>25.733333333333334</v>
          </cell>
          <cell r="C30">
            <v>33.9</v>
          </cell>
          <cell r="D30">
            <v>19.399999999999999</v>
          </cell>
          <cell r="E30">
            <v>30.5</v>
          </cell>
          <cell r="F30">
            <v>50</v>
          </cell>
          <cell r="G30">
            <v>17</v>
          </cell>
          <cell r="H30">
            <v>19.079999999999998</v>
          </cell>
          <cell r="J30">
            <v>30.6</v>
          </cell>
          <cell r="K30">
            <v>0</v>
          </cell>
        </row>
        <row r="31">
          <cell r="B31">
            <v>26.854166666666661</v>
          </cell>
          <cell r="C31">
            <v>34</v>
          </cell>
          <cell r="D31">
            <v>21</v>
          </cell>
          <cell r="E31">
            <v>27.625</v>
          </cell>
          <cell r="F31">
            <v>39</v>
          </cell>
          <cell r="G31">
            <v>15</v>
          </cell>
          <cell r="H31">
            <v>17.28</v>
          </cell>
          <cell r="J31">
            <v>29.16</v>
          </cell>
          <cell r="K31">
            <v>0</v>
          </cell>
        </row>
        <row r="32">
          <cell r="B32">
            <v>26.820833333333329</v>
          </cell>
          <cell r="C32">
            <v>33.700000000000003</v>
          </cell>
          <cell r="D32">
            <v>20.6</v>
          </cell>
          <cell r="E32">
            <v>27.5</v>
          </cell>
          <cell r="F32">
            <v>48</v>
          </cell>
          <cell r="G32">
            <v>15</v>
          </cell>
          <cell r="H32">
            <v>17.64</v>
          </cell>
          <cell r="J32">
            <v>35.64</v>
          </cell>
          <cell r="K32">
            <v>0</v>
          </cell>
        </row>
        <row r="33">
          <cell r="B33">
            <v>25.958333333333339</v>
          </cell>
          <cell r="C33">
            <v>32.9</v>
          </cell>
          <cell r="D33">
            <v>18.399999999999999</v>
          </cell>
          <cell r="E33">
            <v>29.5</v>
          </cell>
          <cell r="F33">
            <v>48</v>
          </cell>
          <cell r="G33">
            <v>16</v>
          </cell>
          <cell r="H33">
            <v>14.4</v>
          </cell>
          <cell r="J33">
            <v>33.119999999999997</v>
          </cell>
          <cell r="K33">
            <v>0</v>
          </cell>
        </row>
        <row r="34">
          <cell r="B34">
            <v>22.400000000000006</v>
          </cell>
          <cell r="C34">
            <v>29.4</v>
          </cell>
          <cell r="D34">
            <v>17</v>
          </cell>
          <cell r="E34">
            <v>55.875</v>
          </cell>
          <cell r="F34">
            <v>79</v>
          </cell>
          <cell r="G34">
            <v>30</v>
          </cell>
          <cell r="H34">
            <v>24.48</v>
          </cell>
          <cell r="J34">
            <v>41.4</v>
          </cell>
          <cell r="K34">
            <v>0</v>
          </cell>
        </row>
        <row r="35">
          <cell r="B35">
            <v>23.566666666666674</v>
          </cell>
          <cell r="C35">
            <v>32</v>
          </cell>
          <cell r="D35">
            <v>17.5</v>
          </cell>
          <cell r="E35">
            <v>49.541666666666664</v>
          </cell>
          <cell r="F35">
            <v>71</v>
          </cell>
          <cell r="G35">
            <v>25</v>
          </cell>
          <cell r="H35">
            <v>26.64</v>
          </cell>
          <cell r="J35">
            <v>46.800000000000004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19.537499999999998</v>
          </cell>
          <cell r="C5">
            <v>26.6</v>
          </cell>
          <cell r="D5">
            <v>14.2</v>
          </cell>
          <cell r="E5">
            <v>70.375</v>
          </cell>
          <cell r="F5">
            <v>100</v>
          </cell>
          <cell r="G5">
            <v>47</v>
          </cell>
          <cell r="J5">
            <v>28.08</v>
          </cell>
          <cell r="K5">
            <v>0</v>
          </cell>
        </row>
        <row r="6">
          <cell r="B6">
            <v>20.387499999999999</v>
          </cell>
          <cell r="C6">
            <v>30.9</v>
          </cell>
          <cell r="D6">
            <v>12.3</v>
          </cell>
          <cell r="E6">
            <v>63.826086956521742</v>
          </cell>
          <cell r="F6">
            <v>100</v>
          </cell>
          <cell r="G6">
            <v>27</v>
          </cell>
          <cell r="J6">
            <v>27.36</v>
          </cell>
        </row>
        <row r="7">
          <cell r="B7">
            <v>21.462499999999995</v>
          </cell>
          <cell r="C7">
            <v>31.3</v>
          </cell>
          <cell r="D7">
            <v>13.4</v>
          </cell>
          <cell r="E7">
            <v>57.625</v>
          </cell>
          <cell r="F7">
            <v>92</v>
          </cell>
          <cell r="G7">
            <v>23</v>
          </cell>
          <cell r="J7">
            <v>36.72</v>
          </cell>
        </row>
        <row r="8">
          <cell r="B8">
            <v>21.033333333333335</v>
          </cell>
          <cell r="C8">
            <v>32.1</v>
          </cell>
          <cell r="D8">
            <v>11.3</v>
          </cell>
          <cell r="E8">
            <v>52.458333333333336</v>
          </cell>
          <cell r="F8">
            <v>86</v>
          </cell>
          <cell r="G8">
            <v>18</v>
          </cell>
          <cell r="J8">
            <v>28.08</v>
          </cell>
        </row>
        <row r="9">
          <cell r="B9">
            <v>22.116666666666671</v>
          </cell>
          <cell r="C9">
            <v>31.9</v>
          </cell>
          <cell r="D9">
            <v>13.7</v>
          </cell>
          <cell r="E9">
            <v>50.708333333333336</v>
          </cell>
          <cell r="F9">
            <v>80</v>
          </cell>
          <cell r="G9">
            <v>21</v>
          </cell>
          <cell r="J9">
            <v>22.68</v>
          </cell>
        </row>
        <row r="10">
          <cell r="B10">
            <v>21.633333333333336</v>
          </cell>
          <cell r="C10">
            <v>32.700000000000003</v>
          </cell>
          <cell r="D10">
            <v>11.8</v>
          </cell>
          <cell r="E10">
            <v>52.541666666666664</v>
          </cell>
          <cell r="F10">
            <v>91</v>
          </cell>
          <cell r="G10">
            <v>18</v>
          </cell>
          <cell r="J10">
            <v>20.52</v>
          </cell>
        </row>
        <row r="11">
          <cell r="B11">
            <v>21.900000000000002</v>
          </cell>
          <cell r="C11">
            <v>33.299999999999997</v>
          </cell>
          <cell r="D11">
            <v>12.1</v>
          </cell>
          <cell r="E11">
            <v>52.958333333333336</v>
          </cell>
          <cell r="F11">
            <v>84</v>
          </cell>
          <cell r="G11">
            <v>22</v>
          </cell>
          <cell r="J11">
            <v>38.159999999999997</v>
          </cell>
        </row>
        <row r="12">
          <cell r="B12">
            <v>21.720833333333335</v>
          </cell>
          <cell r="C12">
            <v>29.9</v>
          </cell>
          <cell r="D12">
            <v>14.6</v>
          </cell>
          <cell r="E12">
            <v>60.5</v>
          </cell>
          <cell r="F12">
            <v>87</v>
          </cell>
          <cell r="G12">
            <v>37</v>
          </cell>
          <cell r="J12">
            <v>30.6</v>
          </cell>
        </row>
        <row r="13">
          <cell r="B13">
            <v>18.95</v>
          </cell>
          <cell r="C13">
            <v>25.7</v>
          </cell>
          <cell r="D13">
            <v>14</v>
          </cell>
          <cell r="E13">
            <v>76.208333333333329</v>
          </cell>
          <cell r="F13">
            <v>100</v>
          </cell>
          <cell r="G13">
            <v>49</v>
          </cell>
          <cell r="J13">
            <v>15.48</v>
          </cell>
        </row>
        <row r="14">
          <cell r="B14">
            <v>19.625</v>
          </cell>
          <cell r="C14">
            <v>27.6</v>
          </cell>
          <cell r="D14">
            <v>14.6</v>
          </cell>
          <cell r="E14">
            <v>72.173913043478265</v>
          </cell>
          <cell r="F14">
            <v>100</v>
          </cell>
          <cell r="G14">
            <v>45</v>
          </cell>
          <cell r="J14">
            <v>14.76</v>
          </cell>
        </row>
        <row r="15">
          <cell r="B15">
            <v>21.791666666666661</v>
          </cell>
          <cell r="C15">
            <v>33.5</v>
          </cell>
          <cell r="D15">
            <v>13.5</v>
          </cell>
          <cell r="E15">
            <v>62.157894736842103</v>
          </cell>
          <cell r="F15">
            <v>100</v>
          </cell>
          <cell r="G15">
            <v>27</v>
          </cell>
          <cell r="J15">
            <v>31.680000000000003</v>
          </cell>
        </row>
        <row r="16">
          <cell r="B16">
            <v>21.758333333333329</v>
          </cell>
          <cell r="C16">
            <v>29.1</v>
          </cell>
          <cell r="D16">
            <v>16.5</v>
          </cell>
          <cell r="E16">
            <v>67.375</v>
          </cell>
          <cell r="F16">
            <v>97</v>
          </cell>
          <cell r="G16">
            <v>42</v>
          </cell>
          <cell r="J16">
            <v>26.64</v>
          </cell>
        </row>
        <row r="17">
          <cell r="B17">
            <v>20.625000000000004</v>
          </cell>
          <cell r="C17">
            <v>29.7</v>
          </cell>
          <cell r="D17">
            <v>13.3</v>
          </cell>
          <cell r="E17">
            <v>69.125</v>
          </cell>
          <cell r="F17">
            <v>100</v>
          </cell>
          <cell r="G17">
            <v>33</v>
          </cell>
          <cell r="J17">
            <v>27.36</v>
          </cell>
        </row>
        <row r="18">
          <cell r="B18">
            <v>19.587500000000002</v>
          </cell>
          <cell r="C18">
            <v>28.5</v>
          </cell>
          <cell r="D18">
            <v>13.1</v>
          </cell>
          <cell r="E18">
            <v>64.368421052631575</v>
          </cell>
          <cell r="F18">
            <v>100</v>
          </cell>
          <cell r="G18">
            <v>33</v>
          </cell>
          <cell r="J18">
            <v>23.759999999999998</v>
          </cell>
        </row>
        <row r="19">
          <cell r="B19">
            <v>18.587499999999995</v>
          </cell>
          <cell r="C19">
            <v>27.8</v>
          </cell>
          <cell r="D19">
            <v>11.3</v>
          </cell>
          <cell r="E19">
            <v>68.95</v>
          </cell>
          <cell r="F19">
            <v>100</v>
          </cell>
          <cell r="G19">
            <v>35</v>
          </cell>
          <cell r="J19">
            <v>21.6</v>
          </cell>
        </row>
        <row r="20">
          <cell r="B20">
            <v>20.108333333333331</v>
          </cell>
          <cell r="C20">
            <v>29.7</v>
          </cell>
          <cell r="D20">
            <v>12.5</v>
          </cell>
          <cell r="E20">
            <v>60.25</v>
          </cell>
          <cell r="F20">
            <v>100</v>
          </cell>
          <cell r="G20">
            <v>27</v>
          </cell>
          <cell r="J20">
            <v>29.52</v>
          </cell>
        </row>
        <row r="21">
          <cell r="B21">
            <v>20.766666666666662</v>
          </cell>
          <cell r="C21">
            <v>30.8</v>
          </cell>
          <cell r="D21">
            <v>12.5</v>
          </cell>
          <cell r="E21">
            <v>57.5</v>
          </cell>
          <cell r="F21">
            <v>93</v>
          </cell>
          <cell r="G21">
            <v>25</v>
          </cell>
          <cell r="J21">
            <v>30.240000000000002</v>
          </cell>
        </row>
        <row r="22">
          <cell r="B22">
            <v>21.095833333333335</v>
          </cell>
          <cell r="C22">
            <v>31.5</v>
          </cell>
          <cell r="D22">
            <v>11.9</v>
          </cell>
          <cell r="E22">
            <v>55.708333333333336</v>
          </cell>
          <cell r="F22">
            <v>92</v>
          </cell>
          <cell r="G22">
            <v>23</v>
          </cell>
          <cell r="J22">
            <v>39.24</v>
          </cell>
        </row>
        <row r="23">
          <cell r="B23">
            <v>21.266666666666662</v>
          </cell>
          <cell r="C23">
            <v>31.5</v>
          </cell>
          <cell r="D23">
            <v>11.8</v>
          </cell>
          <cell r="E23">
            <v>53.458333333333336</v>
          </cell>
          <cell r="F23">
            <v>88</v>
          </cell>
          <cell r="G23">
            <v>21</v>
          </cell>
          <cell r="J23">
            <v>28.08</v>
          </cell>
        </row>
        <row r="24">
          <cell r="B24">
            <v>20.766666666666666</v>
          </cell>
          <cell r="C24">
            <v>31.4</v>
          </cell>
          <cell r="D24">
            <v>11.9</v>
          </cell>
          <cell r="E24">
            <v>53.791666666666664</v>
          </cell>
          <cell r="F24">
            <v>86</v>
          </cell>
          <cell r="G24">
            <v>22</v>
          </cell>
          <cell r="J24">
            <v>32.04</v>
          </cell>
        </row>
        <row r="25">
          <cell r="B25">
            <v>20.583333333333336</v>
          </cell>
          <cell r="C25">
            <v>31.5</v>
          </cell>
          <cell r="D25">
            <v>10.8</v>
          </cell>
          <cell r="E25">
            <v>52.333333333333336</v>
          </cell>
          <cell r="F25">
            <v>89</v>
          </cell>
          <cell r="G25">
            <v>19</v>
          </cell>
          <cell r="J25">
            <v>31.319999999999997</v>
          </cell>
        </row>
        <row r="26">
          <cell r="B26">
            <v>20.441666666666666</v>
          </cell>
          <cell r="C26">
            <v>30.9</v>
          </cell>
          <cell r="D26">
            <v>10.8</v>
          </cell>
          <cell r="E26">
            <v>50.833333333333336</v>
          </cell>
          <cell r="F26">
            <v>88</v>
          </cell>
          <cell r="G26">
            <v>20</v>
          </cell>
          <cell r="J26">
            <v>29.52</v>
          </cell>
        </row>
        <row r="27">
          <cell r="B27">
            <v>20.45</v>
          </cell>
          <cell r="C27">
            <v>31.6</v>
          </cell>
          <cell r="D27">
            <v>11</v>
          </cell>
          <cell r="E27">
            <v>50.333333333333336</v>
          </cell>
          <cell r="F27">
            <v>83</v>
          </cell>
          <cell r="G27">
            <v>21</v>
          </cell>
          <cell r="J27">
            <v>28.8</v>
          </cell>
        </row>
        <row r="28">
          <cell r="B28">
            <v>21.308333333333337</v>
          </cell>
          <cell r="C28">
            <v>32.299999999999997</v>
          </cell>
          <cell r="D28">
            <v>11.3</v>
          </cell>
          <cell r="E28">
            <v>49.083333333333336</v>
          </cell>
          <cell r="F28">
            <v>85</v>
          </cell>
          <cell r="G28">
            <v>18</v>
          </cell>
          <cell r="J28">
            <v>35.64</v>
          </cell>
        </row>
        <row r="29">
          <cell r="B29">
            <v>21.50833333333334</v>
          </cell>
          <cell r="C29">
            <v>32.700000000000003</v>
          </cell>
          <cell r="D29">
            <v>11.6</v>
          </cell>
          <cell r="E29">
            <v>46.916666666666664</v>
          </cell>
          <cell r="F29">
            <v>80</v>
          </cell>
          <cell r="G29">
            <v>17</v>
          </cell>
          <cell r="J29">
            <v>20.16</v>
          </cell>
        </row>
        <row r="30">
          <cell r="B30">
            <v>21.320833333333333</v>
          </cell>
          <cell r="C30">
            <v>31.9</v>
          </cell>
          <cell r="D30">
            <v>10.5</v>
          </cell>
          <cell r="E30">
            <v>48.5</v>
          </cell>
          <cell r="F30">
            <v>87</v>
          </cell>
          <cell r="G30">
            <v>19</v>
          </cell>
          <cell r="J30">
            <v>23.040000000000003</v>
          </cell>
        </row>
        <row r="31">
          <cell r="B31">
            <v>22.016666666666666</v>
          </cell>
          <cell r="C31">
            <v>33.299999999999997</v>
          </cell>
          <cell r="D31">
            <v>11.1</v>
          </cell>
          <cell r="E31">
            <v>46.75</v>
          </cell>
          <cell r="F31">
            <v>84</v>
          </cell>
          <cell r="G31">
            <v>16</v>
          </cell>
          <cell r="J31">
            <v>20.16</v>
          </cell>
        </row>
        <row r="32">
          <cell r="B32">
            <v>22.695833333333336</v>
          </cell>
          <cell r="C32">
            <v>34.4</v>
          </cell>
          <cell r="D32">
            <v>11.9</v>
          </cell>
          <cell r="E32">
            <v>45.166666666666664</v>
          </cell>
          <cell r="F32">
            <v>84</v>
          </cell>
          <cell r="G32">
            <v>16</v>
          </cell>
          <cell r="J32">
            <v>26.28</v>
          </cell>
        </row>
        <row r="33">
          <cell r="B33">
            <v>23.458333333333339</v>
          </cell>
          <cell r="C33">
            <v>34.5</v>
          </cell>
          <cell r="D33">
            <v>13.3</v>
          </cell>
          <cell r="E33">
            <v>44.833333333333336</v>
          </cell>
          <cell r="F33">
            <v>76</v>
          </cell>
          <cell r="G33">
            <v>15</v>
          </cell>
          <cell r="J33">
            <v>33.840000000000003</v>
          </cell>
        </row>
        <row r="34">
          <cell r="B34">
            <v>24.237500000000001</v>
          </cell>
          <cell r="C34">
            <v>31.2</v>
          </cell>
          <cell r="D34">
            <v>17.8</v>
          </cell>
          <cell r="E34">
            <v>48.833333333333336</v>
          </cell>
          <cell r="F34">
            <v>78</v>
          </cell>
          <cell r="G34">
            <v>28</v>
          </cell>
          <cell r="J34">
            <v>41.04</v>
          </cell>
        </row>
        <row r="35">
          <cell r="B35">
            <v>22.779166666666669</v>
          </cell>
          <cell r="C35">
            <v>32.4</v>
          </cell>
          <cell r="D35">
            <v>14.8</v>
          </cell>
          <cell r="E35">
            <v>54.583333333333336</v>
          </cell>
          <cell r="F35">
            <v>88</v>
          </cell>
          <cell r="G35">
            <v>24</v>
          </cell>
          <cell r="J35">
            <v>26.64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hapadãoDoSul_2024 (GOE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18.245833333333334</v>
          </cell>
          <cell r="C5">
            <v>24.8</v>
          </cell>
          <cell r="D5">
            <v>13.6</v>
          </cell>
          <cell r="E5">
            <v>67.708333333333329</v>
          </cell>
          <cell r="F5">
            <v>78</v>
          </cell>
          <cell r="G5">
            <v>50</v>
          </cell>
          <cell r="H5">
            <v>14.04</v>
          </cell>
          <cell r="J5">
            <v>27.720000000000002</v>
          </cell>
          <cell r="K5">
            <v>0</v>
          </cell>
        </row>
        <row r="6">
          <cell r="B6">
            <v>20.733333333333334</v>
          </cell>
          <cell r="C6">
            <v>28.8</v>
          </cell>
          <cell r="D6">
            <v>14</v>
          </cell>
          <cell r="E6">
            <v>58.75</v>
          </cell>
          <cell r="F6">
            <v>84</v>
          </cell>
          <cell r="G6">
            <v>26</v>
          </cell>
          <cell r="H6">
            <v>18.720000000000002</v>
          </cell>
          <cell r="J6">
            <v>36.36</v>
          </cell>
          <cell r="K6">
            <v>0</v>
          </cell>
        </row>
        <row r="7">
          <cell r="B7">
            <v>23.137499999999999</v>
          </cell>
          <cell r="C7">
            <v>29.4</v>
          </cell>
          <cell r="D7">
            <v>16.8</v>
          </cell>
          <cell r="E7">
            <v>42.041666666666664</v>
          </cell>
          <cell r="F7">
            <v>63</v>
          </cell>
          <cell r="G7">
            <v>23</v>
          </cell>
          <cell r="H7">
            <v>17.28</v>
          </cell>
          <cell r="J7">
            <v>30.6</v>
          </cell>
          <cell r="K7">
            <v>0</v>
          </cell>
        </row>
        <row r="8">
          <cell r="B8">
            <v>23.070833333333329</v>
          </cell>
          <cell r="C8">
            <v>30.9</v>
          </cell>
          <cell r="D8">
            <v>16.3</v>
          </cell>
          <cell r="E8">
            <v>35.541666666666664</v>
          </cell>
          <cell r="F8">
            <v>53</v>
          </cell>
          <cell r="G8">
            <v>20</v>
          </cell>
          <cell r="H8">
            <v>11.520000000000001</v>
          </cell>
          <cell r="J8">
            <v>29.16</v>
          </cell>
          <cell r="K8">
            <v>0</v>
          </cell>
        </row>
        <row r="9">
          <cell r="B9">
            <v>23.999999999999996</v>
          </cell>
          <cell r="C9">
            <v>30.8</v>
          </cell>
          <cell r="D9">
            <v>18.899999999999999</v>
          </cell>
          <cell r="E9">
            <v>34.208333333333336</v>
          </cell>
          <cell r="F9">
            <v>50</v>
          </cell>
          <cell r="G9">
            <v>20</v>
          </cell>
          <cell r="H9">
            <v>9.7200000000000006</v>
          </cell>
          <cell r="J9">
            <v>24.48</v>
          </cell>
          <cell r="K9">
            <v>0</v>
          </cell>
        </row>
        <row r="10">
          <cell r="B10">
            <v>23.212500000000002</v>
          </cell>
          <cell r="C10">
            <v>31.1</v>
          </cell>
          <cell r="D10">
            <v>15.9</v>
          </cell>
          <cell r="E10">
            <v>36.791666666666664</v>
          </cell>
          <cell r="F10">
            <v>60</v>
          </cell>
          <cell r="G10">
            <v>16</v>
          </cell>
          <cell r="H10">
            <v>11.16</v>
          </cell>
          <cell r="J10">
            <v>24.840000000000003</v>
          </cell>
          <cell r="K10">
            <v>0</v>
          </cell>
        </row>
        <row r="11">
          <cell r="B11">
            <v>23.395833333333332</v>
          </cell>
          <cell r="C11">
            <v>31.5</v>
          </cell>
          <cell r="D11">
            <v>17.399999999999999</v>
          </cell>
          <cell r="E11">
            <v>37.166666666666664</v>
          </cell>
          <cell r="F11">
            <v>52</v>
          </cell>
          <cell r="G11">
            <v>21</v>
          </cell>
          <cell r="H11">
            <v>15.120000000000001</v>
          </cell>
          <cell r="J11">
            <v>33.119999999999997</v>
          </cell>
          <cell r="K11">
            <v>0</v>
          </cell>
        </row>
        <row r="12">
          <cell r="B12">
            <v>20.054166666666664</v>
          </cell>
          <cell r="C12">
            <v>28.2</v>
          </cell>
          <cell r="D12">
            <v>14.3</v>
          </cell>
          <cell r="E12">
            <v>64.541666666666671</v>
          </cell>
          <cell r="F12">
            <v>84</v>
          </cell>
          <cell r="G12">
            <v>40</v>
          </cell>
          <cell r="H12">
            <v>15.840000000000002</v>
          </cell>
          <cell r="J12">
            <v>28.8</v>
          </cell>
          <cell r="K12">
            <v>0</v>
          </cell>
        </row>
        <row r="13">
          <cell r="B13">
            <v>16.5</v>
          </cell>
          <cell r="C13">
            <v>25.3</v>
          </cell>
          <cell r="D13">
            <v>12.5</v>
          </cell>
          <cell r="E13">
            <v>81.333333333333329</v>
          </cell>
          <cell r="F13">
            <v>97</v>
          </cell>
          <cell r="G13">
            <v>50</v>
          </cell>
          <cell r="H13">
            <v>9.3600000000000012</v>
          </cell>
          <cell r="J13">
            <v>23.400000000000002</v>
          </cell>
          <cell r="K13">
            <v>0</v>
          </cell>
        </row>
        <row r="14">
          <cell r="B14">
            <v>17.616666666666667</v>
          </cell>
          <cell r="C14">
            <v>28.1</v>
          </cell>
          <cell r="D14">
            <v>13.3</v>
          </cell>
          <cell r="E14">
            <v>77.458333333333329</v>
          </cell>
          <cell r="F14">
            <v>94</v>
          </cell>
          <cell r="G14">
            <v>39</v>
          </cell>
          <cell r="H14">
            <v>8.64</v>
          </cell>
          <cell r="J14">
            <v>27</v>
          </cell>
          <cell r="K14">
            <v>0</v>
          </cell>
        </row>
        <row r="15">
          <cell r="B15">
            <v>21.229166666666668</v>
          </cell>
          <cell r="C15">
            <v>31.4</v>
          </cell>
          <cell r="D15">
            <v>14</v>
          </cell>
          <cell r="E15">
            <v>64.625</v>
          </cell>
          <cell r="F15">
            <v>93</v>
          </cell>
          <cell r="G15">
            <v>25</v>
          </cell>
          <cell r="H15">
            <v>17.28</v>
          </cell>
          <cell r="J15">
            <v>38.880000000000003</v>
          </cell>
          <cell r="K15">
            <v>0</v>
          </cell>
        </row>
        <row r="16">
          <cell r="B16">
            <v>18.704166666666669</v>
          </cell>
          <cell r="C16">
            <v>25.6</v>
          </cell>
          <cell r="D16">
            <v>12.6</v>
          </cell>
          <cell r="E16">
            <v>71.75</v>
          </cell>
          <cell r="F16">
            <v>96</v>
          </cell>
          <cell r="G16">
            <v>40</v>
          </cell>
          <cell r="H16">
            <v>17.64</v>
          </cell>
          <cell r="J16">
            <v>41.4</v>
          </cell>
          <cell r="K16">
            <v>0</v>
          </cell>
        </row>
        <row r="17">
          <cell r="B17">
            <v>17.766666666666669</v>
          </cell>
          <cell r="C17">
            <v>27.8</v>
          </cell>
          <cell r="D17">
            <v>11.1</v>
          </cell>
          <cell r="E17">
            <v>72.416666666666671</v>
          </cell>
          <cell r="F17">
            <v>97</v>
          </cell>
          <cell r="G17">
            <v>33</v>
          </cell>
          <cell r="H17">
            <v>14.4</v>
          </cell>
          <cell r="J17">
            <v>27</v>
          </cell>
          <cell r="K17">
            <v>0</v>
          </cell>
        </row>
        <row r="18">
          <cell r="B18">
            <v>17.241666666666664</v>
          </cell>
          <cell r="C18">
            <v>27.7</v>
          </cell>
          <cell r="D18">
            <v>11</v>
          </cell>
          <cell r="E18">
            <v>75.458333333333329</v>
          </cell>
          <cell r="F18">
            <v>97</v>
          </cell>
          <cell r="G18">
            <v>31</v>
          </cell>
          <cell r="H18">
            <v>10.44</v>
          </cell>
          <cell r="J18">
            <v>30.240000000000002</v>
          </cell>
          <cell r="K18">
            <v>0</v>
          </cell>
        </row>
        <row r="19">
          <cell r="B19">
            <v>17.391666666666662</v>
          </cell>
          <cell r="C19">
            <v>25.5</v>
          </cell>
          <cell r="D19">
            <v>12.4</v>
          </cell>
          <cell r="E19">
            <v>75.041666666666671</v>
          </cell>
          <cell r="F19">
            <v>97</v>
          </cell>
          <cell r="G19">
            <v>40</v>
          </cell>
          <cell r="H19">
            <v>11.879999999999999</v>
          </cell>
          <cell r="J19">
            <v>24.48</v>
          </cell>
          <cell r="K19">
            <v>0</v>
          </cell>
        </row>
        <row r="20">
          <cell r="B20">
            <v>19.554166666666667</v>
          </cell>
          <cell r="C20">
            <v>28.1</v>
          </cell>
          <cell r="D20">
            <v>13.2</v>
          </cell>
          <cell r="E20">
            <v>63.333333333333336</v>
          </cell>
          <cell r="F20">
            <v>93</v>
          </cell>
          <cell r="G20">
            <v>28</v>
          </cell>
          <cell r="H20">
            <v>15.48</v>
          </cell>
          <cell r="J20">
            <v>32.4</v>
          </cell>
          <cell r="K20">
            <v>0</v>
          </cell>
        </row>
        <row r="21">
          <cell r="B21">
            <v>22.912499999999998</v>
          </cell>
          <cell r="C21">
            <v>29</v>
          </cell>
          <cell r="D21">
            <v>17.8</v>
          </cell>
          <cell r="E21">
            <v>42.083333333333336</v>
          </cell>
          <cell r="F21">
            <v>57</v>
          </cell>
          <cell r="G21">
            <v>26</v>
          </cell>
          <cell r="H21">
            <v>11.520000000000001</v>
          </cell>
          <cell r="J21">
            <v>25.92</v>
          </cell>
          <cell r="K21">
            <v>0</v>
          </cell>
        </row>
        <row r="22">
          <cell r="B22">
            <v>22.733333333333331</v>
          </cell>
          <cell r="C22">
            <v>29</v>
          </cell>
          <cell r="D22">
            <v>18</v>
          </cell>
          <cell r="E22">
            <v>42.625</v>
          </cell>
          <cell r="F22">
            <v>56</v>
          </cell>
          <cell r="G22">
            <v>27</v>
          </cell>
          <cell r="H22">
            <v>19.440000000000001</v>
          </cell>
          <cell r="J22">
            <v>37.080000000000005</v>
          </cell>
          <cell r="K22">
            <v>0</v>
          </cell>
        </row>
        <row r="23">
          <cell r="B23">
            <v>23.100000000000005</v>
          </cell>
          <cell r="C23">
            <v>29.9</v>
          </cell>
          <cell r="D23">
            <v>16.7</v>
          </cell>
          <cell r="E23">
            <v>40.458333333333336</v>
          </cell>
          <cell r="F23">
            <v>60</v>
          </cell>
          <cell r="G23">
            <v>23</v>
          </cell>
          <cell r="H23">
            <v>15.48</v>
          </cell>
          <cell r="J23">
            <v>34.56</v>
          </cell>
          <cell r="K23">
            <v>0</v>
          </cell>
        </row>
        <row r="24">
          <cell r="B24">
            <v>23.383333333333329</v>
          </cell>
          <cell r="C24">
            <v>29.3</v>
          </cell>
          <cell r="D24">
            <v>16</v>
          </cell>
          <cell r="E24">
            <v>34.958333333333336</v>
          </cell>
          <cell r="F24">
            <v>57</v>
          </cell>
          <cell r="G24">
            <v>20</v>
          </cell>
          <cell r="H24">
            <v>13.68</v>
          </cell>
          <cell r="J24">
            <v>30.6</v>
          </cell>
          <cell r="K24">
            <v>0</v>
          </cell>
        </row>
        <row r="25">
          <cell r="B25">
            <v>22.824999999999999</v>
          </cell>
          <cell r="C25">
            <v>29.3</v>
          </cell>
          <cell r="D25">
            <v>15.8</v>
          </cell>
          <cell r="E25">
            <v>35.041666666666664</v>
          </cell>
          <cell r="F25">
            <v>55</v>
          </cell>
          <cell r="G25">
            <v>20</v>
          </cell>
          <cell r="H25">
            <v>17.28</v>
          </cell>
          <cell r="J25">
            <v>35.64</v>
          </cell>
          <cell r="K25">
            <v>0</v>
          </cell>
        </row>
        <row r="26">
          <cell r="B26">
            <v>22.454166666666666</v>
          </cell>
          <cell r="C26">
            <v>28.3</v>
          </cell>
          <cell r="D26">
            <v>16.8</v>
          </cell>
          <cell r="E26">
            <v>36.5</v>
          </cell>
          <cell r="F26">
            <v>56</v>
          </cell>
          <cell r="G26">
            <v>22</v>
          </cell>
          <cell r="H26">
            <v>14.76</v>
          </cell>
          <cell r="J26">
            <v>30.96</v>
          </cell>
          <cell r="K26">
            <v>0</v>
          </cell>
        </row>
        <row r="27">
          <cell r="B27">
            <v>22.883333333333336</v>
          </cell>
          <cell r="C27">
            <v>28.9</v>
          </cell>
          <cell r="D27">
            <v>16.5</v>
          </cell>
          <cell r="E27">
            <v>34.458333333333336</v>
          </cell>
          <cell r="F27">
            <v>51</v>
          </cell>
          <cell r="G27">
            <v>23</v>
          </cell>
          <cell r="H27">
            <v>16.2</v>
          </cell>
          <cell r="J27">
            <v>37.080000000000005</v>
          </cell>
          <cell r="K27">
            <v>0</v>
          </cell>
        </row>
        <row r="28">
          <cell r="B28">
            <v>22.612500000000001</v>
          </cell>
          <cell r="C28">
            <v>30.4</v>
          </cell>
          <cell r="D28">
            <v>16.5</v>
          </cell>
          <cell r="E28">
            <v>37.333333333333336</v>
          </cell>
          <cell r="F28">
            <v>56</v>
          </cell>
          <cell r="G28">
            <v>19</v>
          </cell>
          <cell r="H28">
            <v>17.28</v>
          </cell>
          <cell r="J28">
            <v>34.200000000000003</v>
          </cell>
          <cell r="K28">
            <v>0</v>
          </cell>
        </row>
        <row r="29">
          <cell r="B29">
            <v>23.5</v>
          </cell>
          <cell r="C29">
            <v>31</v>
          </cell>
          <cell r="D29">
            <v>17</v>
          </cell>
          <cell r="E29">
            <v>32.375</v>
          </cell>
          <cell r="F29">
            <v>49</v>
          </cell>
          <cell r="G29">
            <v>16</v>
          </cell>
          <cell r="H29">
            <v>12.24</v>
          </cell>
          <cell r="J29">
            <v>22.68</v>
          </cell>
          <cell r="K29">
            <v>0</v>
          </cell>
        </row>
        <row r="30">
          <cell r="B30">
            <v>23.583333333333332</v>
          </cell>
          <cell r="C30">
            <v>31.3</v>
          </cell>
          <cell r="D30">
            <v>17.100000000000001</v>
          </cell>
          <cell r="E30">
            <v>32.458333333333336</v>
          </cell>
          <cell r="F30">
            <v>48</v>
          </cell>
          <cell r="G30">
            <v>18</v>
          </cell>
          <cell r="H30">
            <v>12.96</v>
          </cell>
          <cell r="J30">
            <v>27.720000000000002</v>
          </cell>
          <cell r="K30">
            <v>0</v>
          </cell>
        </row>
        <row r="31">
          <cell r="B31">
            <v>24.070833333333329</v>
          </cell>
          <cell r="C31">
            <v>32.200000000000003</v>
          </cell>
          <cell r="D31">
            <v>17.5</v>
          </cell>
          <cell r="E31">
            <v>31.541666666666668</v>
          </cell>
          <cell r="F31">
            <v>47</v>
          </cell>
          <cell r="G31">
            <v>16</v>
          </cell>
          <cell r="H31">
            <v>13.32</v>
          </cell>
          <cell r="J31">
            <v>22.68</v>
          </cell>
          <cell r="K31">
            <v>0</v>
          </cell>
        </row>
        <row r="32">
          <cell r="B32">
            <v>24.362499999999997</v>
          </cell>
          <cell r="C32">
            <v>31.5</v>
          </cell>
          <cell r="D32">
            <v>14.8</v>
          </cell>
          <cell r="E32">
            <v>29.083333333333332</v>
          </cell>
          <cell r="F32">
            <v>56</v>
          </cell>
          <cell r="G32">
            <v>15</v>
          </cell>
          <cell r="H32">
            <v>16.559999999999999</v>
          </cell>
          <cell r="J32">
            <v>32.76</v>
          </cell>
          <cell r="K32">
            <v>0</v>
          </cell>
        </row>
        <row r="33">
          <cell r="B33">
            <v>24.770833333333332</v>
          </cell>
          <cell r="C33">
            <v>32.5</v>
          </cell>
          <cell r="D33">
            <v>18.600000000000001</v>
          </cell>
          <cell r="E33">
            <v>32.5</v>
          </cell>
          <cell r="F33">
            <v>52</v>
          </cell>
          <cell r="G33">
            <v>19</v>
          </cell>
          <cell r="H33">
            <v>12.24</v>
          </cell>
          <cell r="J33">
            <v>32.4</v>
          </cell>
          <cell r="K33">
            <v>0</v>
          </cell>
        </row>
        <row r="34">
          <cell r="B34">
            <v>22.166666666666661</v>
          </cell>
          <cell r="C34">
            <v>30.2</v>
          </cell>
          <cell r="D34">
            <v>14.5</v>
          </cell>
          <cell r="E34">
            <v>49.875</v>
          </cell>
          <cell r="F34">
            <v>85</v>
          </cell>
          <cell r="G34">
            <v>25</v>
          </cell>
          <cell r="H34">
            <v>18.36</v>
          </cell>
          <cell r="J34">
            <v>33.480000000000004</v>
          </cell>
          <cell r="K34">
            <v>0</v>
          </cell>
        </row>
        <row r="35">
          <cell r="B35">
            <v>22.420833333333334</v>
          </cell>
          <cell r="C35">
            <v>31</v>
          </cell>
          <cell r="D35">
            <v>15.6</v>
          </cell>
          <cell r="E35">
            <v>50.75</v>
          </cell>
          <cell r="F35">
            <v>77</v>
          </cell>
          <cell r="G35">
            <v>23</v>
          </cell>
          <cell r="H35">
            <v>20.88</v>
          </cell>
          <cell r="J35">
            <v>42.480000000000004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19.095833333333331</v>
          </cell>
          <cell r="C5">
            <v>28.9</v>
          </cell>
          <cell r="D5">
            <v>12.8</v>
          </cell>
          <cell r="E5">
            <v>47.791666666666664</v>
          </cell>
          <cell r="F5">
            <v>70</v>
          </cell>
          <cell r="G5">
            <v>26</v>
          </cell>
          <cell r="H5">
            <v>10.8</v>
          </cell>
          <cell r="J5">
            <v>30.6</v>
          </cell>
          <cell r="K5">
            <v>0</v>
          </cell>
        </row>
        <row r="6">
          <cell r="B6">
            <v>25.224999999999998</v>
          </cell>
          <cell r="C6">
            <v>34.6</v>
          </cell>
          <cell r="D6">
            <v>16.899999999999999</v>
          </cell>
          <cell r="E6">
            <v>46.333333333333336</v>
          </cell>
          <cell r="F6">
            <v>83</v>
          </cell>
          <cell r="G6">
            <v>23</v>
          </cell>
          <cell r="H6">
            <v>12.96</v>
          </cell>
          <cell r="J6">
            <v>24.840000000000003</v>
          </cell>
          <cell r="K6">
            <v>0</v>
          </cell>
        </row>
        <row r="7">
          <cell r="B7">
            <v>27.700000000000003</v>
          </cell>
          <cell r="C7">
            <v>36.5</v>
          </cell>
          <cell r="D7">
            <v>18.3</v>
          </cell>
          <cell r="E7">
            <v>42.833333333333336</v>
          </cell>
          <cell r="F7">
            <v>79</v>
          </cell>
          <cell r="G7">
            <v>16</v>
          </cell>
          <cell r="H7">
            <v>11.879999999999999</v>
          </cell>
          <cell r="J7">
            <v>37.080000000000005</v>
          </cell>
          <cell r="K7">
            <v>0</v>
          </cell>
        </row>
        <row r="8">
          <cell r="B8">
            <v>29.445833333333329</v>
          </cell>
          <cell r="C8">
            <v>37.1</v>
          </cell>
          <cell r="D8">
            <v>22.3</v>
          </cell>
          <cell r="E8">
            <v>32.833333333333336</v>
          </cell>
          <cell r="F8">
            <v>61</v>
          </cell>
          <cell r="G8">
            <v>17</v>
          </cell>
          <cell r="H8">
            <v>10.08</v>
          </cell>
          <cell r="J8">
            <v>27.720000000000002</v>
          </cell>
          <cell r="K8">
            <v>0</v>
          </cell>
        </row>
        <row r="9">
          <cell r="B9">
            <v>29.245833333333337</v>
          </cell>
          <cell r="C9">
            <v>35.5</v>
          </cell>
          <cell r="D9">
            <v>24.3</v>
          </cell>
          <cell r="E9">
            <v>35.833333333333336</v>
          </cell>
          <cell r="F9">
            <v>58</v>
          </cell>
          <cell r="G9">
            <v>23</v>
          </cell>
          <cell r="H9">
            <v>15.840000000000002</v>
          </cell>
          <cell r="J9">
            <v>38.519999999999996</v>
          </cell>
          <cell r="K9">
            <v>0</v>
          </cell>
        </row>
        <row r="10">
          <cell r="B10">
            <v>20.241666666666664</v>
          </cell>
          <cell r="C10">
            <v>28.6</v>
          </cell>
          <cell r="D10">
            <v>15.6</v>
          </cell>
          <cell r="E10">
            <v>51.458333333333336</v>
          </cell>
          <cell r="F10">
            <v>63</v>
          </cell>
          <cell r="G10">
            <v>36</v>
          </cell>
          <cell r="H10">
            <v>26.64</v>
          </cell>
          <cell r="J10">
            <v>55.440000000000005</v>
          </cell>
          <cell r="K10">
            <v>0</v>
          </cell>
        </row>
        <row r="11">
          <cell r="B11">
            <v>18.604166666666664</v>
          </cell>
          <cell r="C11">
            <v>21.8</v>
          </cell>
          <cell r="D11">
            <v>16.5</v>
          </cell>
          <cell r="E11">
            <v>56.958333333333336</v>
          </cell>
          <cell r="F11">
            <v>73</v>
          </cell>
          <cell r="G11">
            <v>44</v>
          </cell>
          <cell r="H11">
            <v>14.4</v>
          </cell>
          <cell r="J11">
            <v>34.56</v>
          </cell>
          <cell r="K11">
            <v>0</v>
          </cell>
        </row>
        <row r="12">
          <cell r="B12">
            <v>15.054166666666667</v>
          </cell>
          <cell r="C12">
            <v>18.899999999999999</v>
          </cell>
          <cell r="D12">
            <v>12.5</v>
          </cell>
          <cell r="E12">
            <v>60.5</v>
          </cell>
          <cell r="F12">
            <v>73</v>
          </cell>
          <cell r="G12">
            <v>47</v>
          </cell>
          <cell r="H12">
            <v>18</v>
          </cell>
          <cell r="J12">
            <v>43.56</v>
          </cell>
          <cell r="K12">
            <v>0</v>
          </cell>
        </row>
        <row r="13">
          <cell r="B13">
            <v>12.437500000000002</v>
          </cell>
          <cell r="C13">
            <v>14.4</v>
          </cell>
          <cell r="D13">
            <v>11</v>
          </cell>
          <cell r="E13">
            <v>80.833333333333329</v>
          </cell>
          <cell r="F13">
            <v>86</v>
          </cell>
          <cell r="G13">
            <v>66</v>
          </cell>
          <cell r="H13">
            <v>14.4</v>
          </cell>
          <cell r="J13">
            <v>35.64</v>
          </cell>
          <cell r="K13">
            <v>0.60000000000000009</v>
          </cell>
        </row>
        <row r="14">
          <cell r="B14">
            <v>14.674999999999999</v>
          </cell>
          <cell r="C14">
            <v>19.100000000000001</v>
          </cell>
          <cell r="D14">
            <v>12.3</v>
          </cell>
          <cell r="E14">
            <v>65.166666666666671</v>
          </cell>
          <cell r="F14">
            <v>83</v>
          </cell>
          <cell r="G14">
            <v>46</v>
          </cell>
          <cell r="H14">
            <v>12.96</v>
          </cell>
          <cell r="J14">
            <v>30.96</v>
          </cell>
          <cell r="K14">
            <v>0</v>
          </cell>
        </row>
        <row r="15">
          <cell r="B15">
            <v>17.033333333333335</v>
          </cell>
          <cell r="C15">
            <v>23.2</v>
          </cell>
          <cell r="D15">
            <v>13.4</v>
          </cell>
          <cell r="E15">
            <v>56.166666666666664</v>
          </cell>
          <cell r="F15">
            <v>76</v>
          </cell>
          <cell r="G15">
            <v>34</v>
          </cell>
          <cell r="H15">
            <v>20.52</v>
          </cell>
          <cell r="J15">
            <v>48.6</v>
          </cell>
          <cell r="K15">
            <v>0</v>
          </cell>
        </row>
        <row r="16">
          <cell r="B16">
            <v>13.704166666666666</v>
          </cell>
          <cell r="C16">
            <v>16.600000000000001</v>
          </cell>
          <cell r="D16">
            <v>11.9</v>
          </cell>
          <cell r="E16">
            <v>65.416666666666671</v>
          </cell>
          <cell r="F16">
            <v>77</v>
          </cell>
          <cell r="G16">
            <v>50</v>
          </cell>
          <cell r="H16">
            <v>21.6</v>
          </cell>
          <cell r="J16">
            <v>51.480000000000004</v>
          </cell>
          <cell r="K16">
            <v>0</v>
          </cell>
        </row>
        <row r="17">
          <cell r="B17">
            <v>13.174999999999999</v>
          </cell>
          <cell r="C17">
            <v>16.5</v>
          </cell>
          <cell r="D17">
            <v>10.5</v>
          </cell>
          <cell r="E17">
            <v>53.708333333333336</v>
          </cell>
          <cell r="F17">
            <v>69</v>
          </cell>
          <cell r="G17">
            <v>36</v>
          </cell>
          <cell r="H17">
            <v>17.28</v>
          </cell>
          <cell r="J17">
            <v>42.12</v>
          </cell>
          <cell r="K17">
            <v>0</v>
          </cell>
        </row>
        <row r="18">
          <cell r="B18">
            <v>14.1875</v>
          </cell>
          <cell r="C18">
            <v>20.7</v>
          </cell>
          <cell r="D18">
            <v>9.5</v>
          </cell>
          <cell r="E18">
            <v>55</v>
          </cell>
          <cell r="F18">
            <v>75</v>
          </cell>
          <cell r="G18">
            <v>35</v>
          </cell>
          <cell r="H18">
            <v>15.840000000000002</v>
          </cell>
          <cell r="J18">
            <v>39.96</v>
          </cell>
          <cell r="K18">
            <v>0</v>
          </cell>
        </row>
        <row r="19">
          <cell r="B19">
            <v>16.824999999999999</v>
          </cell>
          <cell r="C19">
            <v>22.7</v>
          </cell>
          <cell r="D19">
            <v>11.4</v>
          </cell>
          <cell r="E19">
            <v>48.5</v>
          </cell>
          <cell r="F19">
            <v>71</v>
          </cell>
          <cell r="G19">
            <v>33</v>
          </cell>
          <cell r="H19">
            <v>15.48</v>
          </cell>
          <cell r="J19">
            <v>35.28</v>
          </cell>
          <cell r="K19">
            <v>0</v>
          </cell>
        </row>
        <row r="20">
          <cell r="B20">
            <v>18.991666666666671</v>
          </cell>
          <cell r="C20">
            <v>29.4</v>
          </cell>
          <cell r="D20">
            <v>10.5</v>
          </cell>
          <cell r="E20">
            <v>55.125</v>
          </cell>
          <cell r="F20">
            <v>87</v>
          </cell>
          <cell r="G20">
            <v>30</v>
          </cell>
          <cell r="H20">
            <v>13.32</v>
          </cell>
          <cell r="J20">
            <v>30.240000000000002</v>
          </cell>
          <cell r="K20">
            <v>0</v>
          </cell>
        </row>
        <row r="21">
          <cell r="B21">
            <v>24.079166666666666</v>
          </cell>
          <cell r="C21">
            <v>33.9</v>
          </cell>
          <cell r="D21">
            <v>15</v>
          </cell>
          <cell r="E21">
            <v>50.166666666666664</v>
          </cell>
          <cell r="F21">
            <v>85</v>
          </cell>
          <cell r="G21">
            <v>23</v>
          </cell>
          <cell r="H21">
            <v>7.9200000000000008</v>
          </cell>
          <cell r="J21">
            <v>17.64</v>
          </cell>
          <cell r="K21">
            <v>0</v>
          </cell>
        </row>
        <row r="22">
          <cell r="B22">
            <v>25.566666666666659</v>
          </cell>
          <cell r="C22">
            <v>35.200000000000003</v>
          </cell>
          <cell r="D22">
            <v>15.1</v>
          </cell>
          <cell r="E22">
            <v>44.625</v>
          </cell>
          <cell r="F22">
            <v>83</v>
          </cell>
          <cell r="G22">
            <v>20</v>
          </cell>
          <cell r="H22">
            <v>11.879999999999999</v>
          </cell>
          <cell r="J22">
            <v>34.56</v>
          </cell>
          <cell r="K22">
            <v>0</v>
          </cell>
        </row>
        <row r="23">
          <cell r="B23">
            <v>28.11666666666666</v>
          </cell>
          <cell r="C23">
            <v>36.299999999999997</v>
          </cell>
          <cell r="D23">
            <v>21.2</v>
          </cell>
          <cell r="E23">
            <v>36.75</v>
          </cell>
          <cell r="F23">
            <v>60</v>
          </cell>
          <cell r="G23">
            <v>18</v>
          </cell>
          <cell r="H23">
            <v>14.04</v>
          </cell>
          <cell r="J23">
            <v>28.8</v>
          </cell>
          <cell r="K23">
            <v>0</v>
          </cell>
        </row>
        <row r="24">
          <cell r="B24">
            <v>28</v>
          </cell>
          <cell r="C24">
            <v>36.700000000000003</v>
          </cell>
          <cell r="D24">
            <v>18.2</v>
          </cell>
          <cell r="E24">
            <v>33.916666666666664</v>
          </cell>
          <cell r="F24">
            <v>74</v>
          </cell>
          <cell r="G24">
            <v>15</v>
          </cell>
          <cell r="H24">
            <v>10.8</v>
          </cell>
          <cell r="J24">
            <v>24.840000000000003</v>
          </cell>
          <cell r="K24">
            <v>0</v>
          </cell>
        </row>
        <row r="25">
          <cell r="B25">
            <v>28.675000000000001</v>
          </cell>
          <cell r="C25">
            <v>36.5</v>
          </cell>
          <cell r="D25">
            <v>20.399999999999999</v>
          </cell>
          <cell r="E25">
            <v>29.291666666666668</v>
          </cell>
          <cell r="F25">
            <v>63</v>
          </cell>
          <cell r="G25">
            <v>14</v>
          </cell>
          <cell r="H25">
            <v>14.04</v>
          </cell>
          <cell r="J25">
            <v>39.96</v>
          </cell>
          <cell r="K25">
            <v>0</v>
          </cell>
        </row>
        <row r="26">
          <cell r="B26">
            <v>26.837500000000002</v>
          </cell>
          <cell r="C26">
            <v>33.6</v>
          </cell>
          <cell r="D26">
            <v>18</v>
          </cell>
          <cell r="E26">
            <v>28.291666666666668</v>
          </cell>
          <cell r="F26">
            <v>54</v>
          </cell>
          <cell r="G26">
            <v>19</v>
          </cell>
          <cell r="H26">
            <v>10.44</v>
          </cell>
          <cell r="J26">
            <v>23.400000000000002</v>
          </cell>
          <cell r="K26">
            <v>0</v>
          </cell>
        </row>
        <row r="27">
          <cell r="B27">
            <v>24.995833333333334</v>
          </cell>
          <cell r="C27">
            <v>35.799999999999997</v>
          </cell>
          <cell r="D27">
            <v>14.9</v>
          </cell>
          <cell r="E27">
            <v>42.708333333333336</v>
          </cell>
          <cell r="F27">
            <v>80</v>
          </cell>
          <cell r="G27">
            <v>14</v>
          </cell>
          <cell r="H27">
            <v>10.44</v>
          </cell>
          <cell r="J27">
            <v>29.16</v>
          </cell>
          <cell r="K27">
            <v>0</v>
          </cell>
        </row>
        <row r="28">
          <cell r="B28">
            <v>28.608333333333338</v>
          </cell>
          <cell r="C28">
            <v>36.6</v>
          </cell>
          <cell r="D28">
            <v>22</v>
          </cell>
          <cell r="E28">
            <v>31.666666666666668</v>
          </cell>
          <cell r="F28">
            <v>58</v>
          </cell>
          <cell r="G28">
            <v>14</v>
          </cell>
          <cell r="H28">
            <v>16.559999999999999</v>
          </cell>
          <cell r="J28">
            <v>46.080000000000005</v>
          </cell>
          <cell r="K28">
            <v>0</v>
          </cell>
        </row>
        <row r="29">
          <cell r="B29">
            <v>29.104166666666668</v>
          </cell>
          <cell r="C29">
            <v>36.6</v>
          </cell>
          <cell r="D29">
            <v>20.5</v>
          </cell>
          <cell r="E29">
            <v>29.708333333333332</v>
          </cell>
          <cell r="F29">
            <v>65</v>
          </cell>
          <cell r="G29">
            <v>17</v>
          </cell>
          <cell r="H29">
            <v>10.44</v>
          </cell>
          <cell r="J29">
            <v>22.32</v>
          </cell>
          <cell r="K29">
            <v>0</v>
          </cell>
        </row>
        <row r="30">
          <cell r="B30">
            <v>29.504166666666666</v>
          </cell>
          <cell r="C30">
            <v>36</v>
          </cell>
          <cell r="D30">
            <v>22.2</v>
          </cell>
          <cell r="E30">
            <v>33</v>
          </cell>
          <cell r="F30">
            <v>64</v>
          </cell>
          <cell r="G30">
            <v>19</v>
          </cell>
          <cell r="H30">
            <v>11.520000000000001</v>
          </cell>
          <cell r="J30">
            <v>33.840000000000003</v>
          </cell>
          <cell r="K30">
            <v>0</v>
          </cell>
        </row>
        <row r="31">
          <cell r="B31">
            <v>30.179166666666671</v>
          </cell>
          <cell r="C31">
            <v>37.9</v>
          </cell>
          <cell r="D31">
            <v>22</v>
          </cell>
          <cell r="E31">
            <v>28.625</v>
          </cell>
          <cell r="F31">
            <v>58</v>
          </cell>
          <cell r="G31">
            <v>16</v>
          </cell>
          <cell r="H31">
            <v>13.68</v>
          </cell>
          <cell r="J31">
            <v>29.52</v>
          </cell>
          <cell r="K31">
            <v>0</v>
          </cell>
        </row>
        <row r="32">
          <cell r="B32">
            <v>30.783333333333335</v>
          </cell>
          <cell r="C32">
            <v>38</v>
          </cell>
          <cell r="D32">
            <v>24.1</v>
          </cell>
          <cell r="E32">
            <v>25.666666666666668</v>
          </cell>
          <cell r="F32">
            <v>45</v>
          </cell>
          <cell r="G32">
            <v>13</v>
          </cell>
          <cell r="H32">
            <v>14.4</v>
          </cell>
          <cell r="J32">
            <v>46.800000000000004</v>
          </cell>
          <cell r="K32">
            <v>0</v>
          </cell>
        </row>
        <row r="33">
          <cell r="B33">
            <v>25.591666666666665</v>
          </cell>
          <cell r="C33">
            <v>31.1</v>
          </cell>
          <cell r="D33">
            <v>20.100000000000001</v>
          </cell>
          <cell r="E33">
            <v>46.416666666666664</v>
          </cell>
          <cell r="F33">
            <v>70</v>
          </cell>
          <cell r="G33">
            <v>21</v>
          </cell>
          <cell r="H33">
            <v>18.36</v>
          </cell>
          <cell r="J33">
            <v>41.4</v>
          </cell>
          <cell r="K33">
            <v>0</v>
          </cell>
        </row>
        <row r="34">
          <cell r="B34">
            <v>18.949999999999992</v>
          </cell>
          <cell r="C34">
            <v>23.2</v>
          </cell>
          <cell r="D34">
            <v>16.2</v>
          </cell>
          <cell r="E34">
            <v>75.166666666666671</v>
          </cell>
          <cell r="F34">
            <v>86</v>
          </cell>
          <cell r="G34">
            <v>57</v>
          </cell>
          <cell r="H34">
            <v>16.920000000000002</v>
          </cell>
          <cell r="J34">
            <v>41.4</v>
          </cell>
          <cell r="K34">
            <v>0</v>
          </cell>
        </row>
        <row r="35">
          <cell r="B35">
            <v>22.966666666666672</v>
          </cell>
          <cell r="C35">
            <v>35.299999999999997</v>
          </cell>
          <cell r="D35">
            <v>14.5</v>
          </cell>
          <cell r="E35">
            <v>62.75</v>
          </cell>
          <cell r="F35">
            <v>92</v>
          </cell>
          <cell r="G35">
            <v>21</v>
          </cell>
          <cell r="H35">
            <v>15.120000000000001</v>
          </cell>
          <cell r="J35">
            <v>31.319999999999997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20.108333333333334</v>
          </cell>
          <cell r="C5">
            <v>28.5</v>
          </cell>
          <cell r="D5">
            <v>14.1</v>
          </cell>
          <cell r="E5">
            <v>62.75</v>
          </cell>
          <cell r="F5">
            <v>80</v>
          </cell>
          <cell r="G5">
            <v>38</v>
          </cell>
          <cell r="H5">
            <v>17.64</v>
          </cell>
          <cell r="J5">
            <v>25.92</v>
          </cell>
          <cell r="K5">
            <v>0</v>
          </cell>
        </row>
        <row r="6">
          <cell r="B6">
            <v>21.75</v>
          </cell>
          <cell r="C6">
            <v>30.6</v>
          </cell>
          <cell r="D6">
            <v>15.5</v>
          </cell>
          <cell r="E6">
            <v>58</v>
          </cell>
          <cell r="F6">
            <v>84</v>
          </cell>
          <cell r="G6">
            <v>22</v>
          </cell>
          <cell r="H6">
            <v>24.12</v>
          </cell>
          <cell r="J6">
            <v>34.56</v>
          </cell>
          <cell r="K6">
            <v>0</v>
          </cell>
        </row>
        <row r="7">
          <cell r="B7">
            <v>22.745833333333334</v>
          </cell>
          <cell r="C7">
            <v>30.9</v>
          </cell>
          <cell r="D7">
            <v>15.6</v>
          </cell>
          <cell r="E7">
            <v>45.583333333333336</v>
          </cell>
          <cell r="F7">
            <v>71</v>
          </cell>
          <cell r="G7">
            <v>21</v>
          </cell>
          <cell r="H7">
            <v>19.079999999999998</v>
          </cell>
          <cell r="J7">
            <v>28.44</v>
          </cell>
          <cell r="K7">
            <v>0</v>
          </cell>
        </row>
        <row r="8">
          <cell r="B8">
            <v>22.424999999999997</v>
          </cell>
          <cell r="C8">
            <v>31.1</v>
          </cell>
          <cell r="D8">
            <v>14.9</v>
          </cell>
          <cell r="E8">
            <v>40.416666666666664</v>
          </cell>
          <cell r="F8">
            <v>63</v>
          </cell>
          <cell r="G8">
            <v>20</v>
          </cell>
          <cell r="H8">
            <v>18</v>
          </cell>
          <cell r="J8">
            <v>27.36</v>
          </cell>
          <cell r="K8">
            <v>0</v>
          </cell>
        </row>
        <row r="9">
          <cell r="B9">
            <v>23.816666666666666</v>
          </cell>
          <cell r="C9">
            <v>32.4</v>
          </cell>
          <cell r="D9">
            <v>18.3</v>
          </cell>
          <cell r="E9">
            <v>39.166666666666664</v>
          </cell>
          <cell r="F9">
            <v>59</v>
          </cell>
          <cell r="G9">
            <v>18</v>
          </cell>
          <cell r="H9">
            <v>19.079999999999998</v>
          </cell>
          <cell r="J9">
            <v>28.8</v>
          </cell>
          <cell r="K9">
            <v>0</v>
          </cell>
        </row>
        <row r="10">
          <cell r="B10">
            <v>23.329166666666666</v>
          </cell>
          <cell r="C10">
            <v>32.4</v>
          </cell>
          <cell r="D10">
            <v>16.600000000000001</v>
          </cell>
          <cell r="E10">
            <v>39.75</v>
          </cell>
          <cell r="F10">
            <v>62</v>
          </cell>
          <cell r="G10">
            <v>15</v>
          </cell>
          <cell r="H10">
            <v>17.64</v>
          </cell>
          <cell r="J10">
            <v>24.12</v>
          </cell>
          <cell r="K10">
            <v>0</v>
          </cell>
        </row>
        <row r="11">
          <cell r="B11">
            <v>22.599999999999994</v>
          </cell>
          <cell r="C11">
            <v>31.4</v>
          </cell>
          <cell r="D11">
            <v>14.8</v>
          </cell>
          <cell r="E11">
            <v>41.125</v>
          </cell>
          <cell r="F11">
            <v>59</v>
          </cell>
          <cell r="G11">
            <v>23</v>
          </cell>
          <cell r="H11">
            <v>20.16</v>
          </cell>
          <cell r="J11">
            <v>37.800000000000004</v>
          </cell>
          <cell r="K11">
            <v>0</v>
          </cell>
        </row>
        <row r="12">
          <cell r="B12">
            <v>20.079166666666669</v>
          </cell>
          <cell r="C12">
            <v>27.4</v>
          </cell>
          <cell r="D12">
            <v>14.5</v>
          </cell>
          <cell r="E12">
            <v>68.416666666666671</v>
          </cell>
          <cell r="F12">
            <v>91</v>
          </cell>
          <cell r="G12">
            <v>45</v>
          </cell>
          <cell r="H12">
            <v>15.120000000000001</v>
          </cell>
          <cell r="J12">
            <v>25.56</v>
          </cell>
          <cell r="K12">
            <v>0</v>
          </cell>
        </row>
        <row r="13">
          <cell r="B13">
            <v>17.891666666666669</v>
          </cell>
          <cell r="C13">
            <v>27</v>
          </cell>
          <cell r="D13">
            <v>12</v>
          </cell>
          <cell r="E13">
            <v>77.208333333333329</v>
          </cell>
          <cell r="F13">
            <v>99</v>
          </cell>
          <cell r="G13">
            <v>46</v>
          </cell>
          <cell r="H13">
            <v>17.28</v>
          </cell>
          <cell r="J13">
            <v>29.880000000000003</v>
          </cell>
          <cell r="K13">
            <v>0</v>
          </cell>
        </row>
        <row r="14">
          <cell r="B14">
            <v>19.099999999999998</v>
          </cell>
          <cell r="C14">
            <v>28.5</v>
          </cell>
          <cell r="D14">
            <v>14</v>
          </cell>
          <cell r="E14">
            <v>73.5</v>
          </cell>
          <cell r="F14">
            <v>94</v>
          </cell>
          <cell r="G14">
            <v>39</v>
          </cell>
          <cell r="H14">
            <v>12.6</v>
          </cell>
          <cell r="J14">
            <v>29.16</v>
          </cell>
          <cell r="K14">
            <v>0</v>
          </cell>
        </row>
        <row r="15">
          <cell r="B15">
            <v>21.849999999999998</v>
          </cell>
          <cell r="C15">
            <v>32.200000000000003</v>
          </cell>
          <cell r="D15">
            <v>14.8</v>
          </cell>
          <cell r="E15">
            <v>63.875</v>
          </cell>
          <cell r="F15">
            <v>94</v>
          </cell>
          <cell r="G15">
            <v>25</v>
          </cell>
          <cell r="H15">
            <v>24.840000000000003</v>
          </cell>
          <cell r="J15">
            <v>46.800000000000004</v>
          </cell>
          <cell r="K15">
            <v>0</v>
          </cell>
        </row>
        <row r="16">
          <cell r="B16">
            <v>19.479166666666664</v>
          </cell>
          <cell r="C16">
            <v>25.7</v>
          </cell>
          <cell r="D16">
            <v>13.2</v>
          </cell>
          <cell r="E16">
            <v>71.416666666666671</v>
          </cell>
          <cell r="F16">
            <v>95</v>
          </cell>
          <cell r="G16">
            <v>48</v>
          </cell>
          <cell r="H16">
            <v>21.6</v>
          </cell>
          <cell r="J16">
            <v>35.64</v>
          </cell>
          <cell r="K16">
            <v>0</v>
          </cell>
        </row>
        <row r="17">
          <cell r="B17">
            <v>19.804166666666664</v>
          </cell>
          <cell r="C17">
            <v>30.8</v>
          </cell>
          <cell r="D17">
            <v>12.6</v>
          </cell>
          <cell r="E17">
            <v>70.083333333333329</v>
          </cell>
          <cell r="F17">
            <v>94</v>
          </cell>
          <cell r="G17">
            <v>29</v>
          </cell>
          <cell r="H17">
            <v>20.16</v>
          </cell>
          <cell r="J17">
            <v>30.6</v>
          </cell>
          <cell r="K17">
            <v>0</v>
          </cell>
        </row>
        <row r="18">
          <cell r="B18">
            <v>18.762499999999999</v>
          </cell>
          <cell r="C18">
            <v>29.3</v>
          </cell>
          <cell r="D18">
            <v>11.8</v>
          </cell>
          <cell r="E18">
            <v>72.958333333333329</v>
          </cell>
          <cell r="F18">
            <v>100</v>
          </cell>
          <cell r="G18">
            <v>27</v>
          </cell>
          <cell r="H18">
            <v>18</v>
          </cell>
          <cell r="J18">
            <v>33.480000000000004</v>
          </cell>
          <cell r="K18">
            <v>0</v>
          </cell>
        </row>
        <row r="19">
          <cell r="B19">
            <v>18.554166666666667</v>
          </cell>
          <cell r="C19">
            <v>28.6</v>
          </cell>
          <cell r="D19">
            <v>11.8</v>
          </cell>
          <cell r="E19">
            <v>72.541666666666671</v>
          </cell>
          <cell r="F19">
            <v>100</v>
          </cell>
          <cell r="G19">
            <v>30</v>
          </cell>
          <cell r="H19">
            <v>12.24</v>
          </cell>
          <cell r="J19">
            <v>24.12</v>
          </cell>
          <cell r="K19">
            <v>0</v>
          </cell>
        </row>
        <row r="20">
          <cell r="B20">
            <v>19.883333333333333</v>
          </cell>
          <cell r="C20">
            <v>29.4</v>
          </cell>
          <cell r="D20">
            <v>12.3</v>
          </cell>
          <cell r="E20">
            <v>64.458333333333329</v>
          </cell>
          <cell r="F20">
            <v>94</v>
          </cell>
          <cell r="G20">
            <v>28</v>
          </cell>
          <cell r="H20">
            <v>19.079999999999998</v>
          </cell>
          <cell r="J20">
            <v>29.880000000000003</v>
          </cell>
          <cell r="K20">
            <v>0</v>
          </cell>
        </row>
        <row r="21">
          <cell r="B21">
            <v>22.008333333333329</v>
          </cell>
          <cell r="C21">
            <v>30.5</v>
          </cell>
          <cell r="D21">
            <v>15.5</v>
          </cell>
          <cell r="E21">
            <v>47</v>
          </cell>
          <cell r="F21">
            <v>70</v>
          </cell>
          <cell r="G21">
            <v>24</v>
          </cell>
          <cell r="H21">
            <v>16.2</v>
          </cell>
          <cell r="J21">
            <v>27.36</v>
          </cell>
          <cell r="K21">
            <v>0</v>
          </cell>
        </row>
        <row r="22">
          <cell r="B22">
            <v>22.508333333333336</v>
          </cell>
          <cell r="C22">
            <v>30.5</v>
          </cell>
          <cell r="D22">
            <v>16</v>
          </cell>
          <cell r="E22">
            <v>45.541666666666664</v>
          </cell>
          <cell r="F22">
            <v>66</v>
          </cell>
          <cell r="G22">
            <v>24</v>
          </cell>
          <cell r="H22">
            <v>21.6</v>
          </cell>
          <cell r="J22">
            <v>37.080000000000005</v>
          </cell>
          <cell r="K22">
            <v>0</v>
          </cell>
        </row>
        <row r="23">
          <cell r="B23">
            <v>22.183333333333337</v>
          </cell>
          <cell r="C23">
            <v>31</v>
          </cell>
          <cell r="D23">
            <v>14.1</v>
          </cell>
          <cell r="E23">
            <v>46.833333333333336</v>
          </cell>
          <cell r="F23">
            <v>75</v>
          </cell>
          <cell r="G23">
            <v>22</v>
          </cell>
          <cell r="H23">
            <v>16.2</v>
          </cell>
          <cell r="J23">
            <v>33.119999999999997</v>
          </cell>
          <cell r="K23">
            <v>0</v>
          </cell>
        </row>
        <row r="24">
          <cell r="B24">
            <v>22.508333333333329</v>
          </cell>
          <cell r="C24">
            <v>30.8</v>
          </cell>
          <cell r="D24">
            <v>14.6</v>
          </cell>
          <cell r="E24">
            <v>39.916666666666664</v>
          </cell>
          <cell r="F24">
            <v>64</v>
          </cell>
          <cell r="G24">
            <v>20</v>
          </cell>
          <cell r="H24">
            <v>17.28</v>
          </cell>
          <cell r="J24">
            <v>45</v>
          </cell>
          <cell r="K24">
            <v>0</v>
          </cell>
        </row>
        <row r="25">
          <cell r="B25">
            <v>22.016666666666669</v>
          </cell>
          <cell r="C25">
            <v>31</v>
          </cell>
          <cell r="D25">
            <v>13.9</v>
          </cell>
          <cell r="E25">
            <v>40.583333333333336</v>
          </cell>
          <cell r="F25">
            <v>65</v>
          </cell>
          <cell r="G25">
            <v>20</v>
          </cell>
          <cell r="H25">
            <v>22.68</v>
          </cell>
          <cell r="J25">
            <v>38.159999999999997</v>
          </cell>
          <cell r="K25">
            <v>0</v>
          </cell>
        </row>
        <row r="26">
          <cell r="B26">
            <v>21.608333333333334</v>
          </cell>
          <cell r="C26">
            <v>29.9</v>
          </cell>
          <cell r="D26">
            <v>13.8</v>
          </cell>
          <cell r="E26">
            <v>41</v>
          </cell>
          <cell r="F26">
            <v>67</v>
          </cell>
          <cell r="G26">
            <v>20</v>
          </cell>
          <cell r="H26">
            <v>17.64</v>
          </cell>
          <cell r="J26">
            <v>31.680000000000003</v>
          </cell>
          <cell r="K26">
            <v>0</v>
          </cell>
        </row>
        <row r="27">
          <cell r="B27">
            <v>21.945833333333336</v>
          </cell>
          <cell r="C27">
            <v>29.9</v>
          </cell>
          <cell r="D27">
            <v>14.3</v>
          </cell>
          <cell r="E27">
            <v>39.416666666666664</v>
          </cell>
          <cell r="F27">
            <v>61</v>
          </cell>
          <cell r="G27">
            <v>22</v>
          </cell>
          <cell r="H27">
            <v>20.52</v>
          </cell>
          <cell r="J27">
            <v>38.159999999999997</v>
          </cell>
          <cell r="K27">
            <v>0</v>
          </cell>
        </row>
        <row r="28">
          <cell r="B28">
            <v>21.845833333333331</v>
          </cell>
          <cell r="C28">
            <v>31.6</v>
          </cell>
          <cell r="D28">
            <v>13.5</v>
          </cell>
          <cell r="E28">
            <v>43.208333333333336</v>
          </cell>
          <cell r="F28">
            <v>70</v>
          </cell>
          <cell r="G28">
            <v>19</v>
          </cell>
          <cell r="H28">
            <v>20.88</v>
          </cell>
          <cell r="J28">
            <v>37.080000000000005</v>
          </cell>
          <cell r="K28">
            <v>0</v>
          </cell>
        </row>
        <row r="29">
          <cell r="B29">
            <v>22.875000000000004</v>
          </cell>
          <cell r="C29">
            <v>31.6</v>
          </cell>
          <cell r="D29">
            <v>15.4</v>
          </cell>
          <cell r="E29">
            <v>37.625</v>
          </cell>
          <cell r="F29">
            <v>58</v>
          </cell>
          <cell r="G29">
            <v>19</v>
          </cell>
          <cell r="H29">
            <v>18.720000000000002</v>
          </cell>
          <cell r="J29">
            <v>29.16</v>
          </cell>
          <cell r="K29">
            <v>0</v>
          </cell>
        </row>
        <row r="30">
          <cell r="B30">
            <v>23.104166666666671</v>
          </cell>
          <cell r="C30">
            <v>32.700000000000003</v>
          </cell>
          <cell r="D30">
            <v>14.9</v>
          </cell>
          <cell r="E30">
            <v>37.541666666666664</v>
          </cell>
          <cell r="F30">
            <v>60</v>
          </cell>
          <cell r="G30">
            <v>18</v>
          </cell>
          <cell r="H30">
            <v>19.079999999999998</v>
          </cell>
          <cell r="J30">
            <v>29.16</v>
          </cell>
          <cell r="K30">
            <v>0</v>
          </cell>
        </row>
        <row r="31">
          <cell r="B31">
            <v>23.820833333333326</v>
          </cell>
          <cell r="C31">
            <v>33.299999999999997</v>
          </cell>
          <cell r="D31">
            <v>16</v>
          </cell>
          <cell r="E31">
            <v>34.958333333333336</v>
          </cell>
          <cell r="F31">
            <v>55</v>
          </cell>
          <cell r="G31">
            <v>15</v>
          </cell>
          <cell r="H31">
            <v>21.96</v>
          </cell>
          <cell r="J31">
            <v>28.44</v>
          </cell>
          <cell r="K31">
            <v>0</v>
          </cell>
        </row>
        <row r="32">
          <cell r="B32">
            <v>23.641666666666666</v>
          </cell>
          <cell r="C32">
            <v>32.9</v>
          </cell>
          <cell r="D32">
            <v>15.1</v>
          </cell>
          <cell r="E32">
            <v>35.125</v>
          </cell>
          <cell r="F32">
            <v>59</v>
          </cell>
          <cell r="G32">
            <v>14</v>
          </cell>
          <cell r="H32">
            <v>20.52</v>
          </cell>
          <cell r="J32">
            <v>33.840000000000003</v>
          </cell>
          <cell r="K32">
            <v>0</v>
          </cell>
        </row>
        <row r="33">
          <cell r="B33">
            <v>24.291666666666668</v>
          </cell>
          <cell r="C33">
            <v>32.4</v>
          </cell>
          <cell r="D33">
            <v>15.9</v>
          </cell>
          <cell r="E33">
            <v>37.083333333333336</v>
          </cell>
          <cell r="F33">
            <v>62</v>
          </cell>
          <cell r="G33">
            <v>21</v>
          </cell>
          <cell r="H33">
            <v>21.6</v>
          </cell>
          <cell r="J33">
            <v>39.24</v>
          </cell>
          <cell r="K33">
            <v>0</v>
          </cell>
        </row>
        <row r="34">
          <cell r="B34">
            <v>22.895833333333332</v>
          </cell>
          <cell r="C34">
            <v>32</v>
          </cell>
          <cell r="D34">
            <v>15.9</v>
          </cell>
          <cell r="E34">
            <v>48.375</v>
          </cell>
          <cell r="F34">
            <v>82</v>
          </cell>
          <cell r="G34">
            <v>20</v>
          </cell>
          <cell r="H34">
            <v>21.6</v>
          </cell>
          <cell r="J34">
            <v>36.72</v>
          </cell>
          <cell r="K34">
            <v>0</v>
          </cell>
        </row>
        <row r="35">
          <cell r="B35">
            <v>23.754166666666666</v>
          </cell>
          <cell r="C35">
            <v>33.200000000000003</v>
          </cell>
          <cell r="D35">
            <v>15</v>
          </cell>
          <cell r="E35">
            <v>46.541666666666664</v>
          </cell>
          <cell r="F35">
            <v>80</v>
          </cell>
          <cell r="G35">
            <v>18</v>
          </cell>
          <cell r="H35">
            <v>22.32</v>
          </cell>
          <cell r="J35">
            <v>40.680000000000007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21.363636363636363</v>
          </cell>
          <cell r="C5">
            <v>30.3</v>
          </cell>
          <cell r="D5">
            <v>14.9</v>
          </cell>
          <cell r="E5">
            <v>49.954545454545453</v>
          </cell>
          <cell r="F5">
            <v>72</v>
          </cell>
          <cell r="G5">
            <v>33</v>
          </cell>
          <cell r="H5">
            <v>10.44</v>
          </cell>
          <cell r="J5">
            <v>25.92</v>
          </cell>
          <cell r="K5">
            <v>0</v>
          </cell>
        </row>
        <row r="6">
          <cell r="B6">
            <v>22.4</v>
          </cell>
          <cell r="C6">
            <v>34.4</v>
          </cell>
          <cell r="D6">
            <v>14.7</v>
          </cell>
          <cell r="E6">
            <v>61.666666666666664</v>
          </cell>
          <cell r="F6">
            <v>92</v>
          </cell>
          <cell r="G6">
            <v>20</v>
          </cell>
          <cell r="H6">
            <v>10.44</v>
          </cell>
          <cell r="J6">
            <v>24.12</v>
          </cell>
          <cell r="K6">
            <v>0</v>
          </cell>
        </row>
        <row r="7">
          <cell r="B7">
            <v>24.295238095238091</v>
          </cell>
          <cell r="C7">
            <v>35.700000000000003</v>
          </cell>
          <cell r="D7">
            <v>13.9</v>
          </cell>
          <cell r="E7">
            <v>50.19047619047619</v>
          </cell>
          <cell r="F7">
            <v>92</v>
          </cell>
          <cell r="G7">
            <v>16</v>
          </cell>
          <cell r="H7">
            <v>8.2799999999999994</v>
          </cell>
          <cell r="J7">
            <v>21.6</v>
          </cell>
          <cell r="K7">
            <v>0</v>
          </cell>
        </row>
        <row r="8">
          <cell r="B8">
            <v>23.318181818181817</v>
          </cell>
          <cell r="C8">
            <v>35.299999999999997</v>
          </cell>
          <cell r="D8">
            <v>14.1</v>
          </cell>
          <cell r="E8">
            <v>50</v>
          </cell>
          <cell r="F8">
            <v>83</v>
          </cell>
          <cell r="G8">
            <v>16</v>
          </cell>
          <cell r="H8">
            <v>8.2799999999999994</v>
          </cell>
          <cell r="J8">
            <v>24.48</v>
          </cell>
          <cell r="K8">
            <v>0</v>
          </cell>
        </row>
        <row r="9">
          <cell r="B9">
            <v>26.069565217391304</v>
          </cell>
          <cell r="C9">
            <v>35.5</v>
          </cell>
          <cell r="D9">
            <v>20.9</v>
          </cell>
          <cell r="E9">
            <v>42.217391304347828</v>
          </cell>
          <cell r="F9">
            <v>61</v>
          </cell>
          <cell r="G9">
            <v>18</v>
          </cell>
          <cell r="H9">
            <v>7.9200000000000008</v>
          </cell>
          <cell r="J9">
            <v>22.32</v>
          </cell>
          <cell r="K9">
            <v>0</v>
          </cell>
        </row>
        <row r="10">
          <cell r="B10">
            <v>23.377272727272725</v>
          </cell>
          <cell r="C10">
            <v>35.799999999999997</v>
          </cell>
          <cell r="D10">
            <v>13</v>
          </cell>
          <cell r="E10">
            <v>54.954545454545453</v>
          </cell>
          <cell r="F10">
            <v>89</v>
          </cell>
          <cell r="G10">
            <v>13</v>
          </cell>
          <cell r="H10">
            <v>13.32</v>
          </cell>
          <cell r="J10">
            <v>26.28</v>
          </cell>
          <cell r="K10">
            <v>0</v>
          </cell>
        </row>
        <row r="11">
          <cell r="B11">
            <v>20.476190476190474</v>
          </cell>
          <cell r="C11">
            <v>31.6</v>
          </cell>
          <cell r="D11">
            <v>12.9</v>
          </cell>
          <cell r="E11">
            <v>70.38095238095238</v>
          </cell>
          <cell r="F11">
            <v>97</v>
          </cell>
          <cell r="G11">
            <v>33</v>
          </cell>
          <cell r="H11">
            <v>15.120000000000001</v>
          </cell>
          <cell r="J11">
            <v>28.44</v>
          </cell>
          <cell r="K11">
            <v>0</v>
          </cell>
        </row>
        <row r="12">
          <cell r="B12">
            <v>20.466666666666665</v>
          </cell>
          <cell r="C12">
            <v>24.8</v>
          </cell>
          <cell r="D12">
            <v>17.100000000000001</v>
          </cell>
          <cell r="E12">
            <v>61.75</v>
          </cell>
          <cell r="F12">
            <v>75</v>
          </cell>
          <cell r="G12">
            <v>47</v>
          </cell>
          <cell r="H12">
            <v>13.32</v>
          </cell>
          <cell r="J12">
            <v>25.56</v>
          </cell>
          <cell r="K12">
            <v>0</v>
          </cell>
        </row>
        <row r="13">
          <cell r="B13">
            <v>17.730434782608697</v>
          </cell>
          <cell r="C13">
            <v>23.9</v>
          </cell>
          <cell r="D13">
            <v>14.7</v>
          </cell>
          <cell r="E13">
            <v>73.173913043478265</v>
          </cell>
          <cell r="F13">
            <v>85</v>
          </cell>
          <cell r="G13">
            <v>52</v>
          </cell>
          <cell r="H13">
            <v>15.48</v>
          </cell>
          <cell r="J13">
            <v>28.08</v>
          </cell>
          <cell r="K13">
            <v>0</v>
          </cell>
        </row>
        <row r="14">
          <cell r="B14">
            <v>18.033333333333331</v>
          </cell>
          <cell r="C14">
            <v>25</v>
          </cell>
          <cell r="D14">
            <v>14.2</v>
          </cell>
          <cell r="E14">
            <v>75.25</v>
          </cell>
          <cell r="F14">
            <v>90</v>
          </cell>
          <cell r="G14">
            <v>49</v>
          </cell>
          <cell r="H14">
            <v>7.9200000000000008</v>
          </cell>
          <cell r="J14">
            <v>20.16</v>
          </cell>
          <cell r="K14">
            <v>0</v>
          </cell>
        </row>
        <row r="15">
          <cell r="B15">
            <v>21.037499999999998</v>
          </cell>
          <cell r="C15">
            <v>32.9</v>
          </cell>
          <cell r="D15">
            <v>13.3</v>
          </cell>
          <cell r="E15">
            <v>68.375</v>
          </cell>
          <cell r="F15">
            <v>94</v>
          </cell>
          <cell r="G15">
            <v>33</v>
          </cell>
          <cell r="H15">
            <v>12.96</v>
          </cell>
          <cell r="J15">
            <v>25.92</v>
          </cell>
          <cell r="K15">
            <v>0</v>
          </cell>
        </row>
        <row r="16">
          <cell r="B16">
            <v>20.162499999999998</v>
          </cell>
          <cell r="C16">
            <v>25.2</v>
          </cell>
          <cell r="D16">
            <v>16</v>
          </cell>
          <cell r="E16">
            <v>61.25</v>
          </cell>
          <cell r="F16">
            <v>78</v>
          </cell>
          <cell r="G16">
            <v>47</v>
          </cell>
          <cell r="H16">
            <v>13.68</v>
          </cell>
          <cell r="J16">
            <v>32.4</v>
          </cell>
          <cell r="K16">
            <v>0</v>
          </cell>
        </row>
        <row r="17">
          <cell r="B17">
            <v>17.87916666666667</v>
          </cell>
          <cell r="C17">
            <v>25.2</v>
          </cell>
          <cell r="D17">
            <v>10.8</v>
          </cell>
          <cell r="E17">
            <v>64.333333333333329</v>
          </cell>
          <cell r="F17">
            <v>86</v>
          </cell>
          <cell r="G17">
            <v>41</v>
          </cell>
          <cell r="H17">
            <v>14.04</v>
          </cell>
          <cell r="J17">
            <v>27</v>
          </cell>
          <cell r="K17">
            <v>0</v>
          </cell>
        </row>
        <row r="18">
          <cell r="B18">
            <v>17.637499999999999</v>
          </cell>
          <cell r="C18">
            <v>26.7</v>
          </cell>
          <cell r="D18">
            <v>10.4</v>
          </cell>
          <cell r="E18">
            <v>65.083333333333329</v>
          </cell>
          <cell r="F18">
            <v>87</v>
          </cell>
          <cell r="G18">
            <v>38</v>
          </cell>
          <cell r="H18">
            <v>12.6</v>
          </cell>
          <cell r="J18">
            <v>25.56</v>
          </cell>
          <cell r="K18">
            <v>0</v>
          </cell>
        </row>
        <row r="19">
          <cell r="B19">
            <v>19.270833333333339</v>
          </cell>
          <cell r="C19">
            <v>28.7</v>
          </cell>
          <cell r="D19">
            <v>11.1</v>
          </cell>
          <cell r="E19">
            <v>64.333333333333329</v>
          </cell>
          <cell r="F19">
            <v>94</v>
          </cell>
          <cell r="G19">
            <v>34</v>
          </cell>
          <cell r="H19">
            <v>11.16</v>
          </cell>
          <cell r="J19">
            <v>22.68</v>
          </cell>
          <cell r="K19">
            <v>0</v>
          </cell>
        </row>
        <row r="20">
          <cell r="B20">
            <v>21.208333333333336</v>
          </cell>
          <cell r="C20">
            <v>32.6</v>
          </cell>
          <cell r="D20">
            <v>12.4</v>
          </cell>
          <cell r="E20">
            <v>61.375</v>
          </cell>
          <cell r="F20">
            <v>94</v>
          </cell>
          <cell r="G20">
            <v>24</v>
          </cell>
          <cell r="H20">
            <v>10.44</v>
          </cell>
          <cell r="J20">
            <v>28.08</v>
          </cell>
          <cell r="K20">
            <v>0</v>
          </cell>
        </row>
        <row r="21">
          <cell r="B21">
            <v>22.716666666666665</v>
          </cell>
          <cell r="C21">
            <v>33.9</v>
          </cell>
          <cell r="D21">
            <v>13.9</v>
          </cell>
          <cell r="E21">
            <v>54.041666666666664</v>
          </cell>
          <cell r="F21">
            <v>89</v>
          </cell>
          <cell r="G21">
            <v>21</v>
          </cell>
          <cell r="H21">
            <v>9</v>
          </cell>
          <cell r="J21">
            <v>31.680000000000003</v>
          </cell>
          <cell r="K21">
            <v>0</v>
          </cell>
        </row>
        <row r="22">
          <cell r="B22">
            <v>22.666666666666671</v>
          </cell>
          <cell r="C22">
            <v>34.6</v>
          </cell>
          <cell r="D22">
            <v>12</v>
          </cell>
          <cell r="E22">
            <v>53.333333333333336</v>
          </cell>
          <cell r="F22">
            <v>92</v>
          </cell>
          <cell r="G22">
            <v>19</v>
          </cell>
          <cell r="H22">
            <v>8.2799999999999994</v>
          </cell>
          <cell r="J22">
            <v>27</v>
          </cell>
          <cell r="K22">
            <v>0</v>
          </cell>
        </row>
        <row r="23">
          <cell r="B23">
            <v>22.639130434782611</v>
          </cell>
          <cell r="C23">
            <v>35</v>
          </cell>
          <cell r="D23">
            <v>12.9</v>
          </cell>
          <cell r="E23">
            <v>52.869565217391305</v>
          </cell>
          <cell r="F23">
            <v>90</v>
          </cell>
          <cell r="G23">
            <v>18</v>
          </cell>
          <cell r="H23">
            <v>11.520000000000001</v>
          </cell>
          <cell r="J23">
            <v>26.28</v>
          </cell>
          <cell r="K23">
            <v>0</v>
          </cell>
        </row>
        <row r="24">
          <cell r="B24">
            <v>23.508333333333326</v>
          </cell>
          <cell r="C24">
            <v>34.6</v>
          </cell>
          <cell r="D24">
            <v>13.3</v>
          </cell>
          <cell r="E24">
            <v>45.541666666666664</v>
          </cell>
          <cell r="F24">
            <v>81</v>
          </cell>
          <cell r="G24">
            <v>15</v>
          </cell>
          <cell r="H24">
            <v>8.2799999999999994</v>
          </cell>
          <cell r="J24">
            <v>22.32</v>
          </cell>
          <cell r="K24">
            <v>0</v>
          </cell>
        </row>
        <row r="25">
          <cell r="B25">
            <v>22.158333333333331</v>
          </cell>
          <cell r="C25">
            <v>35.1</v>
          </cell>
          <cell r="D25">
            <v>11.6</v>
          </cell>
          <cell r="E25">
            <v>48.041666666666664</v>
          </cell>
          <cell r="F25">
            <v>84</v>
          </cell>
          <cell r="G25">
            <v>15</v>
          </cell>
          <cell r="H25">
            <v>10.8</v>
          </cell>
          <cell r="J25">
            <v>26.28</v>
          </cell>
          <cell r="K25">
            <v>0</v>
          </cell>
        </row>
        <row r="26">
          <cell r="B26">
            <v>22.129166666666663</v>
          </cell>
          <cell r="C26">
            <v>33.799999999999997</v>
          </cell>
          <cell r="D26">
            <v>11.5</v>
          </cell>
          <cell r="E26">
            <v>46.958333333333336</v>
          </cell>
          <cell r="F26">
            <v>85</v>
          </cell>
          <cell r="G26">
            <v>15</v>
          </cell>
          <cell r="H26">
            <v>9.7200000000000006</v>
          </cell>
          <cell r="J26">
            <v>22.68</v>
          </cell>
          <cell r="K26">
            <v>0</v>
          </cell>
        </row>
        <row r="27">
          <cell r="B27">
            <v>22.104347826086954</v>
          </cell>
          <cell r="C27">
            <v>33.9</v>
          </cell>
          <cell r="D27">
            <v>11.3</v>
          </cell>
          <cell r="E27">
            <v>46.391304347826086</v>
          </cell>
          <cell r="F27">
            <v>83</v>
          </cell>
          <cell r="G27">
            <v>16</v>
          </cell>
          <cell r="H27">
            <v>9.7200000000000006</v>
          </cell>
          <cell r="J27">
            <v>27</v>
          </cell>
          <cell r="K27">
            <v>0</v>
          </cell>
        </row>
        <row r="28">
          <cell r="B28">
            <v>22.091493383742911</v>
          </cell>
          <cell r="C28">
            <v>35.4</v>
          </cell>
          <cell r="D28">
            <v>11.3</v>
          </cell>
          <cell r="E28">
            <v>50.060491493383736</v>
          </cell>
          <cell r="F28">
            <v>87</v>
          </cell>
          <cell r="G28">
            <v>16</v>
          </cell>
          <cell r="H28">
            <v>34.992000000000004</v>
          </cell>
          <cell r="J28">
            <v>97.2</v>
          </cell>
          <cell r="K28">
            <v>0</v>
          </cell>
        </row>
        <row r="29">
          <cell r="B29">
            <v>22.3</v>
          </cell>
          <cell r="C29">
            <v>34.700000000000003</v>
          </cell>
          <cell r="D29">
            <v>12.6</v>
          </cell>
          <cell r="E29">
            <v>50.375</v>
          </cell>
          <cell r="F29">
            <v>84</v>
          </cell>
          <cell r="G29">
            <v>18</v>
          </cell>
          <cell r="H29">
            <v>7.2</v>
          </cell>
          <cell r="J29">
            <v>15.48</v>
          </cell>
          <cell r="K29">
            <v>0</v>
          </cell>
        </row>
        <row r="30">
          <cell r="B30">
            <v>22.658333333333335</v>
          </cell>
          <cell r="C30">
            <v>35.9</v>
          </cell>
          <cell r="D30">
            <v>12.3</v>
          </cell>
          <cell r="E30">
            <v>50.708333333333336</v>
          </cell>
          <cell r="F30">
            <v>89</v>
          </cell>
          <cell r="G30">
            <v>16</v>
          </cell>
          <cell r="H30">
            <v>6.48</v>
          </cell>
          <cell r="J30">
            <v>17.64</v>
          </cell>
          <cell r="K30">
            <v>0</v>
          </cell>
        </row>
        <row r="31">
          <cell r="B31">
            <v>23.979166666666668</v>
          </cell>
          <cell r="C31">
            <v>36.6</v>
          </cell>
          <cell r="D31">
            <v>13.5</v>
          </cell>
          <cell r="E31">
            <v>45.541666666666664</v>
          </cell>
          <cell r="F31">
            <v>79</v>
          </cell>
          <cell r="G31">
            <v>13</v>
          </cell>
          <cell r="H31">
            <v>7.2</v>
          </cell>
          <cell r="J31">
            <v>21.240000000000002</v>
          </cell>
          <cell r="K31">
            <v>0</v>
          </cell>
        </row>
        <row r="32">
          <cell r="B32">
            <v>23.912499999999998</v>
          </cell>
          <cell r="C32">
            <v>36.700000000000003</v>
          </cell>
          <cell r="D32">
            <v>13</v>
          </cell>
          <cell r="E32">
            <v>43.208333333333336</v>
          </cell>
          <cell r="F32">
            <v>80</v>
          </cell>
          <cell r="G32">
            <v>13</v>
          </cell>
          <cell r="H32">
            <v>9</v>
          </cell>
          <cell r="J32">
            <v>27</v>
          </cell>
          <cell r="K32">
            <v>0</v>
          </cell>
        </row>
        <row r="33">
          <cell r="B33">
            <v>23.290909090909096</v>
          </cell>
          <cell r="C33">
            <v>35.9</v>
          </cell>
          <cell r="D33">
            <v>13.9</v>
          </cell>
          <cell r="E33">
            <v>45.045454545454547</v>
          </cell>
          <cell r="F33">
            <v>77</v>
          </cell>
          <cell r="G33">
            <v>15</v>
          </cell>
          <cell r="H33">
            <v>12.96</v>
          </cell>
          <cell r="J33">
            <v>28.44</v>
          </cell>
          <cell r="K33">
            <v>0</v>
          </cell>
        </row>
        <row r="34">
          <cell r="B34">
            <v>24.862500000000001</v>
          </cell>
          <cell r="C34">
            <v>33.6</v>
          </cell>
          <cell r="D34">
            <v>16.100000000000001</v>
          </cell>
          <cell r="E34">
            <v>51.458333333333336</v>
          </cell>
          <cell r="F34">
            <v>83</v>
          </cell>
          <cell r="G34">
            <v>24</v>
          </cell>
          <cell r="H34">
            <v>13.68</v>
          </cell>
          <cell r="J34">
            <v>33.480000000000004</v>
          </cell>
          <cell r="K34">
            <v>0</v>
          </cell>
        </row>
        <row r="35">
          <cell r="B35">
            <v>25.05</v>
          </cell>
          <cell r="C35">
            <v>36.5</v>
          </cell>
          <cell r="D35">
            <v>16.5</v>
          </cell>
          <cell r="E35">
            <v>46.875</v>
          </cell>
          <cell r="F35">
            <v>76</v>
          </cell>
          <cell r="G35">
            <v>15</v>
          </cell>
          <cell r="H35">
            <v>10.08</v>
          </cell>
          <cell r="J35">
            <v>25.2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16.754166666666666</v>
          </cell>
          <cell r="C5">
            <v>24.5</v>
          </cell>
          <cell r="D5">
            <v>10.1</v>
          </cell>
          <cell r="E5">
            <v>59.458333333333336</v>
          </cell>
          <cell r="F5">
            <v>82</v>
          </cell>
          <cell r="G5">
            <v>34</v>
          </cell>
          <cell r="H5">
            <v>12.24</v>
          </cell>
          <cell r="J5">
            <v>29.52</v>
          </cell>
          <cell r="K5">
            <v>0.4</v>
          </cell>
        </row>
        <row r="6">
          <cell r="B6">
            <v>21.295833333333338</v>
          </cell>
          <cell r="C6">
            <v>29.4</v>
          </cell>
          <cell r="D6">
            <v>15.3</v>
          </cell>
          <cell r="E6">
            <v>67.125</v>
          </cell>
          <cell r="F6">
            <v>95</v>
          </cell>
          <cell r="G6">
            <v>37</v>
          </cell>
          <cell r="H6">
            <v>15.120000000000001</v>
          </cell>
          <cell r="J6">
            <v>33.840000000000003</v>
          </cell>
          <cell r="K6">
            <v>0</v>
          </cell>
        </row>
        <row r="7">
          <cell r="B7">
            <v>23.220833333333335</v>
          </cell>
          <cell r="C7">
            <v>32.1</v>
          </cell>
          <cell r="D7">
            <v>14.2</v>
          </cell>
          <cell r="E7">
            <v>57.5</v>
          </cell>
          <cell r="F7">
            <v>93</v>
          </cell>
          <cell r="G7">
            <v>22</v>
          </cell>
          <cell r="H7">
            <v>13.32</v>
          </cell>
          <cell r="J7">
            <v>30.96</v>
          </cell>
          <cell r="K7">
            <v>0</v>
          </cell>
        </row>
        <row r="8">
          <cell r="B8">
            <v>24.450000000000003</v>
          </cell>
          <cell r="C8">
            <v>32.1</v>
          </cell>
          <cell r="D8">
            <v>16.7</v>
          </cell>
          <cell r="E8">
            <v>39.75</v>
          </cell>
          <cell r="F8">
            <v>66</v>
          </cell>
          <cell r="G8">
            <v>21</v>
          </cell>
          <cell r="H8">
            <v>10.8</v>
          </cell>
          <cell r="J8">
            <v>30.240000000000002</v>
          </cell>
          <cell r="K8">
            <v>0</v>
          </cell>
        </row>
        <row r="9">
          <cell r="B9">
            <v>26.362500000000001</v>
          </cell>
          <cell r="C9">
            <v>33.700000000000003</v>
          </cell>
          <cell r="D9">
            <v>20.2</v>
          </cell>
          <cell r="E9">
            <v>33.166666666666664</v>
          </cell>
          <cell r="F9">
            <v>47</v>
          </cell>
          <cell r="G9">
            <v>18</v>
          </cell>
          <cell r="H9">
            <v>14.04</v>
          </cell>
          <cell r="J9">
            <v>30.96</v>
          </cell>
          <cell r="K9">
            <v>0</v>
          </cell>
        </row>
        <row r="10">
          <cell r="B10">
            <v>17.2</v>
          </cell>
          <cell r="C10">
            <v>27.8</v>
          </cell>
          <cell r="D10">
            <v>13.2</v>
          </cell>
          <cell r="E10">
            <v>81.625</v>
          </cell>
          <cell r="F10">
            <v>97</v>
          </cell>
          <cell r="G10">
            <v>28</v>
          </cell>
          <cell r="H10">
            <v>14.04</v>
          </cell>
          <cell r="J10">
            <v>27.720000000000002</v>
          </cell>
          <cell r="K10">
            <v>0</v>
          </cell>
        </row>
        <row r="11">
          <cell r="B11">
            <v>17.920833333333338</v>
          </cell>
          <cell r="C11">
            <v>24.7</v>
          </cell>
          <cell r="D11">
            <v>13.8</v>
          </cell>
          <cell r="E11">
            <v>74.125</v>
          </cell>
          <cell r="F11">
            <v>89</v>
          </cell>
          <cell r="G11">
            <v>50</v>
          </cell>
          <cell r="H11">
            <v>9.7200000000000006</v>
          </cell>
          <cell r="J11">
            <v>25.92</v>
          </cell>
          <cell r="K11">
            <v>0</v>
          </cell>
        </row>
        <row r="12">
          <cell r="B12">
            <v>12.387500000000001</v>
          </cell>
          <cell r="C12">
            <v>18</v>
          </cell>
          <cell r="D12">
            <v>11.1</v>
          </cell>
          <cell r="E12">
            <v>93.25</v>
          </cell>
          <cell r="F12">
            <v>99</v>
          </cell>
          <cell r="G12">
            <v>69</v>
          </cell>
          <cell r="H12">
            <v>10.08</v>
          </cell>
          <cell r="J12">
            <v>31.680000000000003</v>
          </cell>
          <cell r="K12">
            <v>8.4</v>
          </cell>
        </row>
        <row r="13">
          <cell r="B13">
            <v>10.416666666666666</v>
          </cell>
          <cell r="C13">
            <v>11.5</v>
          </cell>
          <cell r="D13">
            <v>9.6999999999999993</v>
          </cell>
          <cell r="E13">
            <v>97.666666666666671</v>
          </cell>
          <cell r="F13">
            <v>99</v>
          </cell>
          <cell r="G13">
            <v>95</v>
          </cell>
          <cell r="H13">
            <v>12.6</v>
          </cell>
          <cell r="J13">
            <v>25.2</v>
          </cell>
          <cell r="K13">
            <v>16.599999999999998</v>
          </cell>
        </row>
        <row r="14">
          <cell r="B14">
            <v>9.3208333333333311</v>
          </cell>
          <cell r="C14">
            <v>12</v>
          </cell>
          <cell r="D14">
            <v>8</v>
          </cell>
          <cell r="E14">
            <v>92.083333333333329</v>
          </cell>
          <cell r="F14">
            <v>98</v>
          </cell>
          <cell r="G14">
            <v>74</v>
          </cell>
          <cell r="H14">
            <v>10.44</v>
          </cell>
          <cell r="J14">
            <v>23.400000000000002</v>
          </cell>
          <cell r="K14">
            <v>4</v>
          </cell>
        </row>
        <row r="15">
          <cell r="B15">
            <v>11.724999999999996</v>
          </cell>
          <cell r="C15">
            <v>15.5</v>
          </cell>
          <cell r="D15">
            <v>10</v>
          </cell>
          <cell r="E15">
            <v>92</v>
          </cell>
          <cell r="F15">
            <v>97</v>
          </cell>
          <cell r="G15">
            <v>84</v>
          </cell>
          <cell r="H15">
            <v>15.48</v>
          </cell>
          <cell r="J15">
            <v>29.16</v>
          </cell>
          <cell r="K15">
            <v>0</v>
          </cell>
        </row>
        <row r="16">
          <cell r="B16">
            <v>9.3541666666666661</v>
          </cell>
          <cell r="C16">
            <v>12.1</v>
          </cell>
          <cell r="D16">
            <v>8</v>
          </cell>
          <cell r="E16">
            <v>88.041666666666671</v>
          </cell>
          <cell r="F16">
            <v>96</v>
          </cell>
          <cell r="G16">
            <v>72</v>
          </cell>
          <cell r="H16">
            <v>15.840000000000002</v>
          </cell>
          <cell r="J16">
            <v>35.28</v>
          </cell>
          <cell r="K16">
            <v>0.2</v>
          </cell>
        </row>
        <row r="17">
          <cell r="B17">
            <v>10.408333333333333</v>
          </cell>
          <cell r="C17">
            <v>19.399999999999999</v>
          </cell>
          <cell r="D17">
            <v>7.5</v>
          </cell>
          <cell r="E17">
            <v>84.916666666666671</v>
          </cell>
          <cell r="F17">
            <v>96</v>
          </cell>
          <cell r="G17">
            <v>61</v>
          </cell>
          <cell r="H17">
            <v>15.48</v>
          </cell>
          <cell r="J17">
            <v>33.119999999999997</v>
          </cell>
          <cell r="K17">
            <v>0</v>
          </cell>
        </row>
        <row r="18">
          <cell r="B18">
            <v>10.320833333333333</v>
          </cell>
          <cell r="C18">
            <v>15</v>
          </cell>
          <cell r="D18">
            <v>8.1999999999999993</v>
          </cell>
          <cell r="E18">
            <v>85.875</v>
          </cell>
          <cell r="F18">
            <v>94</v>
          </cell>
          <cell r="G18">
            <v>69</v>
          </cell>
          <cell r="H18">
            <v>15.120000000000001</v>
          </cell>
          <cell r="J18">
            <v>35.64</v>
          </cell>
          <cell r="K18">
            <v>0</v>
          </cell>
        </row>
        <row r="19">
          <cell r="B19">
            <v>12.033333333333333</v>
          </cell>
          <cell r="C19">
            <v>19.7</v>
          </cell>
          <cell r="D19">
            <v>8.1</v>
          </cell>
          <cell r="E19">
            <v>78.166666666666671</v>
          </cell>
          <cell r="F19">
            <v>94</v>
          </cell>
          <cell r="G19">
            <v>52</v>
          </cell>
          <cell r="H19">
            <v>14.4</v>
          </cell>
          <cell r="J19">
            <v>28.8</v>
          </cell>
          <cell r="K19">
            <v>0</v>
          </cell>
        </row>
        <row r="20">
          <cell r="B20">
            <v>16.870833333333334</v>
          </cell>
          <cell r="C20">
            <v>26.6</v>
          </cell>
          <cell r="D20">
            <v>10.5</v>
          </cell>
          <cell r="E20">
            <v>69.791666666666671</v>
          </cell>
          <cell r="F20">
            <v>89</v>
          </cell>
          <cell r="G20">
            <v>39</v>
          </cell>
          <cell r="H20">
            <v>10.08</v>
          </cell>
          <cell r="J20">
            <v>20.52</v>
          </cell>
          <cell r="K20">
            <v>0</v>
          </cell>
        </row>
        <row r="21">
          <cell r="B21">
            <v>21.441666666666674</v>
          </cell>
          <cell r="C21">
            <v>29.5</v>
          </cell>
          <cell r="D21">
            <v>13.6</v>
          </cell>
          <cell r="E21">
            <v>62.166666666666664</v>
          </cell>
          <cell r="F21">
            <v>92</v>
          </cell>
          <cell r="G21">
            <v>31</v>
          </cell>
          <cell r="H21">
            <v>12.6</v>
          </cell>
          <cell r="J21">
            <v>24.48</v>
          </cell>
          <cell r="K21">
            <v>0</v>
          </cell>
        </row>
        <row r="22">
          <cell r="B22">
            <v>22.654166666666669</v>
          </cell>
          <cell r="C22">
            <v>30.1</v>
          </cell>
          <cell r="D22">
            <v>15.1</v>
          </cell>
          <cell r="E22">
            <v>52.958333333333336</v>
          </cell>
          <cell r="F22">
            <v>84</v>
          </cell>
          <cell r="G22">
            <v>28</v>
          </cell>
          <cell r="H22">
            <v>17.28</v>
          </cell>
          <cell r="J22">
            <v>35.64</v>
          </cell>
          <cell r="K22">
            <v>0</v>
          </cell>
        </row>
        <row r="23">
          <cell r="B23">
            <v>23.570833333333336</v>
          </cell>
          <cell r="C23">
            <v>30.7</v>
          </cell>
          <cell r="D23">
            <v>16.100000000000001</v>
          </cell>
          <cell r="E23">
            <v>43.958333333333336</v>
          </cell>
          <cell r="F23">
            <v>68</v>
          </cell>
          <cell r="G23">
            <v>25</v>
          </cell>
          <cell r="H23">
            <v>17.64</v>
          </cell>
          <cell r="J23">
            <v>34.56</v>
          </cell>
          <cell r="K23">
            <v>0</v>
          </cell>
        </row>
        <row r="24">
          <cell r="B24">
            <v>23.337500000000002</v>
          </cell>
          <cell r="C24">
            <v>30</v>
          </cell>
          <cell r="D24">
            <v>14.9</v>
          </cell>
          <cell r="E24">
            <v>42.708333333333336</v>
          </cell>
          <cell r="F24">
            <v>73</v>
          </cell>
          <cell r="G24">
            <v>24</v>
          </cell>
          <cell r="H24">
            <v>17.64</v>
          </cell>
          <cell r="J24">
            <v>32.4</v>
          </cell>
          <cell r="K24">
            <v>0</v>
          </cell>
        </row>
        <row r="25">
          <cell r="B25">
            <v>22.916666666666661</v>
          </cell>
          <cell r="C25">
            <v>30.8</v>
          </cell>
          <cell r="D25">
            <v>15.2</v>
          </cell>
          <cell r="E25">
            <v>43.75</v>
          </cell>
          <cell r="F25">
            <v>70</v>
          </cell>
          <cell r="G25">
            <v>23</v>
          </cell>
          <cell r="H25">
            <v>16.2</v>
          </cell>
          <cell r="J25">
            <v>31.680000000000003</v>
          </cell>
          <cell r="K25">
            <v>0</v>
          </cell>
        </row>
        <row r="26">
          <cell r="B26">
            <v>23.829166666666666</v>
          </cell>
          <cell r="C26">
            <v>30.7</v>
          </cell>
          <cell r="D26">
            <v>14.8</v>
          </cell>
          <cell r="E26">
            <v>41.708333333333336</v>
          </cell>
          <cell r="F26">
            <v>74</v>
          </cell>
          <cell r="G26">
            <v>22</v>
          </cell>
          <cell r="H26">
            <v>14.76</v>
          </cell>
          <cell r="J26">
            <v>26.28</v>
          </cell>
          <cell r="K26">
            <v>0</v>
          </cell>
        </row>
        <row r="27">
          <cell r="B27">
            <v>23.900000000000002</v>
          </cell>
          <cell r="C27">
            <v>29.9</v>
          </cell>
          <cell r="D27">
            <v>17.100000000000001</v>
          </cell>
          <cell r="E27">
            <v>39.541666666666664</v>
          </cell>
          <cell r="F27">
            <v>60</v>
          </cell>
          <cell r="G27">
            <v>24</v>
          </cell>
          <cell r="H27">
            <v>16.559999999999999</v>
          </cell>
          <cell r="J27">
            <v>36</v>
          </cell>
          <cell r="K27">
            <v>0</v>
          </cell>
        </row>
        <row r="28">
          <cell r="B28">
            <v>23.45</v>
          </cell>
          <cell r="C28">
            <v>31.9</v>
          </cell>
          <cell r="D28">
            <v>16.600000000000001</v>
          </cell>
          <cell r="E28">
            <v>40.875</v>
          </cell>
          <cell r="F28">
            <v>61</v>
          </cell>
          <cell r="G28">
            <v>20</v>
          </cell>
          <cell r="H28">
            <v>18.36</v>
          </cell>
          <cell r="J28">
            <v>36.36</v>
          </cell>
          <cell r="K28">
            <v>0</v>
          </cell>
        </row>
        <row r="29">
          <cell r="B29">
            <v>24.491666666666671</v>
          </cell>
          <cell r="C29">
            <v>32.4</v>
          </cell>
          <cell r="D29">
            <v>16.899999999999999</v>
          </cell>
          <cell r="E29">
            <v>37.375</v>
          </cell>
          <cell r="F29">
            <v>59</v>
          </cell>
          <cell r="G29">
            <v>20</v>
          </cell>
          <cell r="H29">
            <v>11.520000000000001</v>
          </cell>
          <cell r="J29">
            <v>21.96</v>
          </cell>
          <cell r="K29">
            <v>0</v>
          </cell>
        </row>
        <row r="30">
          <cell r="B30">
            <v>24.45</v>
          </cell>
          <cell r="C30">
            <v>30.9</v>
          </cell>
          <cell r="D30">
            <v>20.100000000000001</v>
          </cell>
          <cell r="E30">
            <v>36.083333333333336</v>
          </cell>
          <cell r="F30">
            <v>48</v>
          </cell>
          <cell r="G30">
            <v>24</v>
          </cell>
          <cell r="H30">
            <v>11.520000000000001</v>
          </cell>
          <cell r="J30">
            <v>25.92</v>
          </cell>
          <cell r="K30">
            <v>0</v>
          </cell>
        </row>
        <row r="31">
          <cell r="B31">
            <v>24.712500000000002</v>
          </cell>
          <cell r="C31">
            <v>31.7</v>
          </cell>
          <cell r="D31">
            <v>17.899999999999999</v>
          </cell>
          <cell r="E31">
            <v>40.166666666666664</v>
          </cell>
          <cell r="F31">
            <v>60</v>
          </cell>
          <cell r="G31">
            <v>24</v>
          </cell>
          <cell r="H31">
            <v>16.2</v>
          </cell>
          <cell r="J31">
            <v>29.16</v>
          </cell>
          <cell r="K31">
            <v>0</v>
          </cell>
        </row>
        <row r="32">
          <cell r="B32">
            <v>25.266666666666669</v>
          </cell>
          <cell r="C32">
            <v>34.1</v>
          </cell>
          <cell r="D32">
            <v>18.7</v>
          </cell>
          <cell r="E32">
            <v>36</v>
          </cell>
          <cell r="F32">
            <v>53</v>
          </cell>
          <cell r="G32">
            <v>18</v>
          </cell>
          <cell r="H32">
            <v>15.840000000000002</v>
          </cell>
          <cell r="J32">
            <v>36</v>
          </cell>
          <cell r="K32">
            <v>0</v>
          </cell>
        </row>
        <row r="33">
          <cell r="B33">
            <v>20.708333333333336</v>
          </cell>
          <cell r="C33">
            <v>27.6</v>
          </cell>
          <cell r="D33">
            <v>15.5</v>
          </cell>
          <cell r="E33">
            <v>63.333333333333336</v>
          </cell>
          <cell r="F33">
            <v>89</v>
          </cell>
          <cell r="G33">
            <v>27</v>
          </cell>
          <cell r="H33">
            <v>20.88</v>
          </cell>
          <cell r="J33">
            <v>42.480000000000004</v>
          </cell>
          <cell r="K33">
            <v>0.4</v>
          </cell>
        </row>
        <row r="34">
          <cell r="B34">
            <v>17.887499999999999</v>
          </cell>
          <cell r="C34">
            <v>20.6</v>
          </cell>
          <cell r="D34">
            <v>16.5</v>
          </cell>
          <cell r="E34">
            <v>92.083333333333329</v>
          </cell>
          <cell r="F34">
            <v>99</v>
          </cell>
          <cell r="G34">
            <v>77</v>
          </cell>
          <cell r="H34">
            <v>11.16</v>
          </cell>
          <cell r="J34">
            <v>22.68</v>
          </cell>
          <cell r="K34">
            <v>6.4000000000000012</v>
          </cell>
        </row>
        <row r="35">
          <cell r="B35">
            <v>19.716666666666669</v>
          </cell>
          <cell r="C35">
            <v>26.8</v>
          </cell>
          <cell r="D35">
            <v>14.2</v>
          </cell>
          <cell r="E35">
            <v>72.291666666666671</v>
          </cell>
          <cell r="F35">
            <v>91</v>
          </cell>
          <cell r="G35">
            <v>45</v>
          </cell>
          <cell r="H35">
            <v>18.36</v>
          </cell>
          <cell r="J35">
            <v>36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16.920833333333338</v>
          </cell>
          <cell r="C5">
            <v>24.9</v>
          </cell>
          <cell r="D5">
            <v>10.6</v>
          </cell>
          <cell r="E5">
            <v>65.166666666666671</v>
          </cell>
          <cell r="F5">
            <v>98</v>
          </cell>
          <cell r="G5">
            <v>30</v>
          </cell>
          <cell r="H5">
            <v>14.76</v>
          </cell>
          <cell r="J5">
            <v>26.64</v>
          </cell>
          <cell r="K5">
            <v>2.2000000000000002</v>
          </cell>
        </row>
        <row r="6">
          <cell r="B6">
            <v>20.895833333333332</v>
          </cell>
          <cell r="C6">
            <v>29.4</v>
          </cell>
          <cell r="D6">
            <v>14.1</v>
          </cell>
          <cell r="E6">
            <v>71.416666666666671</v>
          </cell>
          <cell r="F6">
            <v>100</v>
          </cell>
          <cell r="G6">
            <v>44</v>
          </cell>
          <cell r="H6">
            <v>22.32</v>
          </cell>
          <cell r="J6">
            <v>35.64</v>
          </cell>
          <cell r="K6">
            <v>0</v>
          </cell>
        </row>
        <row r="7">
          <cell r="B7">
            <v>22.295833333333334</v>
          </cell>
          <cell r="C7">
            <v>32.9</v>
          </cell>
          <cell r="D7">
            <v>14.4</v>
          </cell>
          <cell r="E7">
            <v>65.333333333333329</v>
          </cell>
          <cell r="F7">
            <v>97</v>
          </cell>
          <cell r="G7">
            <v>26</v>
          </cell>
          <cell r="H7">
            <v>18.36</v>
          </cell>
          <cell r="J7">
            <v>32.76</v>
          </cell>
          <cell r="K7">
            <v>0</v>
          </cell>
        </row>
        <row r="8">
          <cell r="B8">
            <v>23.150000000000002</v>
          </cell>
          <cell r="C8">
            <v>33</v>
          </cell>
          <cell r="D8">
            <v>13.2</v>
          </cell>
          <cell r="E8">
            <v>50.125</v>
          </cell>
          <cell r="F8">
            <v>87</v>
          </cell>
          <cell r="G8">
            <v>22</v>
          </cell>
          <cell r="H8">
            <v>19.440000000000001</v>
          </cell>
          <cell r="J8">
            <v>33.119999999999997</v>
          </cell>
          <cell r="K8">
            <v>0</v>
          </cell>
        </row>
        <row r="9">
          <cell r="B9">
            <v>25.133333333333329</v>
          </cell>
          <cell r="C9">
            <v>33.700000000000003</v>
          </cell>
          <cell r="D9">
            <v>19.399999999999999</v>
          </cell>
          <cell r="E9">
            <v>44.208333333333336</v>
          </cell>
          <cell r="F9">
            <v>70</v>
          </cell>
          <cell r="G9">
            <v>22</v>
          </cell>
          <cell r="H9">
            <v>29.52</v>
          </cell>
          <cell r="J9">
            <v>42.480000000000004</v>
          </cell>
          <cell r="K9">
            <v>0</v>
          </cell>
        </row>
        <row r="10">
          <cell r="B10">
            <v>19.62083333333333</v>
          </cell>
          <cell r="C10">
            <v>24.7</v>
          </cell>
          <cell r="D10">
            <v>13.6</v>
          </cell>
          <cell r="E10">
            <v>75.958333333333329</v>
          </cell>
          <cell r="F10">
            <v>100</v>
          </cell>
          <cell r="G10">
            <v>41</v>
          </cell>
          <cell r="H10">
            <v>10.8</v>
          </cell>
          <cell r="J10">
            <v>24.840000000000003</v>
          </cell>
          <cell r="K10">
            <v>0</v>
          </cell>
        </row>
        <row r="11">
          <cell r="B11">
            <v>18.716666666666665</v>
          </cell>
          <cell r="C11">
            <v>26.1</v>
          </cell>
          <cell r="D11">
            <v>12.9</v>
          </cell>
          <cell r="E11">
            <v>75.208333333333329</v>
          </cell>
          <cell r="F11">
            <v>98</v>
          </cell>
          <cell r="G11">
            <v>48</v>
          </cell>
          <cell r="H11">
            <v>11.520000000000001</v>
          </cell>
          <cell r="J11">
            <v>23.040000000000003</v>
          </cell>
          <cell r="K11">
            <v>0</v>
          </cell>
        </row>
        <row r="12">
          <cell r="B12">
            <v>14.141666666666667</v>
          </cell>
          <cell r="C12">
            <v>19.899999999999999</v>
          </cell>
          <cell r="D12">
            <v>12.8</v>
          </cell>
          <cell r="E12">
            <v>89.25</v>
          </cell>
          <cell r="F12">
            <v>99</v>
          </cell>
          <cell r="G12">
            <v>68</v>
          </cell>
          <cell r="H12">
            <v>13.68</v>
          </cell>
          <cell r="J12">
            <v>33.840000000000003</v>
          </cell>
          <cell r="K12">
            <v>5.2000000000000011</v>
          </cell>
        </row>
        <row r="13">
          <cell r="B13">
            <v>11.979166666666666</v>
          </cell>
          <cell r="C13">
            <v>12.8</v>
          </cell>
          <cell r="D13">
            <v>11.2</v>
          </cell>
          <cell r="E13">
            <v>96.833333333333329</v>
          </cell>
          <cell r="F13">
            <v>100</v>
          </cell>
          <cell r="G13">
            <v>93</v>
          </cell>
          <cell r="H13">
            <v>9.3600000000000012</v>
          </cell>
          <cell r="J13">
            <v>21.240000000000002</v>
          </cell>
          <cell r="K13">
            <v>17</v>
          </cell>
        </row>
        <row r="14">
          <cell r="B14">
            <v>10.329166666666667</v>
          </cell>
          <cell r="C14">
            <v>11.9</v>
          </cell>
          <cell r="D14">
            <v>9.1</v>
          </cell>
          <cell r="E14">
            <v>94.083333333333329</v>
          </cell>
          <cell r="F14">
            <v>100</v>
          </cell>
          <cell r="G14">
            <v>84</v>
          </cell>
          <cell r="H14">
            <v>9.7200000000000006</v>
          </cell>
          <cell r="J14">
            <v>21.96</v>
          </cell>
          <cell r="K14">
            <v>8.6000000000000014</v>
          </cell>
        </row>
        <row r="15">
          <cell r="B15">
            <v>12.941666666666668</v>
          </cell>
          <cell r="C15">
            <v>17</v>
          </cell>
          <cell r="D15">
            <v>11.1</v>
          </cell>
          <cell r="E15">
            <v>92.666666666666671</v>
          </cell>
          <cell r="F15">
            <v>99</v>
          </cell>
          <cell r="G15">
            <v>83</v>
          </cell>
          <cell r="H15">
            <v>12.96</v>
          </cell>
          <cell r="J15">
            <v>34.200000000000003</v>
          </cell>
          <cell r="K15">
            <v>0</v>
          </cell>
        </row>
        <row r="16">
          <cell r="B16">
            <v>11.466666666666667</v>
          </cell>
          <cell r="C16">
            <v>15.7</v>
          </cell>
          <cell r="D16">
            <v>9.4</v>
          </cell>
          <cell r="E16">
            <v>85.416666666666671</v>
          </cell>
          <cell r="F16">
            <v>92</v>
          </cell>
          <cell r="G16">
            <v>69</v>
          </cell>
          <cell r="H16">
            <v>17.64</v>
          </cell>
          <cell r="J16">
            <v>33.119999999999997</v>
          </cell>
          <cell r="K16">
            <v>0</v>
          </cell>
        </row>
        <row r="17">
          <cell r="B17">
            <v>12.524999999999999</v>
          </cell>
          <cell r="C17">
            <v>20.100000000000001</v>
          </cell>
          <cell r="D17">
            <v>9.1999999999999993</v>
          </cell>
          <cell r="E17">
            <v>80.708333333333329</v>
          </cell>
          <cell r="F17">
            <v>93</v>
          </cell>
          <cell r="G17">
            <v>59</v>
          </cell>
          <cell r="H17">
            <v>13.68</v>
          </cell>
          <cell r="J17">
            <v>33.480000000000004</v>
          </cell>
          <cell r="K17">
            <v>0</v>
          </cell>
        </row>
        <row r="18">
          <cell r="B18">
            <v>12.254166666666665</v>
          </cell>
          <cell r="C18">
            <v>18</v>
          </cell>
          <cell r="D18">
            <v>9.6999999999999993</v>
          </cell>
          <cell r="E18">
            <v>81</v>
          </cell>
          <cell r="F18">
            <v>92</v>
          </cell>
          <cell r="G18">
            <v>60</v>
          </cell>
          <cell r="H18">
            <v>14.76</v>
          </cell>
          <cell r="J18">
            <v>32.04</v>
          </cell>
          <cell r="K18">
            <v>0</v>
          </cell>
        </row>
        <row r="19">
          <cell r="B19">
            <v>13.862499999999999</v>
          </cell>
          <cell r="C19">
            <v>21.6</v>
          </cell>
          <cell r="D19">
            <v>9.4</v>
          </cell>
          <cell r="E19">
            <v>74.208333333333329</v>
          </cell>
          <cell r="F19">
            <v>95</v>
          </cell>
          <cell r="G19">
            <v>48</v>
          </cell>
          <cell r="H19">
            <v>11.16</v>
          </cell>
          <cell r="J19">
            <v>24.840000000000003</v>
          </cell>
          <cell r="K19">
            <v>0</v>
          </cell>
        </row>
        <row r="20">
          <cell r="B20">
            <v>18.183333333333334</v>
          </cell>
          <cell r="C20">
            <v>27.8</v>
          </cell>
          <cell r="D20">
            <v>12.2</v>
          </cell>
          <cell r="E20">
            <v>69.666666666666671</v>
          </cell>
          <cell r="F20">
            <v>90</v>
          </cell>
          <cell r="G20">
            <v>41</v>
          </cell>
          <cell r="H20">
            <v>12.96</v>
          </cell>
          <cell r="J20">
            <v>21.96</v>
          </cell>
          <cell r="K20">
            <v>0</v>
          </cell>
        </row>
        <row r="21">
          <cell r="B21">
            <v>21.179166666666664</v>
          </cell>
          <cell r="C21">
            <v>30.3</v>
          </cell>
          <cell r="D21">
            <v>13.8</v>
          </cell>
          <cell r="E21">
            <v>69.166666666666671</v>
          </cell>
          <cell r="F21">
            <v>100</v>
          </cell>
          <cell r="G21">
            <v>33</v>
          </cell>
          <cell r="H21">
            <v>11.520000000000001</v>
          </cell>
          <cell r="J21">
            <v>22.68</v>
          </cell>
          <cell r="K21">
            <v>0</v>
          </cell>
        </row>
        <row r="22">
          <cell r="B22">
            <v>22.204166666666666</v>
          </cell>
          <cell r="C22">
            <v>31.1</v>
          </cell>
          <cell r="D22">
            <v>14</v>
          </cell>
          <cell r="E22">
            <v>59.041666666666664</v>
          </cell>
          <cell r="F22">
            <v>89</v>
          </cell>
          <cell r="G22">
            <v>30</v>
          </cell>
          <cell r="H22">
            <v>22.68</v>
          </cell>
          <cell r="J22">
            <v>35.28</v>
          </cell>
          <cell r="K22">
            <v>0</v>
          </cell>
        </row>
        <row r="23">
          <cell r="B23">
            <v>22.729166666666668</v>
          </cell>
          <cell r="C23">
            <v>31.3</v>
          </cell>
          <cell r="D23">
            <v>14.6</v>
          </cell>
          <cell r="E23">
            <v>50.75</v>
          </cell>
          <cell r="F23">
            <v>79</v>
          </cell>
          <cell r="G23">
            <v>27</v>
          </cell>
          <cell r="H23">
            <v>21.96</v>
          </cell>
          <cell r="J23">
            <v>35.64</v>
          </cell>
          <cell r="K23">
            <v>0</v>
          </cell>
        </row>
        <row r="24">
          <cell r="B24">
            <v>22.887499999999999</v>
          </cell>
          <cell r="C24">
            <v>30.9</v>
          </cell>
          <cell r="D24">
            <v>13.3</v>
          </cell>
          <cell r="E24">
            <v>48.916666666666664</v>
          </cell>
          <cell r="F24">
            <v>83</v>
          </cell>
          <cell r="G24">
            <v>27</v>
          </cell>
          <cell r="H24">
            <v>19.440000000000001</v>
          </cell>
          <cell r="J24">
            <v>29.880000000000003</v>
          </cell>
          <cell r="K24">
            <v>0</v>
          </cell>
        </row>
        <row r="25">
          <cell r="B25">
            <v>22.362499999999997</v>
          </cell>
          <cell r="C25">
            <v>31.6</v>
          </cell>
          <cell r="D25">
            <v>12.6</v>
          </cell>
          <cell r="E25">
            <v>50.583333333333336</v>
          </cell>
          <cell r="F25">
            <v>86</v>
          </cell>
          <cell r="G25">
            <v>23</v>
          </cell>
          <cell r="H25">
            <v>22.32</v>
          </cell>
          <cell r="J25">
            <v>32.4</v>
          </cell>
          <cell r="K25">
            <v>0</v>
          </cell>
        </row>
        <row r="26">
          <cell r="B26">
            <v>23.895833333333339</v>
          </cell>
          <cell r="C26">
            <v>31.6</v>
          </cell>
          <cell r="D26">
            <v>16.399999999999999</v>
          </cell>
          <cell r="E26">
            <v>46.375</v>
          </cell>
          <cell r="F26">
            <v>73</v>
          </cell>
          <cell r="G26">
            <v>25</v>
          </cell>
          <cell r="J26">
            <v>31.319999999999997</v>
          </cell>
          <cell r="K26">
            <v>0</v>
          </cell>
        </row>
        <row r="27">
          <cell r="B27">
            <v>22.541666666666668</v>
          </cell>
          <cell r="C27">
            <v>30.8</v>
          </cell>
          <cell r="D27">
            <v>13</v>
          </cell>
          <cell r="E27">
            <v>49.291666666666664</v>
          </cell>
          <cell r="F27">
            <v>83</v>
          </cell>
          <cell r="G27">
            <v>26</v>
          </cell>
          <cell r="H27">
            <v>20.16</v>
          </cell>
          <cell r="J27">
            <v>37.440000000000005</v>
          </cell>
          <cell r="K27">
            <v>0</v>
          </cell>
        </row>
        <row r="28">
          <cell r="B28">
            <v>23.804166666666671</v>
          </cell>
          <cell r="C28">
            <v>31.8</v>
          </cell>
          <cell r="D28">
            <v>15.9</v>
          </cell>
          <cell r="E28">
            <v>42.916666666666664</v>
          </cell>
          <cell r="F28">
            <v>67</v>
          </cell>
          <cell r="G28">
            <v>23</v>
          </cell>
          <cell r="H28">
            <v>25.2</v>
          </cell>
          <cell r="J28">
            <v>38.519999999999996</v>
          </cell>
          <cell r="K28">
            <v>0</v>
          </cell>
        </row>
        <row r="29">
          <cell r="B29">
            <v>22.162499999999998</v>
          </cell>
          <cell r="C29">
            <v>33</v>
          </cell>
          <cell r="D29">
            <v>12.3</v>
          </cell>
          <cell r="E29">
            <v>50.125</v>
          </cell>
          <cell r="F29">
            <v>86</v>
          </cell>
          <cell r="G29">
            <v>23</v>
          </cell>
          <cell r="H29">
            <v>11.879999999999999</v>
          </cell>
          <cell r="J29">
            <v>24.12</v>
          </cell>
          <cell r="K29">
            <v>0</v>
          </cell>
        </row>
        <row r="30">
          <cell r="B30">
            <v>23.804166666666671</v>
          </cell>
          <cell r="C30">
            <v>31.7</v>
          </cell>
          <cell r="D30">
            <v>16.8</v>
          </cell>
          <cell r="E30">
            <v>44.666666666666664</v>
          </cell>
          <cell r="F30">
            <v>69</v>
          </cell>
          <cell r="G30">
            <v>26</v>
          </cell>
          <cell r="H30">
            <v>19.440000000000001</v>
          </cell>
          <cell r="J30">
            <v>32.04</v>
          </cell>
          <cell r="K30">
            <v>0</v>
          </cell>
        </row>
        <row r="31">
          <cell r="B31">
            <v>23.854166666666671</v>
          </cell>
          <cell r="C31">
            <v>32</v>
          </cell>
          <cell r="D31">
            <v>14.5</v>
          </cell>
          <cell r="E31">
            <v>48.458333333333336</v>
          </cell>
          <cell r="F31">
            <v>83</v>
          </cell>
          <cell r="G31">
            <v>27</v>
          </cell>
          <cell r="H31">
            <v>16.920000000000002</v>
          </cell>
          <cell r="J31">
            <v>27.720000000000002</v>
          </cell>
          <cell r="K31">
            <v>0</v>
          </cell>
        </row>
        <row r="32">
          <cell r="B32">
            <v>24.358333333333331</v>
          </cell>
          <cell r="C32">
            <v>33.9</v>
          </cell>
          <cell r="D32">
            <v>13.9</v>
          </cell>
          <cell r="E32">
            <v>44.208333333333336</v>
          </cell>
          <cell r="F32">
            <v>80</v>
          </cell>
          <cell r="G32">
            <v>23</v>
          </cell>
          <cell r="H32">
            <v>23.400000000000002</v>
          </cell>
          <cell r="J32">
            <v>34.92</v>
          </cell>
          <cell r="K32">
            <v>0</v>
          </cell>
        </row>
        <row r="33">
          <cell r="B33">
            <v>20.824999999999996</v>
          </cell>
          <cell r="C33">
            <v>25.8</v>
          </cell>
          <cell r="D33">
            <v>16.3</v>
          </cell>
          <cell r="E33">
            <v>65.875</v>
          </cell>
          <cell r="F33">
            <v>86</v>
          </cell>
          <cell r="G33">
            <v>48</v>
          </cell>
          <cell r="H33">
            <v>23.759999999999998</v>
          </cell>
          <cell r="J33">
            <v>42.480000000000004</v>
          </cell>
          <cell r="K33">
            <v>0</v>
          </cell>
        </row>
        <row r="34">
          <cell r="B34">
            <v>19.254166666666674</v>
          </cell>
          <cell r="C34">
            <v>22.9</v>
          </cell>
          <cell r="D34">
            <v>17.100000000000001</v>
          </cell>
          <cell r="E34">
            <v>89.25</v>
          </cell>
          <cell r="F34">
            <v>100</v>
          </cell>
          <cell r="G34">
            <v>69</v>
          </cell>
          <cell r="H34">
            <v>12.24</v>
          </cell>
          <cell r="J34">
            <v>21.6</v>
          </cell>
          <cell r="K34">
            <v>4.2</v>
          </cell>
        </row>
        <row r="35">
          <cell r="B35">
            <v>20.579166666666662</v>
          </cell>
          <cell r="C35">
            <v>28.6</v>
          </cell>
          <cell r="D35">
            <v>15</v>
          </cell>
          <cell r="E35">
            <v>70.666666666666671</v>
          </cell>
          <cell r="F35">
            <v>92</v>
          </cell>
          <cell r="G35">
            <v>40</v>
          </cell>
          <cell r="H35">
            <v>21.96</v>
          </cell>
          <cell r="J35">
            <v>37.080000000000005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14.299999999999999</v>
          </cell>
          <cell r="C5">
            <v>25.2</v>
          </cell>
          <cell r="D5">
            <v>4.5</v>
          </cell>
          <cell r="E5">
            <v>57.375</v>
          </cell>
          <cell r="F5">
            <v>84</v>
          </cell>
          <cell r="G5">
            <v>36</v>
          </cell>
          <cell r="H5">
            <v>13.68</v>
          </cell>
          <cell r="J5">
            <v>33.840000000000003</v>
          </cell>
          <cell r="K5">
            <v>0</v>
          </cell>
        </row>
        <row r="6">
          <cell r="B6">
            <v>19.441666666666666</v>
          </cell>
          <cell r="C6">
            <v>30.8</v>
          </cell>
          <cell r="D6">
            <v>10.5</v>
          </cell>
          <cell r="E6">
            <v>66.75</v>
          </cell>
          <cell r="F6">
            <v>99</v>
          </cell>
          <cell r="G6">
            <v>30</v>
          </cell>
          <cell r="H6">
            <v>15.48</v>
          </cell>
          <cell r="J6">
            <v>31.319999999999997</v>
          </cell>
          <cell r="K6">
            <v>0</v>
          </cell>
        </row>
        <row r="7">
          <cell r="B7">
            <v>21.070833333333336</v>
          </cell>
          <cell r="C7">
            <v>32.6</v>
          </cell>
          <cell r="D7">
            <v>11.6</v>
          </cell>
          <cell r="E7">
            <v>59.958333333333336</v>
          </cell>
          <cell r="F7">
            <v>93</v>
          </cell>
          <cell r="G7">
            <v>19</v>
          </cell>
          <cell r="H7">
            <v>10.44</v>
          </cell>
          <cell r="J7">
            <v>33.840000000000003</v>
          </cell>
          <cell r="K7">
            <v>0</v>
          </cell>
        </row>
        <row r="8">
          <cell r="B8">
            <v>21.608333333333331</v>
          </cell>
          <cell r="C8">
            <v>32.700000000000003</v>
          </cell>
          <cell r="D8">
            <v>12.2</v>
          </cell>
          <cell r="E8">
            <v>50.458333333333336</v>
          </cell>
          <cell r="F8">
            <v>83</v>
          </cell>
          <cell r="G8">
            <v>18</v>
          </cell>
          <cell r="H8">
            <v>9</v>
          </cell>
          <cell r="J8">
            <v>26.64</v>
          </cell>
          <cell r="K8">
            <v>0</v>
          </cell>
        </row>
        <row r="9">
          <cell r="B9">
            <v>23.937500000000004</v>
          </cell>
          <cell r="C9">
            <v>34</v>
          </cell>
          <cell r="D9">
            <v>17.5</v>
          </cell>
          <cell r="E9">
            <v>40.958333333333336</v>
          </cell>
          <cell r="F9">
            <v>72</v>
          </cell>
          <cell r="G9">
            <v>15</v>
          </cell>
          <cell r="H9">
            <v>13.68</v>
          </cell>
          <cell r="J9">
            <v>35.28</v>
          </cell>
          <cell r="K9">
            <v>0</v>
          </cell>
        </row>
        <row r="10">
          <cell r="B10">
            <v>16.012499999999999</v>
          </cell>
          <cell r="C10">
            <v>20.100000000000001</v>
          </cell>
          <cell r="D10">
            <v>14.1</v>
          </cell>
          <cell r="E10">
            <v>81.166666666666671</v>
          </cell>
          <cell r="F10">
            <v>90</v>
          </cell>
          <cell r="G10">
            <v>63</v>
          </cell>
          <cell r="H10">
            <v>10.8</v>
          </cell>
          <cell r="J10">
            <v>29.880000000000003</v>
          </cell>
          <cell r="K10">
            <v>0</v>
          </cell>
        </row>
        <row r="11">
          <cell r="B11">
            <v>15.308333333333337</v>
          </cell>
          <cell r="C11">
            <v>22.2</v>
          </cell>
          <cell r="D11">
            <v>12.7</v>
          </cell>
          <cell r="E11">
            <v>78.25</v>
          </cell>
          <cell r="F11">
            <v>89</v>
          </cell>
          <cell r="G11">
            <v>55</v>
          </cell>
          <cell r="H11">
            <v>13.32</v>
          </cell>
          <cell r="J11">
            <v>28.08</v>
          </cell>
          <cell r="K11">
            <v>0</v>
          </cell>
        </row>
        <row r="12">
          <cell r="B12">
            <v>11.579166666666667</v>
          </cell>
          <cell r="C12">
            <v>13.8</v>
          </cell>
          <cell r="D12">
            <v>10.4</v>
          </cell>
          <cell r="E12">
            <v>93.25</v>
          </cell>
          <cell r="F12">
            <v>100</v>
          </cell>
          <cell r="G12">
            <v>83</v>
          </cell>
          <cell r="H12">
            <v>9.7200000000000006</v>
          </cell>
          <cell r="J12">
            <v>28.44</v>
          </cell>
          <cell r="K12">
            <v>5.2000000000000011</v>
          </cell>
        </row>
        <row r="13">
          <cell r="B13">
            <v>9.5208333333333321</v>
          </cell>
          <cell r="C13">
            <v>11</v>
          </cell>
          <cell r="D13">
            <v>8.3000000000000007</v>
          </cell>
          <cell r="E13">
            <v>92.166666666666671</v>
          </cell>
          <cell r="F13">
            <v>97</v>
          </cell>
          <cell r="G13">
            <v>89</v>
          </cell>
          <cell r="H13">
            <v>9.7200000000000006</v>
          </cell>
          <cell r="J13">
            <v>24.48</v>
          </cell>
          <cell r="K13">
            <v>5.8</v>
          </cell>
        </row>
        <row r="14">
          <cell r="B14">
            <v>11.499999999999998</v>
          </cell>
          <cell r="C14">
            <v>15.4</v>
          </cell>
          <cell r="D14">
            <v>8.1</v>
          </cell>
          <cell r="E14">
            <v>72.84615384615384</v>
          </cell>
          <cell r="F14">
            <v>92</v>
          </cell>
          <cell r="G14">
            <v>50</v>
          </cell>
          <cell r="H14">
            <v>7.9200000000000008</v>
          </cell>
          <cell r="J14">
            <v>14.04</v>
          </cell>
          <cell r="K14">
            <v>2</v>
          </cell>
        </row>
        <row r="15">
          <cell r="B15">
            <v>10.7</v>
          </cell>
          <cell r="C15">
            <v>12.3</v>
          </cell>
          <cell r="D15">
            <v>9.6</v>
          </cell>
          <cell r="E15">
            <v>94.5625</v>
          </cell>
          <cell r="F15">
            <v>100</v>
          </cell>
          <cell r="G15">
            <v>86</v>
          </cell>
          <cell r="H15">
            <v>9</v>
          </cell>
          <cell r="J15">
            <v>17.64</v>
          </cell>
          <cell r="K15">
            <v>8.6000000000000014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15.166666666666666</v>
          </cell>
          <cell r="C20">
            <v>27</v>
          </cell>
          <cell r="D20">
            <v>8.3000000000000007</v>
          </cell>
          <cell r="E20">
            <v>73.291666666666671</v>
          </cell>
          <cell r="F20">
            <v>92</v>
          </cell>
          <cell r="G20">
            <v>38</v>
          </cell>
          <cell r="H20">
            <v>9</v>
          </cell>
          <cell r="J20">
            <v>24.840000000000003</v>
          </cell>
          <cell r="K20">
            <v>0</v>
          </cell>
        </row>
        <row r="21">
          <cell r="B21">
            <v>18.491666666666664</v>
          </cell>
          <cell r="C21">
            <v>29.6</v>
          </cell>
          <cell r="D21">
            <v>10.8</v>
          </cell>
          <cell r="E21">
            <v>70.791666666666671</v>
          </cell>
          <cell r="F21">
            <v>100</v>
          </cell>
          <cell r="G21">
            <v>30</v>
          </cell>
          <cell r="H21">
            <v>6.48</v>
          </cell>
          <cell r="J21">
            <v>14.4</v>
          </cell>
          <cell r="K21">
            <v>0</v>
          </cell>
        </row>
        <row r="22">
          <cell r="B22">
            <v>19.866666666666664</v>
          </cell>
          <cell r="C22">
            <v>30.3</v>
          </cell>
          <cell r="D22">
            <v>11.8</v>
          </cell>
          <cell r="E22">
            <v>68.333333333333329</v>
          </cell>
          <cell r="F22">
            <v>100</v>
          </cell>
          <cell r="G22">
            <v>25</v>
          </cell>
          <cell r="H22">
            <v>15.120000000000001</v>
          </cell>
          <cell r="J22">
            <v>34.92</v>
          </cell>
          <cell r="K22">
            <v>0</v>
          </cell>
        </row>
        <row r="23">
          <cell r="B23">
            <v>19.929166666666671</v>
          </cell>
          <cell r="C23">
            <v>30.8</v>
          </cell>
          <cell r="D23">
            <v>10.8</v>
          </cell>
          <cell r="E23">
            <v>57.541666666666664</v>
          </cell>
          <cell r="F23">
            <v>89</v>
          </cell>
          <cell r="G23">
            <v>21</v>
          </cell>
          <cell r="H23">
            <v>13.32</v>
          </cell>
          <cell r="J23">
            <v>30.240000000000002</v>
          </cell>
          <cell r="K23">
            <v>0</v>
          </cell>
        </row>
        <row r="24">
          <cell r="B24">
            <v>19.754166666666666</v>
          </cell>
          <cell r="C24">
            <v>30.5</v>
          </cell>
          <cell r="D24">
            <v>9.9</v>
          </cell>
          <cell r="E24">
            <v>55.291666666666664</v>
          </cell>
          <cell r="F24">
            <v>89</v>
          </cell>
          <cell r="G24">
            <v>20</v>
          </cell>
          <cell r="H24">
            <v>11.879999999999999</v>
          </cell>
          <cell r="J24">
            <v>28.08</v>
          </cell>
          <cell r="K24">
            <v>0</v>
          </cell>
        </row>
        <row r="25">
          <cell r="B25">
            <v>18.954166666666666</v>
          </cell>
          <cell r="C25">
            <v>30.6</v>
          </cell>
          <cell r="D25">
            <v>8.9</v>
          </cell>
          <cell r="E25">
            <v>56.083333333333336</v>
          </cell>
          <cell r="F25">
            <v>88</v>
          </cell>
          <cell r="G25">
            <v>20</v>
          </cell>
          <cell r="H25">
            <v>15.840000000000002</v>
          </cell>
          <cell r="J25">
            <v>33.119999999999997</v>
          </cell>
          <cell r="K25">
            <v>0</v>
          </cell>
        </row>
        <row r="26">
          <cell r="B26">
            <v>20.241666666666667</v>
          </cell>
          <cell r="C26">
            <v>31.1</v>
          </cell>
          <cell r="D26">
            <v>10.8</v>
          </cell>
          <cell r="E26">
            <v>52.875</v>
          </cell>
          <cell r="F26">
            <v>85</v>
          </cell>
          <cell r="G26">
            <v>18</v>
          </cell>
          <cell r="H26">
            <v>10.08</v>
          </cell>
          <cell r="J26">
            <v>25.56</v>
          </cell>
          <cell r="K26">
            <v>0</v>
          </cell>
        </row>
        <row r="27">
          <cell r="B27">
            <v>19.304166666666664</v>
          </cell>
          <cell r="C27">
            <v>30.2</v>
          </cell>
          <cell r="D27">
            <v>10</v>
          </cell>
          <cell r="E27">
            <v>55.083333333333336</v>
          </cell>
          <cell r="F27">
            <v>88</v>
          </cell>
          <cell r="G27">
            <v>21</v>
          </cell>
          <cell r="H27">
            <v>14.76</v>
          </cell>
          <cell r="J27">
            <v>33.840000000000003</v>
          </cell>
          <cell r="K27">
            <v>0</v>
          </cell>
        </row>
        <row r="28">
          <cell r="B28">
            <v>19.820833333333333</v>
          </cell>
          <cell r="C28">
            <v>31.5</v>
          </cell>
          <cell r="D28">
            <v>9.9</v>
          </cell>
          <cell r="E28">
            <v>53.041666666666664</v>
          </cell>
          <cell r="F28">
            <v>85</v>
          </cell>
          <cell r="G28">
            <v>19</v>
          </cell>
          <cell r="H28">
            <v>13.68</v>
          </cell>
          <cell r="J28">
            <v>34.200000000000003</v>
          </cell>
          <cell r="K28">
            <v>0</v>
          </cell>
        </row>
        <row r="29">
          <cell r="B29">
            <v>21.025000000000002</v>
          </cell>
          <cell r="C29">
            <v>33.799999999999997</v>
          </cell>
          <cell r="D29">
            <v>10.9</v>
          </cell>
          <cell r="E29">
            <v>50.625</v>
          </cell>
          <cell r="F29">
            <v>86</v>
          </cell>
          <cell r="G29">
            <v>14</v>
          </cell>
          <cell r="H29">
            <v>9</v>
          </cell>
          <cell r="J29">
            <v>35.28</v>
          </cell>
          <cell r="K29">
            <v>0</v>
          </cell>
        </row>
        <row r="30">
          <cell r="B30">
            <v>21.758333333333336</v>
          </cell>
          <cell r="C30">
            <v>31.4</v>
          </cell>
          <cell r="D30">
            <v>14.7</v>
          </cell>
          <cell r="E30">
            <v>47.041666666666664</v>
          </cell>
          <cell r="F30">
            <v>73</v>
          </cell>
          <cell r="G30">
            <v>19</v>
          </cell>
          <cell r="H30">
            <v>11.879999999999999</v>
          </cell>
          <cell r="J30">
            <v>27.720000000000002</v>
          </cell>
          <cell r="K30">
            <v>0</v>
          </cell>
        </row>
        <row r="31">
          <cell r="B31">
            <v>21.412499999999998</v>
          </cell>
          <cell r="C31">
            <v>30.9</v>
          </cell>
          <cell r="D31">
            <v>14.2</v>
          </cell>
          <cell r="E31">
            <v>51.541666666666664</v>
          </cell>
          <cell r="F31">
            <v>79</v>
          </cell>
          <cell r="G31">
            <v>22</v>
          </cell>
          <cell r="H31">
            <v>16.920000000000002</v>
          </cell>
          <cell r="J31">
            <v>28.08</v>
          </cell>
          <cell r="K31">
            <v>0</v>
          </cell>
        </row>
        <row r="32">
          <cell r="B32">
            <v>22.033333333333331</v>
          </cell>
          <cell r="C32">
            <v>34</v>
          </cell>
          <cell r="D32">
            <v>12.6</v>
          </cell>
          <cell r="E32">
            <v>52.791666666666664</v>
          </cell>
          <cell r="F32">
            <v>87</v>
          </cell>
          <cell r="G32">
            <v>16</v>
          </cell>
          <cell r="H32">
            <v>13.32</v>
          </cell>
          <cell r="J32">
            <v>37.080000000000005</v>
          </cell>
          <cell r="K32">
            <v>0</v>
          </cell>
        </row>
        <row r="33">
          <cell r="B33">
            <v>18.254166666666663</v>
          </cell>
          <cell r="C33">
            <v>25.5</v>
          </cell>
          <cell r="D33">
            <v>16.2</v>
          </cell>
          <cell r="E33">
            <v>79.695652173913047</v>
          </cell>
          <cell r="F33">
            <v>100</v>
          </cell>
          <cell r="G33">
            <v>30</v>
          </cell>
          <cell r="H33">
            <v>10.44</v>
          </cell>
          <cell r="J33">
            <v>25.56</v>
          </cell>
          <cell r="K33">
            <v>3.5999999999999996</v>
          </cell>
        </row>
        <row r="34">
          <cell r="B34">
            <v>16.966666666666665</v>
          </cell>
          <cell r="C34">
            <v>18.600000000000001</v>
          </cell>
          <cell r="D34">
            <v>15.1</v>
          </cell>
          <cell r="E34">
            <v>87.9</v>
          </cell>
          <cell r="F34">
            <v>100</v>
          </cell>
          <cell r="G34">
            <v>83</v>
          </cell>
          <cell r="H34">
            <v>11.879999999999999</v>
          </cell>
          <cell r="J34">
            <v>21.240000000000002</v>
          </cell>
          <cell r="K34">
            <v>1.2000000000000002</v>
          </cell>
        </row>
        <row r="35">
          <cell r="B35">
            <v>17.841666666666665</v>
          </cell>
          <cell r="C35">
            <v>26.6</v>
          </cell>
          <cell r="D35">
            <v>12</v>
          </cell>
          <cell r="E35">
            <v>66.785714285714292</v>
          </cell>
          <cell r="F35">
            <v>100</v>
          </cell>
          <cell r="G35">
            <v>42</v>
          </cell>
          <cell r="H35">
            <v>16.2</v>
          </cell>
          <cell r="J35">
            <v>37.080000000000005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17.516666666666669</v>
          </cell>
          <cell r="C5">
            <v>25.4</v>
          </cell>
          <cell r="D5">
            <v>11.6</v>
          </cell>
          <cell r="E5">
            <v>60.333333333333336</v>
          </cell>
          <cell r="F5">
            <v>87</v>
          </cell>
          <cell r="G5">
            <v>29</v>
          </cell>
          <cell r="H5">
            <v>11.520000000000001</v>
          </cell>
          <cell r="J5">
            <v>24.840000000000003</v>
          </cell>
          <cell r="K5">
            <v>0.8</v>
          </cell>
        </row>
        <row r="6">
          <cell r="B6">
            <v>21.479166666666668</v>
          </cell>
          <cell r="C6">
            <v>30.5</v>
          </cell>
          <cell r="D6">
            <v>15.4</v>
          </cell>
          <cell r="E6">
            <v>69.416666666666671</v>
          </cell>
          <cell r="F6">
            <v>100</v>
          </cell>
          <cell r="G6">
            <v>38</v>
          </cell>
          <cell r="H6">
            <v>10.44</v>
          </cell>
          <cell r="J6">
            <v>28.08</v>
          </cell>
          <cell r="K6">
            <v>0</v>
          </cell>
        </row>
        <row r="7">
          <cell r="B7">
            <v>23.233333333333331</v>
          </cell>
          <cell r="C7">
            <v>33.4</v>
          </cell>
          <cell r="D7">
            <v>14.1</v>
          </cell>
          <cell r="E7">
            <v>60.5</v>
          </cell>
          <cell r="F7">
            <v>100</v>
          </cell>
          <cell r="G7">
            <v>24</v>
          </cell>
          <cell r="H7">
            <v>19.079999999999998</v>
          </cell>
          <cell r="J7">
            <v>34.92</v>
          </cell>
          <cell r="K7">
            <v>0</v>
          </cell>
        </row>
        <row r="8">
          <cell r="B8">
            <v>23.74166666666666</v>
          </cell>
          <cell r="C8">
            <v>32.9</v>
          </cell>
          <cell r="D8">
            <v>15.9</v>
          </cell>
          <cell r="E8">
            <v>46.25</v>
          </cell>
          <cell r="F8">
            <v>71</v>
          </cell>
          <cell r="G8">
            <v>23</v>
          </cell>
          <cell r="H8">
            <v>9.3600000000000012</v>
          </cell>
          <cell r="J8">
            <v>27</v>
          </cell>
          <cell r="K8">
            <v>0</v>
          </cell>
        </row>
        <row r="9">
          <cell r="B9">
            <v>25.883333333333329</v>
          </cell>
          <cell r="C9">
            <v>34.6</v>
          </cell>
          <cell r="D9">
            <v>19.399999999999999</v>
          </cell>
          <cell r="E9">
            <v>38.75</v>
          </cell>
          <cell r="F9">
            <v>64</v>
          </cell>
          <cell r="G9">
            <v>20</v>
          </cell>
          <cell r="H9">
            <v>15.48</v>
          </cell>
          <cell r="J9">
            <v>34.200000000000003</v>
          </cell>
          <cell r="K9">
            <v>0</v>
          </cell>
        </row>
        <row r="10">
          <cell r="B10">
            <v>18.916666666666664</v>
          </cell>
          <cell r="C10">
            <v>26.9</v>
          </cell>
          <cell r="D10">
            <v>13.7</v>
          </cell>
          <cell r="E10">
            <v>76.75</v>
          </cell>
          <cell r="F10">
            <v>100</v>
          </cell>
          <cell r="G10">
            <v>34</v>
          </cell>
          <cell r="H10">
            <v>13.68</v>
          </cell>
          <cell r="J10">
            <v>41.4</v>
          </cell>
          <cell r="K10">
            <v>0</v>
          </cell>
        </row>
        <row r="11">
          <cell r="B11">
            <v>19.274999999999999</v>
          </cell>
          <cell r="C11">
            <v>26.5</v>
          </cell>
          <cell r="D11">
            <v>14.3</v>
          </cell>
          <cell r="E11">
            <v>71.5</v>
          </cell>
          <cell r="F11">
            <v>96</v>
          </cell>
          <cell r="G11">
            <v>46</v>
          </cell>
          <cell r="H11">
            <v>15.120000000000001</v>
          </cell>
          <cell r="J11">
            <v>29.16</v>
          </cell>
          <cell r="K11">
            <v>0</v>
          </cell>
        </row>
        <row r="12">
          <cell r="B12">
            <v>13.754166666666668</v>
          </cell>
          <cell r="C12">
            <v>20.2</v>
          </cell>
          <cell r="D12">
            <v>12.3</v>
          </cell>
          <cell r="E12">
            <v>91.666666666666671</v>
          </cell>
          <cell r="F12">
            <v>100</v>
          </cell>
          <cell r="G12">
            <v>63</v>
          </cell>
          <cell r="H12">
            <v>14.76</v>
          </cell>
          <cell r="J12">
            <v>36</v>
          </cell>
          <cell r="K12">
            <v>6.3999999999999995</v>
          </cell>
        </row>
        <row r="13">
          <cell r="B13">
            <v>11.616666666666665</v>
          </cell>
          <cell r="C13">
            <v>12.9</v>
          </cell>
          <cell r="D13">
            <v>10.7</v>
          </cell>
          <cell r="E13">
            <v>99.583333333333329</v>
          </cell>
          <cell r="F13">
            <v>100</v>
          </cell>
          <cell r="G13">
            <v>96</v>
          </cell>
          <cell r="H13">
            <v>10.08</v>
          </cell>
          <cell r="J13">
            <v>22.32</v>
          </cell>
          <cell r="K13">
            <v>17.199999999999996</v>
          </cell>
        </row>
        <row r="14">
          <cell r="B14">
            <v>10.158333333333333</v>
          </cell>
          <cell r="C14">
            <v>12.1</v>
          </cell>
          <cell r="D14">
            <v>9</v>
          </cell>
          <cell r="E14">
            <v>94.833333333333329</v>
          </cell>
          <cell r="F14">
            <v>100</v>
          </cell>
          <cell r="G14">
            <v>76</v>
          </cell>
          <cell r="H14">
            <v>9</v>
          </cell>
          <cell r="J14">
            <v>21.6</v>
          </cell>
          <cell r="K14">
            <v>8.8000000000000007</v>
          </cell>
        </row>
        <row r="15">
          <cell r="B15">
            <v>12.708333333333336</v>
          </cell>
          <cell r="C15">
            <v>17.100000000000001</v>
          </cell>
          <cell r="D15">
            <v>10.6</v>
          </cell>
          <cell r="E15">
            <v>94.583333333333329</v>
          </cell>
          <cell r="F15">
            <v>100</v>
          </cell>
          <cell r="G15">
            <v>79</v>
          </cell>
          <cell r="H15">
            <v>11.879999999999999</v>
          </cell>
          <cell r="J15">
            <v>35.28</v>
          </cell>
          <cell r="K15">
            <v>0.2</v>
          </cell>
        </row>
        <row r="16">
          <cell r="B16">
            <v>10.891666666666666</v>
          </cell>
          <cell r="C16">
            <v>13.6</v>
          </cell>
          <cell r="D16">
            <v>9.1</v>
          </cell>
          <cell r="E16">
            <v>83.791666666666671</v>
          </cell>
          <cell r="F16">
            <v>94</v>
          </cell>
          <cell r="G16">
            <v>68</v>
          </cell>
          <cell r="H16">
            <v>17.64</v>
          </cell>
          <cell r="J16">
            <v>33.480000000000004</v>
          </cell>
          <cell r="K16">
            <v>0</v>
          </cell>
        </row>
        <row r="17">
          <cell r="B17">
            <v>11.883333333333335</v>
          </cell>
          <cell r="C17">
            <v>20.5</v>
          </cell>
          <cell r="D17">
            <v>8.6</v>
          </cell>
          <cell r="E17">
            <v>80.958333333333329</v>
          </cell>
          <cell r="F17">
            <v>96</v>
          </cell>
          <cell r="G17">
            <v>56</v>
          </cell>
          <cell r="H17">
            <v>16.559999999999999</v>
          </cell>
          <cell r="J17">
            <v>33.480000000000004</v>
          </cell>
          <cell r="K17">
            <v>0</v>
          </cell>
        </row>
        <row r="18">
          <cell r="B18">
            <v>11.687500000000002</v>
          </cell>
          <cell r="C18">
            <v>17.3</v>
          </cell>
          <cell r="D18">
            <v>9.1999999999999993</v>
          </cell>
          <cell r="E18">
            <v>82.833333333333329</v>
          </cell>
          <cell r="F18">
            <v>96</v>
          </cell>
          <cell r="G18">
            <v>61</v>
          </cell>
          <cell r="H18">
            <v>10.8</v>
          </cell>
          <cell r="J18">
            <v>26.28</v>
          </cell>
          <cell r="K18">
            <v>0</v>
          </cell>
        </row>
        <row r="19">
          <cell r="B19">
            <v>13.625</v>
          </cell>
          <cell r="C19">
            <v>21.5</v>
          </cell>
          <cell r="D19">
            <v>8.6</v>
          </cell>
          <cell r="E19">
            <v>73.208333333333329</v>
          </cell>
          <cell r="F19">
            <v>100</v>
          </cell>
          <cell r="G19">
            <v>48</v>
          </cell>
          <cell r="H19">
            <v>10.44</v>
          </cell>
          <cell r="J19">
            <v>25.92</v>
          </cell>
          <cell r="K19">
            <v>0</v>
          </cell>
        </row>
        <row r="20">
          <cell r="B20">
            <v>18.112499999999997</v>
          </cell>
          <cell r="C20">
            <v>27.4</v>
          </cell>
          <cell r="D20">
            <v>11.7</v>
          </cell>
          <cell r="E20">
            <v>65.833333333333329</v>
          </cell>
          <cell r="F20">
            <v>90</v>
          </cell>
          <cell r="G20">
            <v>42</v>
          </cell>
          <cell r="H20">
            <v>14.76</v>
          </cell>
          <cell r="J20">
            <v>32.4</v>
          </cell>
          <cell r="K20">
            <v>0</v>
          </cell>
        </row>
        <row r="21">
          <cell r="B21">
            <v>22.679166666666671</v>
          </cell>
          <cell r="C21">
            <v>30.2</v>
          </cell>
          <cell r="D21">
            <v>14.7</v>
          </cell>
          <cell r="E21">
            <v>60.875</v>
          </cell>
          <cell r="F21">
            <v>100</v>
          </cell>
          <cell r="G21">
            <v>33</v>
          </cell>
          <cell r="H21">
            <v>13.68</v>
          </cell>
          <cell r="J21">
            <v>27.36</v>
          </cell>
          <cell r="K21">
            <v>0</v>
          </cell>
        </row>
        <row r="22">
          <cell r="B22">
            <v>22.787500000000005</v>
          </cell>
          <cell r="C22">
            <v>31.4</v>
          </cell>
          <cell r="D22">
            <v>13.6</v>
          </cell>
          <cell r="E22">
            <v>54.541666666666664</v>
          </cell>
          <cell r="F22">
            <v>93</v>
          </cell>
          <cell r="G22">
            <v>29</v>
          </cell>
          <cell r="H22">
            <v>15.120000000000001</v>
          </cell>
          <cell r="J22">
            <v>35.28</v>
          </cell>
          <cell r="K22">
            <v>0</v>
          </cell>
        </row>
        <row r="23">
          <cell r="B23">
            <v>23.012499999999999</v>
          </cell>
          <cell r="C23">
            <v>31.9</v>
          </cell>
          <cell r="D23">
            <v>15</v>
          </cell>
          <cell r="E23">
            <v>49.041666666666664</v>
          </cell>
          <cell r="F23">
            <v>76</v>
          </cell>
          <cell r="G23">
            <v>27</v>
          </cell>
          <cell r="H23">
            <v>12.24</v>
          </cell>
          <cell r="J23">
            <v>32.4</v>
          </cell>
          <cell r="K23">
            <v>0</v>
          </cell>
        </row>
        <row r="24">
          <cell r="B24">
            <v>22.849999999999998</v>
          </cell>
          <cell r="C24">
            <v>30.8</v>
          </cell>
          <cell r="D24">
            <v>14.2</v>
          </cell>
          <cell r="E24">
            <v>47.75</v>
          </cell>
          <cell r="F24">
            <v>77</v>
          </cell>
          <cell r="G24">
            <v>26</v>
          </cell>
          <cell r="H24">
            <v>13.32</v>
          </cell>
          <cell r="J24">
            <v>26.28</v>
          </cell>
          <cell r="K24">
            <v>0</v>
          </cell>
        </row>
        <row r="25">
          <cell r="B25">
            <v>22.720833333333331</v>
          </cell>
          <cell r="C25">
            <v>31.9</v>
          </cell>
          <cell r="D25">
            <v>15</v>
          </cell>
          <cell r="E25">
            <v>47.416666666666664</v>
          </cell>
          <cell r="F25">
            <v>72</v>
          </cell>
          <cell r="G25">
            <v>23</v>
          </cell>
          <cell r="H25">
            <v>13.32</v>
          </cell>
          <cell r="J25">
            <v>25.92</v>
          </cell>
          <cell r="K25">
            <v>0</v>
          </cell>
        </row>
        <row r="26">
          <cell r="B26">
            <v>23.716666666666665</v>
          </cell>
          <cell r="C26">
            <v>31.5</v>
          </cell>
          <cell r="D26">
            <v>14.1</v>
          </cell>
          <cell r="E26">
            <v>45.041666666666664</v>
          </cell>
          <cell r="F26">
            <v>78</v>
          </cell>
          <cell r="G26">
            <v>23</v>
          </cell>
          <cell r="H26">
            <v>11.879999999999999</v>
          </cell>
          <cell r="J26">
            <v>27.720000000000002</v>
          </cell>
          <cell r="K26">
            <v>0</v>
          </cell>
        </row>
        <row r="27">
          <cell r="B27">
            <v>22.941666666666666</v>
          </cell>
          <cell r="C27">
            <v>30.7</v>
          </cell>
          <cell r="D27">
            <v>13.6</v>
          </cell>
          <cell r="E27">
            <v>45.916666666666664</v>
          </cell>
          <cell r="F27">
            <v>77</v>
          </cell>
          <cell r="G27">
            <v>24</v>
          </cell>
          <cell r="H27">
            <v>14.04</v>
          </cell>
          <cell r="J27">
            <v>28.44</v>
          </cell>
          <cell r="K27">
            <v>0</v>
          </cell>
        </row>
        <row r="28">
          <cell r="B28">
            <v>23.045833333333338</v>
          </cell>
          <cell r="C28">
            <v>32.700000000000003</v>
          </cell>
          <cell r="D28">
            <v>14.8</v>
          </cell>
          <cell r="E28">
            <v>45.25</v>
          </cell>
          <cell r="F28">
            <v>70</v>
          </cell>
          <cell r="G28">
            <v>22</v>
          </cell>
          <cell r="H28">
            <v>13.32</v>
          </cell>
          <cell r="J28">
            <v>34.200000000000003</v>
          </cell>
          <cell r="K28">
            <v>0</v>
          </cell>
        </row>
        <row r="29">
          <cell r="B29">
            <v>23.229166666666668</v>
          </cell>
          <cell r="C29">
            <v>33.299999999999997</v>
          </cell>
          <cell r="D29">
            <v>11.9</v>
          </cell>
          <cell r="E29">
            <v>46.416666666666664</v>
          </cell>
          <cell r="F29">
            <v>93</v>
          </cell>
          <cell r="G29">
            <v>22</v>
          </cell>
          <cell r="H29">
            <v>10.08</v>
          </cell>
          <cell r="J29">
            <v>21.6</v>
          </cell>
          <cell r="K29">
            <v>0</v>
          </cell>
        </row>
        <row r="30">
          <cell r="B30">
            <v>24.041666666666668</v>
          </cell>
          <cell r="C30">
            <v>32.700000000000003</v>
          </cell>
          <cell r="D30">
            <v>18.8</v>
          </cell>
          <cell r="E30">
            <v>41.25</v>
          </cell>
          <cell r="F30">
            <v>59</v>
          </cell>
          <cell r="G30">
            <v>25</v>
          </cell>
          <cell r="H30">
            <v>10.08</v>
          </cell>
          <cell r="J30">
            <v>18.720000000000002</v>
          </cell>
          <cell r="K30">
            <v>0</v>
          </cell>
        </row>
        <row r="31">
          <cell r="B31">
            <v>24.395833333333332</v>
          </cell>
          <cell r="C31">
            <v>33</v>
          </cell>
          <cell r="D31">
            <v>15.9</v>
          </cell>
          <cell r="E31">
            <v>45.375</v>
          </cell>
          <cell r="F31">
            <v>72</v>
          </cell>
          <cell r="G31">
            <v>26</v>
          </cell>
          <cell r="H31">
            <v>10.08</v>
          </cell>
          <cell r="J31">
            <v>23.400000000000002</v>
          </cell>
          <cell r="K31">
            <v>0</v>
          </cell>
        </row>
        <row r="32">
          <cell r="B32">
            <v>25</v>
          </cell>
          <cell r="C32">
            <v>34.799999999999997</v>
          </cell>
          <cell r="D32">
            <v>17.7</v>
          </cell>
          <cell r="E32">
            <v>40.708333333333336</v>
          </cell>
          <cell r="F32">
            <v>60</v>
          </cell>
          <cell r="G32">
            <v>20</v>
          </cell>
          <cell r="H32">
            <v>16.559999999999999</v>
          </cell>
          <cell r="J32">
            <v>33.480000000000004</v>
          </cell>
          <cell r="K32">
            <v>0</v>
          </cell>
        </row>
        <row r="33">
          <cell r="B33">
            <v>21.195833333333329</v>
          </cell>
          <cell r="C33">
            <v>26.1</v>
          </cell>
          <cell r="D33">
            <v>16.3</v>
          </cell>
          <cell r="E33">
            <v>61.625</v>
          </cell>
          <cell r="F33">
            <v>87</v>
          </cell>
          <cell r="G33">
            <v>35</v>
          </cell>
          <cell r="H33">
            <v>17.28</v>
          </cell>
          <cell r="J33">
            <v>36.72</v>
          </cell>
          <cell r="K33">
            <v>0</v>
          </cell>
        </row>
        <row r="34">
          <cell r="B34">
            <v>19.033333333333335</v>
          </cell>
          <cell r="C34">
            <v>22.5</v>
          </cell>
          <cell r="D34">
            <v>17.5</v>
          </cell>
          <cell r="E34">
            <v>93.208333333333329</v>
          </cell>
          <cell r="F34">
            <v>100</v>
          </cell>
          <cell r="G34">
            <v>71</v>
          </cell>
          <cell r="H34">
            <v>15.120000000000001</v>
          </cell>
          <cell r="J34">
            <v>31.680000000000003</v>
          </cell>
          <cell r="K34">
            <v>6.8000000000000016</v>
          </cell>
        </row>
        <row r="35">
          <cell r="B35">
            <v>19.991666666666664</v>
          </cell>
          <cell r="C35">
            <v>27.9</v>
          </cell>
          <cell r="D35">
            <v>14.4</v>
          </cell>
          <cell r="E35">
            <v>77</v>
          </cell>
          <cell r="F35">
            <v>100</v>
          </cell>
          <cell r="G35">
            <v>44</v>
          </cell>
          <cell r="H35">
            <v>15.840000000000002</v>
          </cell>
          <cell r="J35">
            <v>37.800000000000004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16.374999999999996</v>
          </cell>
          <cell r="C5">
            <v>25.3</v>
          </cell>
          <cell r="D5">
            <v>6</v>
          </cell>
          <cell r="E5">
            <v>52.05</v>
          </cell>
          <cell r="F5">
            <v>85</v>
          </cell>
          <cell r="G5">
            <v>30</v>
          </cell>
          <cell r="H5">
            <v>9.7200000000000006</v>
          </cell>
          <cell r="J5">
            <v>22.68</v>
          </cell>
          <cell r="K5">
            <v>0</v>
          </cell>
        </row>
        <row r="6">
          <cell r="B6">
            <v>19.958333333333332</v>
          </cell>
          <cell r="C6">
            <v>29.4</v>
          </cell>
          <cell r="D6">
            <v>12.2</v>
          </cell>
          <cell r="E6">
            <v>66.409090909090907</v>
          </cell>
          <cell r="F6">
            <v>100</v>
          </cell>
          <cell r="G6">
            <v>40</v>
          </cell>
          <cell r="H6">
            <v>13.32</v>
          </cell>
          <cell r="J6">
            <v>27.720000000000002</v>
          </cell>
          <cell r="K6">
            <v>0</v>
          </cell>
        </row>
        <row r="7">
          <cell r="B7">
            <v>21.941666666666674</v>
          </cell>
          <cell r="C7">
            <v>31.7</v>
          </cell>
          <cell r="D7">
            <v>15.1</v>
          </cell>
          <cell r="E7">
            <v>66.954545454545453</v>
          </cell>
          <cell r="F7">
            <v>100</v>
          </cell>
          <cell r="G7">
            <v>26</v>
          </cell>
          <cell r="H7">
            <v>9.3600000000000012</v>
          </cell>
          <cell r="J7">
            <v>33.480000000000004</v>
          </cell>
          <cell r="K7">
            <v>0</v>
          </cell>
        </row>
        <row r="8">
          <cell r="B8">
            <v>24.016666666666669</v>
          </cell>
          <cell r="C8">
            <v>32.9</v>
          </cell>
          <cell r="D8">
            <v>17.100000000000001</v>
          </cell>
          <cell r="E8">
            <v>47.416666666666664</v>
          </cell>
          <cell r="F8">
            <v>71</v>
          </cell>
          <cell r="G8">
            <v>20</v>
          </cell>
          <cell r="H8">
            <v>14.4</v>
          </cell>
          <cell r="J8">
            <v>29.52</v>
          </cell>
          <cell r="K8">
            <v>0</v>
          </cell>
        </row>
        <row r="9">
          <cell r="B9">
            <v>26.179166666666664</v>
          </cell>
          <cell r="C9">
            <v>33.799999999999997</v>
          </cell>
          <cell r="D9">
            <v>20.100000000000001</v>
          </cell>
          <cell r="E9">
            <v>35.666666666666664</v>
          </cell>
          <cell r="F9">
            <v>53</v>
          </cell>
          <cell r="G9">
            <v>18</v>
          </cell>
          <cell r="H9">
            <v>15.120000000000001</v>
          </cell>
          <cell r="J9">
            <v>38.159999999999997</v>
          </cell>
          <cell r="K9">
            <v>0</v>
          </cell>
        </row>
        <row r="10">
          <cell r="B10">
            <v>18.554166666666664</v>
          </cell>
          <cell r="C10">
            <v>25.8</v>
          </cell>
          <cell r="D10">
            <v>13.1</v>
          </cell>
          <cell r="E10">
            <v>76.347826086956516</v>
          </cell>
          <cell r="F10">
            <v>98</v>
          </cell>
          <cell r="G10">
            <v>42</v>
          </cell>
          <cell r="H10">
            <v>8.64</v>
          </cell>
          <cell r="J10">
            <v>30.240000000000002</v>
          </cell>
          <cell r="K10">
            <v>0</v>
          </cell>
        </row>
        <row r="11">
          <cell r="B11">
            <v>17.429166666666664</v>
          </cell>
          <cell r="C11">
            <v>22.8</v>
          </cell>
          <cell r="D11">
            <v>14.3</v>
          </cell>
          <cell r="E11">
            <v>79.291666666666671</v>
          </cell>
          <cell r="F11">
            <v>95</v>
          </cell>
          <cell r="G11">
            <v>57</v>
          </cell>
          <cell r="H11">
            <v>6.84</v>
          </cell>
          <cell r="J11">
            <v>25.2</v>
          </cell>
          <cell r="K11">
            <v>0</v>
          </cell>
        </row>
        <row r="12">
          <cell r="B12">
            <v>12.8375</v>
          </cell>
          <cell r="C12">
            <v>15.9</v>
          </cell>
          <cell r="D12">
            <v>11.8</v>
          </cell>
          <cell r="E12">
            <v>93.833333333333329</v>
          </cell>
          <cell r="F12">
            <v>100</v>
          </cell>
          <cell r="G12">
            <v>87</v>
          </cell>
          <cell r="H12">
            <v>10.08</v>
          </cell>
          <cell r="J12">
            <v>28.44</v>
          </cell>
          <cell r="K12">
            <v>7.4</v>
          </cell>
        </row>
        <row r="13">
          <cell r="B13">
            <v>11.1625</v>
          </cell>
          <cell r="C13">
            <v>12.8</v>
          </cell>
          <cell r="D13">
            <v>9.9</v>
          </cell>
          <cell r="E13">
            <v>94.857142857142861</v>
          </cell>
          <cell r="F13">
            <v>100</v>
          </cell>
          <cell r="G13">
            <v>90</v>
          </cell>
          <cell r="H13">
            <v>9</v>
          </cell>
          <cell r="J13">
            <v>24.12</v>
          </cell>
          <cell r="K13">
            <v>8.3999999999999986</v>
          </cell>
        </row>
        <row r="14">
          <cell r="B14">
            <v>10.452173913043476</v>
          </cell>
          <cell r="C14">
            <v>14.1</v>
          </cell>
          <cell r="D14">
            <v>8.4</v>
          </cell>
          <cell r="E14">
            <v>79.666666666666671</v>
          </cell>
          <cell r="F14">
            <v>100</v>
          </cell>
          <cell r="G14">
            <v>68</v>
          </cell>
          <cell r="H14">
            <v>9.3600000000000012</v>
          </cell>
          <cell r="J14">
            <v>24.12</v>
          </cell>
          <cell r="K14">
            <v>1</v>
          </cell>
        </row>
        <row r="15">
          <cell r="B15">
            <v>11.4125</v>
          </cell>
          <cell r="C15">
            <v>13</v>
          </cell>
          <cell r="D15">
            <v>10.199999999999999</v>
          </cell>
          <cell r="E15">
            <v>94</v>
          </cell>
          <cell r="F15">
            <v>94</v>
          </cell>
          <cell r="G15">
            <v>86</v>
          </cell>
          <cell r="H15">
            <v>11.520000000000001</v>
          </cell>
          <cell r="J15">
            <v>23.400000000000002</v>
          </cell>
          <cell r="K15">
            <v>7.6000000000000005</v>
          </cell>
        </row>
        <row r="16">
          <cell r="B16">
            <v>9.1208333333333353</v>
          </cell>
          <cell r="C16">
            <v>10.199999999999999</v>
          </cell>
          <cell r="D16">
            <v>8.4</v>
          </cell>
          <cell r="E16" t="e">
            <v>#DIV/0!</v>
          </cell>
          <cell r="F16">
            <v>0</v>
          </cell>
          <cell r="G16">
            <v>0</v>
          </cell>
          <cell r="H16">
            <v>14.4</v>
          </cell>
          <cell r="J16">
            <v>30.6</v>
          </cell>
          <cell r="K16">
            <v>47.400000000000006</v>
          </cell>
        </row>
        <row r="17">
          <cell r="B17">
            <v>10.391304347826086</v>
          </cell>
          <cell r="C17">
            <v>16.5</v>
          </cell>
          <cell r="D17">
            <v>8</v>
          </cell>
          <cell r="E17">
            <v>86</v>
          </cell>
          <cell r="F17">
            <v>92</v>
          </cell>
          <cell r="G17">
            <v>75</v>
          </cell>
          <cell r="H17">
            <v>14.76</v>
          </cell>
          <cell r="J17">
            <v>33.480000000000004</v>
          </cell>
          <cell r="K17">
            <v>0.8</v>
          </cell>
        </row>
        <row r="18">
          <cell r="B18">
            <v>10.4125</v>
          </cell>
          <cell r="C18">
            <v>12.7</v>
          </cell>
          <cell r="D18">
            <v>9.3000000000000007</v>
          </cell>
          <cell r="E18">
            <v>90.944444444444443</v>
          </cell>
          <cell r="F18">
            <v>100</v>
          </cell>
          <cell r="G18">
            <v>81</v>
          </cell>
          <cell r="H18">
            <v>7.5600000000000005</v>
          </cell>
          <cell r="J18">
            <v>21.96</v>
          </cell>
          <cell r="K18">
            <v>0</v>
          </cell>
        </row>
        <row r="19">
          <cell r="B19">
            <v>12.93333333333333</v>
          </cell>
          <cell r="C19">
            <v>19.399999999999999</v>
          </cell>
          <cell r="D19">
            <v>9.6</v>
          </cell>
          <cell r="E19">
            <v>78.142857142857139</v>
          </cell>
          <cell r="F19">
            <v>100</v>
          </cell>
          <cell r="G19">
            <v>52</v>
          </cell>
          <cell r="H19">
            <v>6.12</v>
          </cell>
          <cell r="J19">
            <v>20.88</v>
          </cell>
          <cell r="K19">
            <v>0</v>
          </cell>
        </row>
        <row r="20">
          <cell r="B20">
            <v>16.829166666666662</v>
          </cell>
          <cell r="C20">
            <v>25.9</v>
          </cell>
          <cell r="D20">
            <v>11.7</v>
          </cell>
          <cell r="E20">
            <v>75.708333333333329</v>
          </cell>
          <cell r="F20">
            <v>100</v>
          </cell>
          <cell r="G20">
            <v>48</v>
          </cell>
          <cell r="H20">
            <v>6.48</v>
          </cell>
          <cell r="J20">
            <v>19.8</v>
          </cell>
          <cell r="K20">
            <v>0</v>
          </cell>
        </row>
        <row r="21">
          <cell r="B21">
            <v>20.229166666666668</v>
          </cell>
          <cell r="C21">
            <v>29.1</v>
          </cell>
          <cell r="D21">
            <v>13.1</v>
          </cell>
          <cell r="E21">
            <v>67.277777777777771</v>
          </cell>
          <cell r="F21">
            <v>100</v>
          </cell>
          <cell r="G21">
            <v>35</v>
          </cell>
          <cell r="H21">
            <v>7.9200000000000008</v>
          </cell>
          <cell r="J21">
            <v>18.36</v>
          </cell>
          <cell r="K21">
            <v>0</v>
          </cell>
        </row>
        <row r="22">
          <cell r="B22">
            <v>21.450000000000003</v>
          </cell>
          <cell r="C22">
            <v>29.8</v>
          </cell>
          <cell r="D22">
            <v>14.4</v>
          </cell>
          <cell r="E22">
            <v>63.857142857142854</v>
          </cell>
          <cell r="F22">
            <v>100</v>
          </cell>
          <cell r="G22">
            <v>32</v>
          </cell>
          <cell r="H22">
            <v>14.76</v>
          </cell>
          <cell r="J22">
            <v>33.480000000000004</v>
          </cell>
          <cell r="K22">
            <v>0</v>
          </cell>
        </row>
        <row r="23">
          <cell r="B23">
            <v>22.308333333333326</v>
          </cell>
          <cell r="C23">
            <v>30.6</v>
          </cell>
          <cell r="D23">
            <v>15.6</v>
          </cell>
          <cell r="E23">
            <v>51.125</v>
          </cell>
          <cell r="F23">
            <v>73</v>
          </cell>
          <cell r="G23">
            <v>24</v>
          </cell>
          <cell r="H23">
            <v>17.64</v>
          </cell>
          <cell r="J23">
            <v>32.4</v>
          </cell>
          <cell r="K23">
            <v>0</v>
          </cell>
        </row>
        <row r="24">
          <cell r="B24">
            <v>21.150000000000002</v>
          </cell>
          <cell r="C24">
            <v>29.4</v>
          </cell>
          <cell r="D24">
            <v>12.3</v>
          </cell>
          <cell r="E24">
            <v>54.375</v>
          </cell>
          <cell r="F24">
            <v>88</v>
          </cell>
          <cell r="G24">
            <v>30</v>
          </cell>
          <cell r="H24">
            <v>10.08</v>
          </cell>
          <cell r="J24">
            <v>26.64</v>
          </cell>
          <cell r="K24">
            <v>0</v>
          </cell>
        </row>
        <row r="25">
          <cell r="B25">
            <v>21.175000000000001</v>
          </cell>
          <cell r="C25">
            <v>29.7</v>
          </cell>
          <cell r="D25">
            <v>14.1</v>
          </cell>
          <cell r="E25">
            <v>54.083333333333336</v>
          </cell>
          <cell r="F25">
            <v>81</v>
          </cell>
          <cell r="G25">
            <v>26</v>
          </cell>
          <cell r="H25">
            <v>11.879999999999999</v>
          </cell>
          <cell r="J25">
            <v>23.759999999999998</v>
          </cell>
          <cell r="K25">
            <v>0</v>
          </cell>
        </row>
        <row r="26">
          <cell r="B26">
            <v>22.087500000000002</v>
          </cell>
          <cell r="C26">
            <v>30.6</v>
          </cell>
          <cell r="D26">
            <v>12.1</v>
          </cell>
          <cell r="E26">
            <v>51.875</v>
          </cell>
          <cell r="F26">
            <v>95</v>
          </cell>
          <cell r="G26">
            <v>25</v>
          </cell>
          <cell r="H26">
            <v>10.08</v>
          </cell>
          <cell r="J26">
            <v>23.400000000000002</v>
          </cell>
          <cell r="K26">
            <v>0</v>
          </cell>
        </row>
        <row r="27">
          <cell r="B27">
            <v>21.925000000000001</v>
          </cell>
          <cell r="C27">
            <v>29.7</v>
          </cell>
          <cell r="D27">
            <v>12.7</v>
          </cell>
          <cell r="E27">
            <v>50.083333333333336</v>
          </cell>
          <cell r="F27">
            <v>87</v>
          </cell>
          <cell r="G27">
            <v>26</v>
          </cell>
          <cell r="H27">
            <v>14.04</v>
          </cell>
          <cell r="J27">
            <v>29.880000000000003</v>
          </cell>
          <cell r="K27">
            <v>0</v>
          </cell>
        </row>
        <row r="28">
          <cell r="B28">
            <v>21.933333333333334</v>
          </cell>
          <cell r="C28">
            <v>30.8</v>
          </cell>
          <cell r="D28">
            <v>14.7</v>
          </cell>
          <cell r="E28">
            <v>45.958333333333336</v>
          </cell>
          <cell r="F28">
            <v>69</v>
          </cell>
          <cell r="G28">
            <v>23</v>
          </cell>
          <cell r="H28">
            <v>14.04</v>
          </cell>
          <cell r="J28">
            <v>34.200000000000003</v>
          </cell>
          <cell r="K28">
            <v>0</v>
          </cell>
        </row>
        <row r="29">
          <cell r="B29">
            <v>22.7</v>
          </cell>
          <cell r="C29">
            <v>32.1</v>
          </cell>
          <cell r="D29">
            <v>13.2</v>
          </cell>
          <cell r="E29">
            <v>46.75</v>
          </cell>
          <cell r="F29">
            <v>79</v>
          </cell>
          <cell r="G29">
            <v>21</v>
          </cell>
          <cell r="H29">
            <v>5.7600000000000007</v>
          </cell>
          <cell r="J29">
            <v>19.079999999999998</v>
          </cell>
          <cell r="K29">
            <v>0</v>
          </cell>
        </row>
        <row r="30">
          <cell r="B30">
            <v>22.987500000000001</v>
          </cell>
          <cell r="C30">
            <v>30.3</v>
          </cell>
          <cell r="D30">
            <v>16.8</v>
          </cell>
          <cell r="E30">
            <v>45.625</v>
          </cell>
          <cell r="F30">
            <v>66</v>
          </cell>
          <cell r="G30">
            <v>26</v>
          </cell>
          <cell r="H30">
            <v>15.120000000000001</v>
          </cell>
          <cell r="J30">
            <v>30.240000000000002</v>
          </cell>
          <cell r="K30">
            <v>0</v>
          </cell>
        </row>
        <row r="31">
          <cell r="B31">
            <v>22.195833333333336</v>
          </cell>
          <cell r="C31">
            <v>29.4</v>
          </cell>
          <cell r="D31">
            <v>16.3</v>
          </cell>
          <cell r="E31">
            <v>51.791666666666664</v>
          </cell>
          <cell r="F31">
            <v>71</v>
          </cell>
          <cell r="G31">
            <v>29</v>
          </cell>
          <cell r="H31">
            <v>13.68</v>
          </cell>
          <cell r="J31">
            <v>25.56</v>
          </cell>
          <cell r="K31">
            <v>0</v>
          </cell>
        </row>
        <row r="32">
          <cell r="B32">
            <v>22.770833333333332</v>
          </cell>
          <cell r="C32">
            <v>33.200000000000003</v>
          </cell>
          <cell r="D32">
            <v>15.9</v>
          </cell>
          <cell r="E32">
            <v>53.791666666666664</v>
          </cell>
          <cell r="F32">
            <v>78</v>
          </cell>
          <cell r="G32">
            <v>22</v>
          </cell>
          <cell r="H32">
            <v>19.8</v>
          </cell>
          <cell r="J32">
            <v>38.519999999999996</v>
          </cell>
          <cell r="K32">
            <v>0</v>
          </cell>
        </row>
        <row r="33">
          <cell r="B33">
            <v>18.179166666666664</v>
          </cell>
          <cell r="C33">
            <v>22</v>
          </cell>
          <cell r="D33">
            <v>16.5</v>
          </cell>
          <cell r="E33">
            <v>81.9375</v>
          </cell>
          <cell r="F33">
            <v>100</v>
          </cell>
          <cell r="G33">
            <v>57</v>
          </cell>
          <cell r="H33">
            <v>20.88</v>
          </cell>
          <cell r="J33">
            <v>34.56</v>
          </cell>
          <cell r="K33">
            <v>5.4</v>
          </cell>
        </row>
        <row r="34">
          <cell r="B34">
            <v>17.720833333333335</v>
          </cell>
          <cell r="C34">
            <v>21.1</v>
          </cell>
          <cell r="D34">
            <v>15.1</v>
          </cell>
          <cell r="E34">
            <v>91.222222222222229</v>
          </cell>
          <cell r="F34">
            <v>100</v>
          </cell>
          <cell r="G34">
            <v>80</v>
          </cell>
          <cell r="H34">
            <v>9.7200000000000006</v>
          </cell>
          <cell r="J34">
            <v>22.32</v>
          </cell>
          <cell r="K34">
            <v>0.2</v>
          </cell>
        </row>
        <row r="35">
          <cell r="B35">
            <v>18.854166666666668</v>
          </cell>
          <cell r="C35">
            <v>26.9</v>
          </cell>
          <cell r="D35">
            <v>13.8</v>
          </cell>
          <cell r="E35">
            <v>75.55</v>
          </cell>
          <cell r="F35">
            <v>100</v>
          </cell>
          <cell r="G35">
            <v>43</v>
          </cell>
          <cell r="H35">
            <v>19.8</v>
          </cell>
          <cell r="J35">
            <v>32.04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17.033333333333335</v>
          </cell>
          <cell r="D5">
            <v>10.7</v>
          </cell>
          <cell r="E5">
            <v>59.291666666666664</v>
          </cell>
          <cell r="F5">
            <v>90</v>
          </cell>
          <cell r="G5">
            <v>28</v>
          </cell>
          <cell r="H5">
            <v>12.24</v>
          </cell>
          <cell r="J5">
            <v>25.2</v>
          </cell>
          <cell r="K5">
            <v>9</v>
          </cell>
        </row>
        <row r="6">
          <cell r="B6">
            <v>20.758333333333336</v>
          </cell>
          <cell r="D6">
            <v>15.4</v>
          </cell>
          <cell r="E6">
            <v>69.666666666666671</v>
          </cell>
          <cell r="F6">
            <v>96</v>
          </cell>
          <cell r="G6">
            <v>43</v>
          </cell>
          <cell r="H6">
            <v>11.879999999999999</v>
          </cell>
          <cell r="J6">
            <v>27.720000000000002</v>
          </cell>
          <cell r="K6">
            <v>0</v>
          </cell>
        </row>
        <row r="7">
          <cell r="B7">
            <v>23.095833333333299</v>
          </cell>
          <cell r="D7">
            <v>16.8</v>
          </cell>
          <cell r="E7">
            <v>59.833333333333336</v>
          </cell>
          <cell r="F7">
            <v>86</v>
          </cell>
          <cell r="G7">
            <v>24</v>
          </cell>
          <cell r="H7">
            <v>12.6</v>
          </cell>
          <cell r="J7">
            <v>26.64</v>
          </cell>
          <cell r="K7">
            <v>0</v>
          </cell>
        </row>
        <row r="8">
          <cell r="B8">
            <v>24.012500000000003</v>
          </cell>
          <cell r="D8">
            <v>17.3</v>
          </cell>
          <cell r="E8">
            <v>44.041666666666664</v>
          </cell>
          <cell r="F8">
            <v>67</v>
          </cell>
          <cell r="G8">
            <v>20</v>
          </cell>
          <cell r="H8">
            <v>15.48</v>
          </cell>
          <cell r="J8">
            <v>30.96</v>
          </cell>
          <cell r="K8">
            <v>0</v>
          </cell>
        </row>
        <row r="9">
          <cell r="B9">
            <v>25.399999999999995</v>
          </cell>
          <cell r="D9">
            <v>20.8</v>
          </cell>
          <cell r="E9">
            <v>37.083333333333336</v>
          </cell>
          <cell r="F9">
            <v>58</v>
          </cell>
          <cell r="G9">
            <v>20</v>
          </cell>
          <cell r="H9">
            <v>16.559999999999999</v>
          </cell>
          <cell r="J9">
            <v>33.840000000000003</v>
          </cell>
          <cell r="K9">
            <v>0</v>
          </cell>
        </row>
        <row r="10">
          <cell r="B10">
            <v>22.095833333333331</v>
          </cell>
          <cell r="D10">
            <v>15.6</v>
          </cell>
          <cell r="E10">
            <v>63.791666666666664</v>
          </cell>
          <cell r="F10">
            <v>91</v>
          </cell>
          <cell r="G10">
            <v>31</v>
          </cell>
          <cell r="H10">
            <v>14.4</v>
          </cell>
          <cell r="J10">
            <v>27</v>
          </cell>
          <cell r="K10">
            <v>0</v>
          </cell>
        </row>
        <row r="11">
          <cell r="B11">
            <v>20.06666666666667</v>
          </cell>
          <cell r="D11">
            <v>15</v>
          </cell>
          <cell r="E11">
            <v>69.375</v>
          </cell>
          <cell r="F11">
            <v>87</v>
          </cell>
          <cell r="G11">
            <v>49</v>
          </cell>
          <cell r="H11">
            <v>13.32</v>
          </cell>
          <cell r="J11">
            <v>27</v>
          </cell>
          <cell r="K11">
            <v>0</v>
          </cell>
        </row>
        <row r="12">
          <cell r="B12">
            <v>14.329166666666671</v>
          </cell>
          <cell r="D12">
            <v>12.7</v>
          </cell>
          <cell r="E12">
            <v>86.583333333333329</v>
          </cell>
          <cell r="F12">
            <v>95</v>
          </cell>
          <cell r="G12">
            <v>63</v>
          </cell>
          <cell r="H12">
            <v>18.720000000000002</v>
          </cell>
          <cell r="J12">
            <v>35.28</v>
          </cell>
          <cell r="K12">
            <v>4</v>
          </cell>
        </row>
        <row r="13">
          <cell r="B13">
            <v>12.14782608695652</v>
          </cell>
          <cell r="D13">
            <v>11.1</v>
          </cell>
          <cell r="E13">
            <v>93.869565217391298</v>
          </cell>
          <cell r="F13">
            <v>96</v>
          </cell>
          <cell r="G13">
            <v>90</v>
          </cell>
          <cell r="H13">
            <v>11.520000000000001</v>
          </cell>
          <cell r="J13">
            <v>24.12</v>
          </cell>
          <cell r="K13">
            <v>25.2</v>
          </cell>
        </row>
        <row r="14">
          <cell r="B14">
            <v>9.8916666666666675</v>
          </cell>
          <cell r="D14">
            <v>8.8000000000000007</v>
          </cell>
          <cell r="E14">
            <v>94</v>
          </cell>
          <cell r="F14">
            <v>97</v>
          </cell>
          <cell r="G14">
            <v>90</v>
          </cell>
          <cell r="H14">
            <v>10.44</v>
          </cell>
          <cell r="J14">
            <v>20.88</v>
          </cell>
          <cell r="K14">
            <v>24.2</v>
          </cell>
        </row>
        <row r="15">
          <cell r="B15">
            <v>12.737499999999999</v>
          </cell>
          <cell r="D15">
            <v>10.199999999999999</v>
          </cell>
          <cell r="E15">
            <v>92.25</v>
          </cell>
          <cell r="F15">
            <v>97</v>
          </cell>
          <cell r="G15">
            <v>82</v>
          </cell>
          <cell r="H15">
            <v>22.32</v>
          </cell>
          <cell r="J15">
            <v>40.680000000000007</v>
          </cell>
          <cell r="K15">
            <v>0</v>
          </cell>
        </row>
        <row r="16">
          <cell r="B16">
            <v>11.90416666666667</v>
          </cell>
          <cell r="D16">
            <v>9.6</v>
          </cell>
          <cell r="E16">
            <v>85.125</v>
          </cell>
          <cell r="F16">
            <v>93</v>
          </cell>
          <cell r="G16">
            <v>69</v>
          </cell>
          <cell r="H16">
            <v>18</v>
          </cell>
          <cell r="J16">
            <v>35.64</v>
          </cell>
          <cell r="K16">
            <v>0</v>
          </cell>
        </row>
        <row r="17">
          <cell r="B17">
            <v>12.908333333333333</v>
          </cell>
          <cell r="D17">
            <v>9.1999999999999993</v>
          </cell>
          <cell r="E17">
            <v>81.25</v>
          </cell>
          <cell r="F17">
            <v>92</v>
          </cell>
          <cell r="G17">
            <v>59</v>
          </cell>
          <cell r="H17">
            <v>19.079999999999998</v>
          </cell>
          <cell r="J17">
            <v>40.32</v>
          </cell>
          <cell r="K17">
            <v>0</v>
          </cell>
        </row>
        <row r="18">
          <cell r="B18">
            <v>12.69166666666667</v>
          </cell>
          <cell r="D18">
            <v>10.199999999999999</v>
          </cell>
          <cell r="E18">
            <v>79.125</v>
          </cell>
          <cell r="F18">
            <v>88</v>
          </cell>
          <cell r="G18">
            <v>62</v>
          </cell>
          <cell r="H18">
            <v>22.32</v>
          </cell>
          <cell r="J18">
            <v>38.519999999999996</v>
          </cell>
          <cell r="K18">
            <v>0</v>
          </cell>
        </row>
        <row r="19">
          <cell r="B19">
            <v>13.987499999999999</v>
          </cell>
          <cell r="D19">
            <v>10</v>
          </cell>
          <cell r="E19">
            <v>72.208333333333329</v>
          </cell>
          <cell r="F19">
            <v>87</v>
          </cell>
          <cell r="G19">
            <v>45</v>
          </cell>
          <cell r="H19">
            <v>14.4</v>
          </cell>
          <cell r="J19">
            <v>29.16</v>
          </cell>
          <cell r="K19">
            <v>0</v>
          </cell>
        </row>
        <row r="20">
          <cell r="B20">
            <v>18.295833333333338</v>
          </cell>
          <cell r="D20">
            <v>12.5</v>
          </cell>
          <cell r="E20">
            <v>68.458333333333329</v>
          </cell>
          <cell r="F20">
            <v>85</v>
          </cell>
          <cell r="G20">
            <v>45</v>
          </cell>
          <cell r="H20">
            <v>13.32</v>
          </cell>
          <cell r="J20">
            <v>24.12</v>
          </cell>
          <cell r="K20">
            <v>0</v>
          </cell>
        </row>
        <row r="21">
          <cell r="B21">
            <v>21.974999999999998</v>
          </cell>
          <cell r="D21">
            <v>16</v>
          </cell>
          <cell r="E21">
            <v>63.791666666666664</v>
          </cell>
          <cell r="F21">
            <v>89</v>
          </cell>
          <cell r="G21">
            <v>30</v>
          </cell>
          <cell r="H21">
            <v>11.520000000000001</v>
          </cell>
          <cell r="J21">
            <v>18</v>
          </cell>
          <cell r="K21">
            <v>0</v>
          </cell>
        </row>
        <row r="22">
          <cell r="B22">
            <v>23.283333333333331</v>
          </cell>
          <cell r="D22">
            <v>17.8</v>
          </cell>
          <cell r="E22">
            <v>50.416666666666664</v>
          </cell>
          <cell r="F22">
            <v>71</v>
          </cell>
          <cell r="G22">
            <v>27</v>
          </cell>
          <cell r="H22">
            <v>13.68</v>
          </cell>
          <cell r="J22">
            <v>29.52</v>
          </cell>
          <cell r="K22">
            <v>0</v>
          </cell>
        </row>
        <row r="23">
          <cell r="B23">
            <v>23.504166666666666</v>
          </cell>
          <cell r="D23">
            <v>18.2</v>
          </cell>
          <cell r="E23">
            <v>44.416666666666664</v>
          </cell>
          <cell r="F23">
            <v>59</v>
          </cell>
          <cell r="G23">
            <v>25</v>
          </cell>
          <cell r="H23">
            <v>12.24</v>
          </cell>
          <cell r="J23">
            <v>32.4</v>
          </cell>
          <cell r="K23">
            <v>0</v>
          </cell>
        </row>
        <row r="24">
          <cell r="B24">
            <v>23.112499999999997</v>
          </cell>
          <cell r="D24">
            <v>17.600000000000001</v>
          </cell>
          <cell r="E24">
            <v>45.083333333333336</v>
          </cell>
          <cell r="F24">
            <v>61</v>
          </cell>
          <cell r="G24">
            <v>25</v>
          </cell>
          <cell r="H24">
            <v>14.04</v>
          </cell>
          <cell r="J24">
            <v>24.840000000000003</v>
          </cell>
          <cell r="K24">
            <v>0</v>
          </cell>
        </row>
        <row r="25">
          <cell r="B25">
            <v>23.104166666666668</v>
          </cell>
          <cell r="D25">
            <v>16.899999999999999</v>
          </cell>
          <cell r="E25">
            <v>44.458333333333336</v>
          </cell>
          <cell r="F25">
            <v>64</v>
          </cell>
          <cell r="G25">
            <v>23</v>
          </cell>
          <cell r="H25">
            <v>12.24</v>
          </cell>
          <cell r="J25">
            <v>27.720000000000002</v>
          </cell>
          <cell r="K25">
            <v>0</v>
          </cell>
        </row>
        <row r="26">
          <cell r="B26">
            <v>24.162499999999998</v>
          </cell>
          <cell r="D26">
            <v>18.2</v>
          </cell>
          <cell r="E26">
            <v>43.375</v>
          </cell>
          <cell r="F26">
            <v>65</v>
          </cell>
          <cell r="G26">
            <v>23</v>
          </cell>
          <cell r="H26">
            <v>10.44</v>
          </cell>
          <cell r="J26">
            <v>27.36</v>
          </cell>
          <cell r="K26">
            <v>0</v>
          </cell>
        </row>
        <row r="27">
          <cell r="B27">
            <v>23.491666666666664</v>
          </cell>
          <cell r="D27">
            <v>18.100000000000001</v>
          </cell>
          <cell r="E27">
            <v>43</v>
          </cell>
          <cell r="F27">
            <v>61</v>
          </cell>
          <cell r="G27">
            <v>24</v>
          </cell>
          <cell r="H27">
            <v>11.520000000000001</v>
          </cell>
          <cell r="J27">
            <v>26.28</v>
          </cell>
          <cell r="K27">
            <v>0</v>
          </cell>
        </row>
        <row r="28">
          <cell r="B28">
            <v>23.174999999999997</v>
          </cell>
          <cell r="D28">
            <v>17.100000000000001</v>
          </cell>
          <cell r="E28">
            <v>43.166666666666664</v>
          </cell>
          <cell r="F28">
            <v>63</v>
          </cell>
          <cell r="G28">
            <v>23</v>
          </cell>
          <cell r="H28">
            <v>18</v>
          </cell>
          <cell r="J28">
            <v>34.200000000000003</v>
          </cell>
          <cell r="K28">
            <v>0</v>
          </cell>
        </row>
        <row r="29">
          <cell r="B29">
            <v>24.191666666666674</v>
          </cell>
          <cell r="D29">
            <v>16.5</v>
          </cell>
          <cell r="E29">
            <v>38.458333333333336</v>
          </cell>
          <cell r="F29">
            <v>60</v>
          </cell>
          <cell r="G29">
            <v>19</v>
          </cell>
          <cell r="H29">
            <v>9</v>
          </cell>
          <cell r="J29">
            <v>19.440000000000001</v>
          </cell>
          <cell r="K29">
            <v>0</v>
          </cell>
        </row>
        <row r="30">
          <cell r="B30">
            <v>23.754166666666663</v>
          </cell>
          <cell r="D30">
            <v>19.600000000000001</v>
          </cell>
          <cell r="E30">
            <v>39.041666666666664</v>
          </cell>
          <cell r="F30">
            <v>47</v>
          </cell>
          <cell r="G30">
            <v>23</v>
          </cell>
          <cell r="H30">
            <v>9</v>
          </cell>
          <cell r="J30">
            <v>19.440000000000001</v>
          </cell>
          <cell r="K30">
            <v>0</v>
          </cell>
        </row>
        <row r="31">
          <cell r="B31">
            <v>24.32083333333334</v>
          </cell>
          <cell r="D31">
            <v>17.8</v>
          </cell>
          <cell r="E31">
            <v>42.875</v>
          </cell>
          <cell r="F31">
            <v>63</v>
          </cell>
          <cell r="G31">
            <v>23</v>
          </cell>
          <cell r="H31">
            <v>10.08</v>
          </cell>
          <cell r="J31">
            <v>23.400000000000002</v>
          </cell>
          <cell r="K31">
            <v>0</v>
          </cell>
        </row>
        <row r="32">
          <cell r="B32">
            <v>24.837500000000002</v>
          </cell>
          <cell r="D32">
            <v>17.600000000000001</v>
          </cell>
          <cell r="E32">
            <v>38.375</v>
          </cell>
          <cell r="F32">
            <v>61</v>
          </cell>
          <cell r="G32">
            <v>20</v>
          </cell>
          <cell r="H32">
            <v>15.840000000000002</v>
          </cell>
          <cell r="J32">
            <v>29.880000000000003</v>
          </cell>
          <cell r="K32">
            <v>0</v>
          </cell>
        </row>
        <row r="33">
          <cell r="B33">
            <v>22.033333333333335</v>
          </cell>
          <cell r="D33">
            <v>16.5</v>
          </cell>
          <cell r="E33">
            <v>57.708333333333336</v>
          </cell>
          <cell r="F33">
            <v>83</v>
          </cell>
          <cell r="G33">
            <v>31</v>
          </cell>
          <cell r="H33">
            <v>19.440000000000001</v>
          </cell>
          <cell r="J33">
            <v>34.92</v>
          </cell>
          <cell r="K33">
            <v>0</v>
          </cell>
        </row>
        <row r="34">
          <cell r="B34">
            <v>19.583333333333332</v>
          </cell>
          <cell r="D34">
            <v>17.5</v>
          </cell>
          <cell r="E34">
            <v>83.25</v>
          </cell>
          <cell r="F34">
            <v>96</v>
          </cell>
          <cell r="G34">
            <v>64</v>
          </cell>
          <cell r="H34">
            <v>12.6</v>
          </cell>
          <cell r="J34">
            <v>26.64</v>
          </cell>
          <cell r="K34">
            <v>2.2000000000000002</v>
          </cell>
        </row>
        <row r="35">
          <cell r="B35">
            <v>20.412499999999998</v>
          </cell>
          <cell r="D35">
            <v>14.5</v>
          </cell>
          <cell r="E35">
            <v>67.166666666666671</v>
          </cell>
          <cell r="F35">
            <v>87</v>
          </cell>
          <cell r="G35">
            <v>36</v>
          </cell>
          <cell r="H35">
            <v>15.48</v>
          </cell>
          <cell r="J35">
            <v>33.840000000000003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18.545833333333338</v>
          </cell>
          <cell r="C5">
            <v>27.7</v>
          </cell>
          <cell r="D5">
            <v>11.3</v>
          </cell>
          <cell r="E5">
            <v>55.434782608695649</v>
          </cell>
          <cell r="F5">
            <v>87</v>
          </cell>
          <cell r="G5">
            <v>29</v>
          </cell>
          <cell r="H5">
            <v>12.96</v>
          </cell>
          <cell r="J5">
            <v>24.48</v>
          </cell>
          <cell r="K5">
            <v>1</v>
          </cell>
        </row>
        <row r="6">
          <cell r="B6">
            <v>22.425000000000001</v>
          </cell>
          <cell r="C6">
            <v>32.6</v>
          </cell>
          <cell r="D6">
            <v>14.8</v>
          </cell>
          <cell r="E6">
            <v>58.166666666666664</v>
          </cell>
          <cell r="F6">
            <v>93</v>
          </cell>
          <cell r="G6">
            <v>20</v>
          </cell>
          <cell r="H6">
            <v>10.44</v>
          </cell>
          <cell r="J6">
            <v>21.6</v>
          </cell>
          <cell r="K6">
            <v>0</v>
          </cell>
        </row>
        <row r="7">
          <cell r="B7">
            <v>23.133333333333336</v>
          </cell>
          <cell r="C7">
            <v>33.799999999999997</v>
          </cell>
          <cell r="D7">
            <v>13</v>
          </cell>
          <cell r="E7">
            <v>49.125</v>
          </cell>
          <cell r="F7">
            <v>84</v>
          </cell>
          <cell r="G7">
            <v>17</v>
          </cell>
          <cell r="H7">
            <v>11.879999999999999</v>
          </cell>
          <cell r="J7">
            <v>28.44</v>
          </cell>
          <cell r="K7">
            <v>0</v>
          </cell>
        </row>
        <row r="8">
          <cell r="B8">
            <v>23.554166666666664</v>
          </cell>
          <cell r="C8">
            <v>33.700000000000003</v>
          </cell>
          <cell r="D8">
            <v>14</v>
          </cell>
          <cell r="E8">
            <v>46.083333333333336</v>
          </cell>
          <cell r="F8">
            <v>82</v>
          </cell>
          <cell r="G8">
            <v>17</v>
          </cell>
          <cell r="H8">
            <v>11.16</v>
          </cell>
          <cell r="J8">
            <v>28.44</v>
          </cell>
          <cell r="K8">
            <v>0</v>
          </cell>
        </row>
        <row r="9">
          <cell r="B9">
            <v>25.183333333333334</v>
          </cell>
          <cell r="C9">
            <v>33.700000000000003</v>
          </cell>
          <cell r="D9">
            <v>19.600000000000001</v>
          </cell>
          <cell r="E9">
            <v>40.333333333333336</v>
          </cell>
          <cell r="F9">
            <v>61</v>
          </cell>
          <cell r="G9">
            <v>18</v>
          </cell>
          <cell r="H9">
            <v>9</v>
          </cell>
          <cell r="J9">
            <v>30.6</v>
          </cell>
          <cell r="K9">
            <v>0</v>
          </cell>
        </row>
        <row r="10">
          <cell r="B10">
            <v>17.75</v>
          </cell>
          <cell r="C10">
            <v>23.6</v>
          </cell>
          <cell r="D10">
            <v>15.5</v>
          </cell>
          <cell r="E10">
            <v>71.083333333333329</v>
          </cell>
          <cell r="F10">
            <v>81</v>
          </cell>
          <cell r="G10">
            <v>55</v>
          </cell>
          <cell r="H10">
            <v>7.5600000000000005</v>
          </cell>
          <cell r="J10">
            <v>29.52</v>
          </cell>
          <cell r="K10">
            <v>0</v>
          </cell>
        </row>
        <row r="11">
          <cell r="B11">
            <v>18.066666666666666</v>
          </cell>
          <cell r="C11">
            <v>23</v>
          </cell>
          <cell r="D11">
            <v>15.6</v>
          </cell>
          <cell r="E11">
            <v>64</v>
          </cell>
          <cell r="F11">
            <v>75</v>
          </cell>
          <cell r="G11">
            <v>46</v>
          </cell>
          <cell r="H11">
            <v>10.08</v>
          </cell>
          <cell r="J11">
            <v>27.720000000000002</v>
          </cell>
          <cell r="K11">
            <v>0</v>
          </cell>
        </row>
        <row r="12">
          <cell r="B12">
            <v>13.2125</v>
          </cell>
          <cell r="C12">
            <v>18.2</v>
          </cell>
          <cell r="D12">
            <v>11.7</v>
          </cell>
          <cell r="E12">
            <v>77.142857142857139</v>
          </cell>
          <cell r="F12">
            <v>92</v>
          </cell>
          <cell r="G12">
            <v>56</v>
          </cell>
          <cell r="H12">
            <v>8.2799999999999994</v>
          </cell>
          <cell r="J12">
            <v>31.319999999999997</v>
          </cell>
          <cell r="K12">
            <v>10.4</v>
          </cell>
        </row>
        <row r="13">
          <cell r="B13">
            <v>11.545833333333334</v>
          </cell>
          <cell r="C13">
            <v>12.5</v>
          </cell>
          <cell r="D13">
            <v>10</v>
          </cell>
          <cell r="E13">
            <v>98</v>
          </cell>
          <cell r="F13">
            <v>0</v>
          </cell>
          <cell r="G13">
            <v>95</v>
          </cell>
          <cell r="H13">
            <v>10.44</v>
          </cell>
          <cell r="J13">
            <v>22.68</v>
          </cell>
          <cell r="K13">
            <v>23.999999999999996</v>
          </cell>
        </row>
        <row r="14">
          <cell r="B14">
            <v>11.341666666666667</v>
          </cell>
          <cell r="C14">
            <v>14.5</v>
          </cell>
          <cell r="D14">
            <v>9.6999999999999993</v>
          </cell>
          <cell r="E14">
            <v>82.38095238095238</v>
          </cell>
          <cell r="F14">
            <v>96</v>
          </cell>
          <cell r="G14">
            <v>65</v>
          </cell>
          <cell r="H14">
            <v>6.48</v>
          </cell>
          <cell r="J14">
            <v>15.120000000000001</v>
          </cell>
          <cell r="K14">
            <v>2</v>
          </cell>
        </row>
        <row r="15">
          <cell r="B15">
            <v>13.616666666666665</v>
          </cell>
          <cell r="C15">
            <v>18</v>
          </cell>
          <cell r="D15">
            <v>11.4</v>
          </cell>
          <cell r="E15">
            <v>76</v>
          </cell>
          <cell r="F15">
            <v>89</v>
          </cell>
          <cell r="G15">
            <v>62</v>
          </cell>
          <cell r="H15">
            <v>9.7200000000000006</v>
          </cell>
          <cell r="J15">
            <v>22.68</v>
          </cell>
          <cell r="K15">
            <v>0.2</v>
          </cell>
        </row>
        <row r="16">
          <cell r="B16">
            <v>10.983333333333334</v>
          </cell>
          <cell r="C16">
            <v>12.9</v>
          </cell>
          <cell r="D16">
            <v>9.6999999999999993</v>
          </cell>
          <cell r="E16">
            <v>81.791666666666671</v>
          </cell>
          <cell r="F16">
            <v>99</v>
          </cell>
          <cell r="G16">
            <v>69</v>
          </cell>
          <cell r="H16">
            <v>9</v>
          </cell>
          <cell r="J16">
            <v>27.36</v>
          </cell>
          <cell r="K16">
            <v>0.60000000000000009</v>
          </cell>
        </row>
        <row r="17">
          <cell r="B17">
            <v>11.008333333333333</v>
          </cell>
          <cell r="C17">
            <v>15.3</v>
          </cell>
          <cell r="D17">
            <v>9</v>
          </cell>
          <cell r="E17">
            <v>74.625</v>
          </cell>
          <cell r="F17">
            <v>85</v>
          </cell>
          <cell r="G17">
            <v>59</v>
          </cell>
          <cell r="H17">
            <v>14.4</v>
          </cell>
          <cell r="J17">
            <v>33.480000000000004</v>
          </cell>
          <cell r="K17">
            <v>0</v>
          </cell>
        </row>
        <row r="18">
          <cell r="B18">
            <v>11.829166666666667</v>
          </cell>
          <cell r="C18">
            <v>15</v>
          </cell>
          <cell r="D18">
            <v>10</v>
          </cell>
          <cell r="E18">
            <v>72.875</v>
          </cell>
          <cell r="F18">
            <v>81</v>
          </cell>
          <cell r="G18">
            <v>60</v>
          </cell>
          <cell r="H18">
            <v>9.3600000000000012</v>
          </cell>
          <cell r="J18">
            <v>23.040000000000003</v>
          </cell>
          <cell r="K18">
            <v>0</v>
          </cell>
        </row>
        <row r="19">
          <cell r="B19">
            <v>13.204166666666667</v>
          </cell>
          <cell r="C19">
            <v>20.2</v>
          </cell>
          <cell r="D19">
            <v>8.8000000000000007</v>
          </cell>
          <cell r="E19">
            <v>70.833333333333329</v>
          </cell>
          <cell r="F19">
            <v>95</v>
          </cell>
          <cell r="G19">
            <v>44</v>
          </cell>
          <cell r="H19">
            <v>7.2</v>
          </cell>
          <cell r="J19">
            <v>22.32</v>
          </cell>
          <cell r="K19">
            <v>0</v>
          </cell>
        </row>
        <row r="20">
          <cell r="B20">
            <v>17.462499999999999</v>
          </cell>
          <cell r="C20">
            <v>28.1</v>
          </cell>
          <cell r="D20">
            <v>10.199999999999999</v>
          </cell>
          <cell r="E20">
            <v>62.304347826086953</v>
          </cell>
          <cell r="F20">
            <v>93</v>
          </cell>
          <cell r="G20">
            <v>34</v>
          </cell>
          <cell r="H20">
            <v>6.84</v>
          </cell>
          <cell r="J20">
            <v>19.8</v>
          </cell>
          <cell r="K20">
            <v>0</v>
          </cell>
        </row>
        <row r="21">
          <cell r="B21">
            <v>21.070833333333333</v>
          </cell>
          <cell r="C21">
            <v>31.3</v>
          </cell>
          <cell r="D21">
            <v>12.9</v>
          </cell>
          <cell r="E21">
            <v>53.882352941176471</v>
          </cell>
          <cell r="F21">
            <v>91</v>
          </cell>
          <cell r="G21">
            <v>28</v>
          </cell>
          <cell r="H21">
            <v>5.4</v>
          </cell>
          <cell r="J21">
            <v>13.32</v>
          </cell>
          <cell r="K21">
            <v>0</v>
          </cell>
        </row>
        <row r="22">
          <cell r="B22">
            <v>22.454166666666662</v>
          </cell>
          <cell r="C22">
            <v>32</v>
          </cell>
          <cell r="D22">
            <v>13.8</v>
          </cell>
          <cell r="E22">
            <v>58</v>
          </cell>
          <cell r="F22">
            <v>92</v>
          </cell>
          <cell r="G22">
            <v>23</v>
          </cell>
          <cell r="H22">
            <v>15.840000000000002</v>
          </cell>
          <cell r="J22">
            <v>33.480000000000004</v>
          </cell>
          <cell r="K22">
            <v>0</v>
          </cell>
        </row>
        <row r="23">
          <cell r="B23">
            <v>23.429166666666671</v>
          </cell>
          <cell r="C23">
            <v>33.799999999999997</v>
          </cell>
          <cell r="D23">
            <v>14.1</v>
          </cell>
          <cell r="E23">
            <v>49.791666666666664</v>
          </cell>
          <cell r="F23">
            <v>88</v>
          </cell>
          <cell r="G23">
            <v>20</v>
          </cell>
          <cell r="H23">
            <v>15.120000000000001</v>
          </cell>
          <cell r="J23">
            <v>28.44</v>
          </cell>
          <cell r="K23">
            <v>0</v>
          </cell>
        </row>
        <row r="24">
          <cell r="B24">
            <v>23.5</v>
          </cell>
          <cell r="C24">
            <v>33.1</v>
          </cell>
          <cell r="D24">
            <v>13.5</v>
          </cell>
          <cell r="E24">
            <v>47.125</v>
          </cell>
          <cell r="F24">
            <v>87</v>
          </cell>
          <cell r="G24">
            <v>19</v>
          </cell>
          <cell r="H24">
            <v>8.64</v>
          </cell>
          <cell r="J24">
            <v>21.6</v>
          </cell>
          <cell r="K24">
            <v>0</v>
          </cell>
        </row>
        <row r="25">
          <cell r="B25">
            <v>23.058333333333337</v>
          </cell>
          <cell r="C25">
            <v>33.200000000000003</v>
          </cell>
          <cell r="D25">
            <v>12.7</v>
          </cell>
          <cell r="E25">
            <v>45.458333333333336</v>
          </cell>
          <cell r="F25">
            <v>86</v>
          </cell>
          <cell r="G25">
            <v>16</v>
          </cell>
          <cell r="H25">
            <v>13.68</v>
          </cell>
          <cell r="J25">
            <v>32.04</v>
          </cell>
          <cell r="K25">
            <v>0</v>
          </cell>
        </row>
        <row r="26">
          <cell r="B26">
            <v>22.287499999999998</v>
          </cell>
          <cell r="C26">
            <v>31.4</v>
          </cell>
          <cell r="D26">
            <v>13.3</v>
          </cell>
          <cell r="E26">
            <v>52.833333333333336</v>
          </cell>
          <cell r="F26">
            <v>86</v>
          </cell>
          <cell r="G26">
            <v>23</v>
          </cell>
          <cell r="H26">
            <v>10.44</v>
          </cell>
          <cell r="J26">
            <v>27</v>
          </cell>
          <cell r="K26">
            <v>0</v>
          </cell>
        </row>
        <row r="27">
          <cell r="B27">
            <v>22.170833333333334</v>
          </cell>
          <cell r="C27">
            <v>30.4</v>
          </cell>
          <cell r="D27">
            <v>12.8</v>
          </cell>
          <cell r="E27">
            <v>51.416666666666664</v>
          </cell>
          <cell r="F27">
            <v>88</v>
          </cell>
          <cell r="G27">
            <v>25</v>
          </cell>
          <cell r="H27">
            <v>15.840000000000002</v>
          </cell>
          <cell r="J27">
            <v>34.92</v>
          </cell>
          <cell r="K27">
            <v>0</v>
          </cell>
        </row>
        <row r="28">
          <cell r="B28">
            <v>23.775000000000002</v>
          </cell>
          <cell r="C28">
            <v>31.3</v>
          </cell>
          <cell r="D28">
            <v>17.2</v>
          </cell>
          <cell r="E28">
            <v>42.625</v>
          </cell>
          <cell r="F28">
            <v>61</v>
          </cell>
          <cell r="G28">
            <v>23</v>
          </cell>
          <cell r="H28">
            <v>16.559999999999999</v>
          </cell>
          <cell r="J28">
            <v>40.32</v>
          </cell>
          <cell r="K28">
            <v>0</v>
          </cell>
        </row>
        <row r="29">
          <cell r="B29">
            <v>23.05</v>
          </cell>
          <cell r="C29">
            <v>33</v>
          </cell>
          <cell r="D29">
            <v>13.6</v>
          </cell>
          <cell r="E29">
            <v>46.583333333333336</v>
          </cell>
          <cell r="F29">
            <v>80</v>
          </cell>
          <cell r="G29">
            <v>20</v>
          </cell>
          <cell r="H29">
            <v>10.44</v>
          </cell>
          <cell r="J29">
            <v>24.48</v>
          </cell>
          <cell r="K29">
            <v>0</v>
          </cell>
        </row>
        <row r="30">
          <cell r="B30">
            <v>23.525000000000002</v>
          </cell>
          <cell r="C30">
            <v>33.6</v>
          </cell>
          <cell r="D30">
            <v>15.2</v>
          </cell>
          <cell r="E30">
            <v>50.291666666666664</v>
          </cell>
          <cell r="F30">
            <v>84</v>
          </cell>
          <cell r="G30">
            <v>19</v>
          </cell>
          <cell r="H30">
            <v>6.12</v>
          </cell>
          <cell r="J30">
            <v>17.64</v>
          </cell>
          <cell r="K30">
            <v>0</v>
          </cell>
        </row>
        <row r="31">
          <cell r="B31">
            <v>24.766666666666669</v>
          </cell>
          <cell r="C31">
            <v>34.700000000000003</v>
          </cell>
          <cell r="D31">
            <v>16.3</v>
          </cell>
          <cell r="E31">
            <v>45.958333333333336</v>
          </cell>
          <cell r="F31">
            <v>77</v>
          </cell>
          <cell r="G31">
            <v>17</v>
          </cell>
          <cell r="H31">
            <v>10.8</v>
          </cell>
          <cell r="J31">
            <v>24.48</v>
          </cell>
          <cell r="K31">
            <v>0</v>
          </cell>
        </row>
        <row r="32">
          <cell r="B32">
            <v>24.945833333333329</v>
          </cell>
          <cell r="C32">
            <v>34.799999999999997</v>
          </cell>
          <cell r="D32">
            <v>16</v>
          </cell>
          <cell r="E32">
            <v>44.166666666666664</v>
          </cell>
          <cell r="F32">
            <v>79</v>
          </cell>
          <cell r="G32">
            <v>15</v>
          </cell>
          <cell r="H32">
            <v>11.879999999999999</v>
          </cell>
          <cell r="J32">
            <v>34.200000000000003</v>
          </cell>
          <cell r="K32">
            <v>0</v>
          </cell>
        </row>
        <row r="33">
          <cell r="B33">
            <v>22.016666666666666</v>
          </cell>
          <cell r="C33">
            <v>28.9</v>
          </cell>
          <cell r="D33">
            <v>16</v>
          </cell>
          <cell r="E33">
            <v>54.333333333333336</v>
          </cell>
          <cell r="F33">
            <v>75</v>
          </cell>
          <cell r="G33">
            <v>33</v>
          </cell>
          <cell r="H33">
            <v>7.5600000000000005</v>
          </cell>
          <cell r="J33">
            <v>19.440000000000001</v>
          </cell>
          <cell r="K33">
            <v>0</v>
          </cell>
        </row>
        <row r="34">
          <cell r="B34">
            <v>20.170833333333331</v>
          </cell>
          <cell r="C34">
            <v>25.5</v>
          </cell>
          <cell r="D34">
            <v>16.5</v>
          </cell>
          <cell r="E34">
            <v>66.833333333333329</v>
          </cell>
          <cell r="F34">
            <v>85</v>
          </cell>
          <cell r="G34">
            <v>52</v>
          </cell>
          <cell r="H34">
            <v>9.3600000000000012</v>
          </cell>
          <cell r="J34">
            <v>23.759999999999998</v>
          </cell>
          <cell r="K34">
            <v>0.4</v>
          </cell>
        </row>
        <row r="35">
          <cell r="B35">
            <v>22.845833333333335</v>
          </cell>
          <cell r="C35">
            <v>32.5</v>
          </cell>
          <cell r="D35">
            <v>15.7</v>
          </cell>
          <cell r="E35">
            <v>60.434782608695649</v>
          </cell>
          <cell r="F35">
            <v>97</v>
          </cell>
          <cell r="G35">
            <v>25</v>
          </cell>
          <cell r="H35">
            <v>11.16</v>
          </cell>
          <cell r="J35">
            <v>24.840000000000003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16.820833333333336</v>
          </cell>
          <cell r="C5">
            <v>24.9</v>
          </cell>
          <cell r="D5">
            <v>9.1999999999999993</v>
          </cell>
          <cell r="E5">
            <v>55.333333333333336</v>
          </cell>
          <cell r="F5">
            <v>85</v>
          </cell>
          <cell r="G5">
            <v>36</v>
          </cell>
          <cell r="H5">
            <v>11.16</v>
          </cell>
          <cell r="J5">
            <v>23.400000000000002</v>
          </cell>
          <cell r="K5">
            <v>0</v>
          </cell>
        </row>
        <row r="6">
          <cell r="B6">
            <v>21.412499999999998</v>
          </cell>
          <cell r="C6">
            <v>29.9</v>
          </cell>
          <cell r="D6">
            <v>14.6</v>
          </cell>
          <cell r="E6">
            <v>66.041666666666671</v>
          </cell>
          <cell r="F6">
            <v>93</v>
          </cell>
          <cell r="G6">
            <v>40</v>
          </cell>
          <cell r="H6">
            <v>12.96</v>
          </cell>
          <cell r="J6">
            <v>29.52</v>
          </cell>
          <cell r="K6">
            <v>0</v>
          </cell>
        </row>
        <row r="7">
          <cell r="B7">
            <v>23.216666666666665</v>
          </cell>
          <cell r="C7">
            <v>31.7</v>
          </cell>
          <cell r="D7">
            <v>14.6</v>
          </cell>
          <cell r="E7">
            <v>60.25</v>
          </cell>
          <cell r="F7">
            <v>94</v>
          </cell>
          <cell r="G7">
            <v>27</v>
          </cell>
          <cell r="H7">
            <v>15.120000000000001</v>
          </cell>
          <cell r="J7">
            <v>37.440000000000005</v>
          </cell>
          <cell r="K7">
            <v>0</v>
          </cell>
        </row>
        <row r="8">
          <cell r="B8">
            <v>24.249999999999996</v>
          </cell>
          <cell r="C8">
            <v>32.6</v>
          </cell>
          <cell r="D8">
            <v>16.3</v>
          </cell>
          <cell r="E8">
            <v>44</v>
          </cell>
          <cell r="F8">
            <v>72</v>
          </cell>
          <cell r="G8">
            <v>22</v>
          </cell>
          <cell r="H8">
            <v>13.68</v>
          </cell>
          <cell r="J8">
            <v>42.84</v>
          </cell>
          <cell r="K8">
            <v>0</v>
          </cell>
        </row>
        <row r="9">
          <cell r="B9">
            <v>26.558333333333334</v>
          </cell>
          <cell r="C9">
            <v>33</v>
          </cell>
          <cell r="D9">
            <v>20.5</v>
          </cell>
          <cell r="E9">
            <v>35.333333333333336</v>
          </cell>
          <cell r="F9">
            <v>55</v>
          </cell>
          <cell r="G9">
            <v>21</v>
          </cell>
          <cell r="H9">
            <v>16.920000000000002</v>
          </cell>
          <cell r="J9">
            <v>37.440000000000005</v>
          </cell>
          <cell r="K9">
            <v>0</v>
          </cell>
        </row>
        <row r="10">
          <cell r="B10">
            <v>17.933333333333334</v>
          </cell>
          <cell r="C10">
            <v>25.6</v>
          </cell>
          <cell r="D10">
            <v>14.4</v>
          </cell>
          <cell r="E10">
            <v>80.916666666666671</v>
          </cell>
          <cell r="F10">
            <v>96</v>
          </cell>
          <cell r="G10">
            <v>55</v>
          </cell>
          <cell r="H10">
            <v>11.520000000000001</v>
          </cell>
          <cell r="J10">
            <v>29.880000000000003</v>
          </cell>
          <cell r="K10">
            <v>0</v>
          </cell>
        </row>
        <row r="11">
          <cell r="B11">
            <v>17.375</v>
          </cell>
          <cell r="C11">
            <v>24.2</v>
          </cell>
          <cell r="D11">
            <v>13.5</v>
          </cell>
          <cell r="E11">
            <v>76.833333333333329</v>
          </cell>
          <cell r="F11">
            <v>91</v>
          </cell>
          <cell r="G11">
            <v>53</v>
          </cell>
          <cell r="H11">
            <v>15.120000000000001</v>
          </cell>
          <cell r="J11">
            <v>29.16</v>
          </cell>
          <cell r="K11">
            <v>0</v>
          </cell>
        </row>
        <row r="12">
          <cell r="B12">
            <v>12.770833333333334</v>
          </cell>
          <cell r="C12">
            <v>16.399999999999999</v>
          </cell>
          <cell r="D12">
            <v>11.6</v>
          </cell>
          <cell r="E12">
            <v>94.208333333333329</v>
          </cell>
          <cell r="F12">
            <v>100</v>
          </cell>
          <cell r="G12">
            <v>80</v>
          </cell>
          <cell r="H12">
            <v>12.96</v>
          </cell>
          <cell r="J12">
            <v>29.880000000000003</v>
          </cell>
          <cell r="K12">
            <v>5.2</v>
          </cell>
        </row>
        <row r="13">
          <cell r="B13">
            <v>10.987499999999997</v>
          </cell>
          <cell r="C13">
            <v>12.2</v>
          </cell>
          <cell r="D13">
            <v>9.6999999999999993</v>
          </cell>
          <cell r="E13">
            <v>95.5</v>
          </cell>
          <cell r="F13">
            <v>100</v>
          </cell>
          <cell r="G13">
            <v>90</v>
          </cell>
          <cell r="H13">
            <v>9</v>
          </cell>
          <cell r="J13">
            <v>24.48</v>
          </cell>
          <cell r="K13">
            <v>6.0000000000000009</v>
          </cell>
        </row>
        <row r="14">
          <cell r="B14">
            <v>10.116666666666665</v>
          </cell>
          <cell r="C14">
            <v>13.1</v>
          </cell>
          <cell r="D14">
            <v>8.1999999999999993</v>
          </cell>
          <cell r="E14">
            <v>90</v>
          </cell>
          <cell r="F14">
            <v>97</v>
          </cell>
          <cell r="G14">
            <v>72</v>
          </cell>
          <cell r="H14">
            <v>9.7200000000000006</v>
          </cell>
          <cell r="J14">
            <v>22.32</v>
          </cell>
          <cell r="K14">
            <v>1.4</v>
          </cell>
        </row>
        <row r="15">
          <cell r="B15">
            <v>12.012499999999998</v>
          </cell>
          <cell r="C15">
            <v>13.8</v>
          </cell>
          <cell r="D15">
            <v>10.9</v>
          </cell>
          <cell r="E15">
            <v>93.666666666666671</v>
          </cell>
          <cell r="F15">
            <v>100</v>
          </cell>
          <cell r="G15">
            <v>90</v>
          </cell>
          <cell r="H15">
            <v>10.8</v>
          </cell>
          <cell r="J15">
            <v>24.840000000000003</v>
          </cell>
          <cell r="K15">
            <v>0</v>
          </cell>
        </row>
        <row r="16">
          <cell r="B16">
            <v>9.0624999999999982</v>
          </cell>
          <cell r="C16">
            <v>11</v>
          </cell>
          <cell r="D16">
            <v>7.9</v>
          </cell>
          <cell r="E16">
            <v>95</v>
          </cell>
          <cell r="F16">
            <v>100</v>
          </cell>
          <cell r="G16">
            <v>89</v>
          </cell>
          <cell r="H16">
            <v>12.6</v>
          </cell>
          <cell r="J16">
            <v>34.56</v>
          </cell>
          <cell r="K16">
            <v>14.2</v>
          </cell>
        </row>
        <row r="17">
          <cell r="B17">
            <v>10.270833333333334</v>
          </cell>
          <cell r="C17">
            <v>16.8</v>
          </cell>
          <cell r="D17">
            <v>8.1</v>
          </cell>
          <cell r="E17">
            <v>89.5</v>
          </cell>
          <cell r="F17">
            <v>97</v>
          </cell>
          <cell r="G17">
            <v>71</v>
          </cell>
          <cell r="H17">
            <v>17.28</v>
          </cell>
          <cell r="J17">
            <v>33.840000000000003</v>
          </cell>
          <cell r="K17">
            <v>0</v>
          </cell>
        </row>
        <row r="18">
          <cell r="B18">
            <v>10.495833333333332</v>
          </cell>
          <cell r="C18">
            <v>13.1</v>
          </cell>
          <cell r="D18">
            <v>9.1999999999999993</v>
          </cell>
          <cell r="E18">
            <v>87.333333333333329</v>
          </cell>
          <cell r="F18">
            <v>94</v>
          </cell>
          <cell r="G18">
            <v>77</v>
          </cell>
          <cell r="H18">
            <v>9.3600000000000012</v>
          </cell>
          <cell r="J18">
            <v>24.840000000000003</v>
          </cell>
          <cell r="K18">
            <v>0</v>
          </cell>
        </row>
        <row r="19">
          <cell r="B19">
            <v>12.712499999999999</v>
          </cell>
          <cell r="C19">
            <v>19.5</v>
          </cell>
          <cell r="D19">
            <v>9</v>
          </cell>
          <cell r="E19">
            <v>77.833333333333329</v>
          </cell>
          <cell r="F19">
            <v>95</v>
          </cell>
          <cell r="G19">
            <v>50</v>
          </cell>
          <cell r="H19">
            <v>6.12</v>
          </cell>
          <cell r="J19">
            <v>21.6</v>
          </cell>
          <cell r="K19">
            <v>0</v>
          </cell>
        </row>
        <row r="20">
          <cell r="B20">
            <v>16.945833333333333</v>
          </cell>
          <cell r="C20">
            <v>27.4</v>
          </cell>
          <cell r="D20">
            <v>11.3</v>
          </cell>
          <cell r="E20">
            <v>73.375</v>
          </cell>
          <cell r="F20">
            <v>92</v>
          </cell>
          <cell r="G20">
            <v>41</v>
          </cell>
          <cell r="H20">
            <v>7.5600000000000005</v>
          </cell>
          <cell r="J20">
            <v>26.28</v>
          </cell>
          <cell r="K20">
            <v>0</v>
          </cell>
        </row>
        <row r="21">
          <cell r="B21">
            <v>20.645833333333332</v>
          </cell>
          <cell r="C21">
            <v>30</v>
          </cell>
          <cell r="D21">
            <v>12.9</v>
          </cell>
          <cell r="E21">
            <v>71.166666666666671</v>
          </cell>
          <cell r="F21">
            <v>100</v>
          </cell>
          <cell r="G21">
            <v>34</v>
          </cell>
          <cell r="H21">
            <v>9</v>
          </cell>
          <cell r="J21">
            <v>16.920000000000002</v>
          </cell>
          <cell r="K21">
            <v>0</v>
          </cell>
        </row>
        <row r="22">
          <cell r="B22">
            <v>21.245833333333337</v>
          </cell>
          <cell r="C22">
            <v>30.5</v>
          </cell>
          <cell r="D22">
            <v>12.8</v>
          </cell>
          <cell r="E22">
            <v>66.125</v>
          </cell>
          <cell r="F22">
            <v>100</v>
          </cell>
          <cell r="G22">
            <v>29</v>
          </cell>
          <cell r="H22">
            <v>15.840000000000002</v>
          </cell>
          <cell r="J22">
            <v>32.4</v>
          </cell>
          <cell r="K22">
            <v>0</v>
          </cell>
        </row>
        <row r="23">
          <cell r="B23">
            <v>23.875000000000004</v>
          </cell>
          <cell r="C23">
            <v>31</v>
          </cell>
          <cell r="D23">
            <v>18.3</v>
          </cell>
          <cell r="E23">
            <v>45.75</v>
          </cell>
          <cell r="F23">
            <v>62</v>
          </cell>
          <cell r="G23">
            <v>25</v>
          </cell>
          <cell r="H23">
            <v>15.48</v>
          </cell>
          <cell r="J23">
            <v>30.96</v>
          </cell>
          <cell r="K23">
            <v>0</v>
          </cell>
        </row>
        <row r="24">
          <cell r="B24">
            <v>22.112499999999997</v>
          </cell>
          <cell r="C24">
            <v>30.5</v>
          </cell>
          <cell r="D24">
            <v>13.1</v>
          </cell>
          <cell r="E24">
            <v>52.666666666666664</v>
          </cell>
          <cell r="F24">
            <v>88</v>
          </cell>
          <cell r="G24">
            <v>26</v>
          </cell>
          <cell r="H24">
            <v>14.4</v>
          </cell>
          <cell r="J24">
            <v>28.08</v>
          </cell>
          <cell r="K24">
            <v>0</v>
          </cell>
        </row>
        <row r="25">
          <cell r="B25">
            <v>22.691666666666674</v>
          </cell>
          <cell r="C25">
            <v>31.2</v>
          </cell>
          <cell r="D25">
            <v>13.2</v>
          </cell>
          <cell r="E25">
            <v>49.583333333333336</v>
          </cell>
          <cell r="F25">
            <v>87</v>
          </cell>
          <cell r="G25">
            <v>22</v>
          </cell>
          <cell r="H25">
            <v>12.24</v>
          </cell>
          <cell r="J25">
            <v>27.36</v>
          </cell>
          <cell r="K25">
            <v>0</v>
          </cell>
        </row>
        <row r="26">
          <cell r="B26">
            <v>22.287499999999998</v>
          </cell>
          <cell r="C26">
            <v>31.4</v>
          </cell>
          <cell r="D26">
            <v>13.3</v>
          </cell>
          <cell r="E26">
            <v>52.833333333333336</v>
          </cell>
          <cell r="F26">
            <v>86</v>
          </cell>
          <cell r="G26">
            <v>23</v>
          </cell>
          <cell r="H26">
            <v>10.44</v>
          </cell>
          <cell r="J26">
            <v>27</v>
          </cell>
          <cell r="K26">
            <v>0</v>
          </cell>
        </row>
        <row r="27">
          <cell r="B27">
            <v>22.170833333333334</v>
          </cell>
          <cell r="C27">
            <v>30.4</v>
          </cell>
          <cell r="D27">
            <v>12.8</v>
          </cell>
          <cell r="E27">
            <v>51.416666666666664</v>
          </cell>
          <cell r="F27">
            <v>88</v>
          </cell>
          <cell r="G27">
            <v>25</v>
          </cell>
          <cell r="H27">
            <v>15.840000000000002</v>
          </cell>
          <cell r="J27">
            <v>34.92</v>
          </cell>
          <cell r="K27">
            <v>0</v>
          </cell>
        </row>
        <row r="28">
          <cell r="B28">
            <v>23.775000000000002</v>
          </cell>
          <cell r="C28">
            <v>31.3</v>
          </cell>
          <cell r="D28">
            <v>17.2</v>
          </cell>
          <cell r="E28">
            <v>42.625</v>
          </cell>
          <cell r="F28">
            <v>61</v>
          </cell>
          <cell r="G28">
            <v>23</v>
          </cell>
          <cell r="H28">
            <v>16.559999999999999</v>
          </cell>
          <cell r="J28">
            <v>40.32</v>
          </cell>
          <cell r="K28">
            <v>0</v>
          </cell>
        </row>
        <row r="29">
          <cell r="B29">
            <v>23.05</v>
          </cell>
          <cell r="C29">
            <v>33</v>
          </cell>
          <cell r="D29">
            <v>13.6</v>
          </cell>
          <cell r="E29">
            <v>46.583333333333336</v>
          </cell>
          <cell r="F29">
            <v>80</v>
          </cell>
          <cell r="G29">
            <v>20</v>
          </cell>
          <cell r="H29">
            <v>10.44</v>
          </cell>
          <cell r="J29">
            <v>24.48</v>
          </cell>
          <cell r="K29">
            <v>0</v>
          </cell>
        </row>
        <row r="30">
          <cell r="B30">
            <v>23.816666666666674</v>
          </cell>
          <cell r="C30">
            <v>31.9</v>
          </cell>
          <cell r="D30">
            <v>17.2</v>
          </cell>
          <cell r="E30">
            <v>43.75</v>
          </cell>
          <cell r="F30">
            <v>68</v>
          </cell>
          <cell r="G30">
            <v>23</v>
          </cell>
          <cell r="H30">
            <v>15.48</v>
          </cell>
          <cell r="J30">
            <v>37.440000000000005</v>
          </cell>
          <cell r="K30">
            <v>0</v>
          </cell>
        </row>
        <row r="31">
          <cell r="B31">
            <v>24.229166666666671</v>
          </cell>
          <cell r="C31">
            <v>32.4</v>
          </cell>
          <cell r="D31">
            <v>16.5</v>
          </cell>
          <cell r="E31">
            <v>45.708333333333336</v>
          </cell>
          <cell r="F31">
            <v>74</v>
          </cell>
          <cell r="G31">
            <v>23</v>
          </cell>
          <cell r="H31">
            <v>12.24</v>
          </cell>
          <cell r="J31">
            <v>27.36</v>
          </cell>
          <cell r="K31">
            <v>0</v>
          </cell>
        </row>
        <row r="32">
          <cell r="B32">
            <v>24.150000000000002</v>
          </cell>
          <cell r="C32">
            <v>33</v>
          </cell>
          <cell r="D32">
            <v>15.2</v>
          </cell>
          <cell r="E32">
            <v>46.708333333333336</v>
          </cell>
          <cell r="F32">
            <v>79</v>
          </cell>
          <cell r="G32">
            <v>22</v>
          </cell>
          <cell r="H32">
            <v>17.28</v>
          </cell>
          <cell r="J32">
            <v>39.6</v>
          </cell>
          <cell r="K32">
            <v>0</v>
          </cell>
        </row>
        <row r="33">
          <cell r="B33">
            <v>19.391666666666662</v>
          </cell>
          <cell r="C33">
            <v>26.2</v>
          </cell>
          <cell r="D33">
            <v>16.5</v>
          </cell>
          <cell r="E33">
            <v>78.583333333333329</v>
          </cell>
          <cell r="F33">
            <v>98</v>
          </cell>
          <cell r="G33">
            <v>37</v>
          </cell>
          <cell r="H33">
            <v>14.04</v>
          </cell>
          <cell r="J33">
            <v>29.16</v>
          </cell>
          <cell r="K33">
            <v>2</v>
          </cell>
        </row>
        <row r="34">
          <cell r="B34">
            <v>17.824999999999999</v>
          </cell>
          <cell r="C34">
            <v>20</v>
          </cell>
          <cell r="D34">
            <v>15.8</v>
          </cell>
          <cell r="E34">
            <v>95.5</v>
          </cell>
          <cell r="F34">
            <v>100</v>
          </cell>
          <cell r="G34">
            <v>84</v>
          </cell>
          <cell r="H34">
            <v>7.9200000000000008</v>
          </cell>
          <cell r="J34">
            <v>16.920000000000002</v>
          </cell>
          <cell r="K34">
            <v>1.7999999999999998</v>
          </cell>
        </row>
        <row r="35">
          <cell r="B35">
            <v>19.912500000000005</v>
          </cell>
          <cell r="C35">
            <v>27.9</v>
          </cell>
          <cell r="D35">
            <v>15</v>
          </cell>
          <cell r="E35">
            <v>74.041666666666671</v>
          </cell>
          <cell r="F35">
            <v>100</v>
          </cell>
          <cell r="G35">
            <v>43</v>
          </cell>
          <cell r="H35">
            <v>16.920000000000002</v>
          </cell>
          <cell r="J35">
            <v>39.24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21.942857142857143</v>
          </cell>
          <cell r="C5">
            <v>24.2</v>
          </cell>
          <cell r="D5">
            <v>18.100000000000001</v>
          </cell>
          <cell r="E5">
            <v>49.714285714285715</v>
          </cell>
          <cell r="F5">
            <v>53</v>
          </cell>
          <cell r="G5">
            <v>47</v>
          </cell>
          <cell r="H5">
            <v>17.28</v>
          </cell>
          <cell r="J5">
            <v>29.880000000000003</v>
          </cell>
          <cell r="K5">
            <v>0</v>
          </cell>
        </row>
        <row r="6">
          <cell r="B6">
            <v>25.8</v>
          </cell>
          <cell r="C6">
            <v>29.9</v>
          </cell>
          <cell r="D6">
            <v>21.7</v>
          </cell>
          <cell r="E6">
            <v>49.9</v>
          </cell>
          <cell r="F6">
            <v>66</v>
          </cell>
          <cell r="G6">
            <v>38</v>
          </cell>
          <cell r="H6">
            <v>25.2</v>
          </cell>
          <cell r="J6">
            <v>39.24</v>
          </cell>
          <cell r="K6">
            <v>0</v>
          </cell>
        </row>
        <row r="7">
          <cell r="B7">
            <v>20.954166666666666</v>
          </cell>
          <cell r="C7">
            <v>31.8</v>
          </cell>
          <cell r="D7">
            <v>12.4</v>
          </cell>
          <cell r="E7">
            <v>63.958333333333336</v>
          </cell>
          <cell r="F7">
            <v>97</v>
          </cell>
          <cell r="G7">
            <v>23</v>
          </cell>
          <cell r="H7">
            <v>21.6</v>
          </cell>
          <cell r="J7">
            <v>37.800000000000004</v>
          </cell>
          <cell r="K7">
            <v>0</v>
          </cell>
        </row>
        <row r="8">
          <cell r="B8">
            <v>22.391666666666666</v>
          </cell>
          <cell r="C8">
            <v>31.7</v>
          </cell>
          <cell r="D8">
            <v>12.9</v>
          </cell>
          <cell r="E8">
            <v>48.125</v>
          </cell>
          <cell r="F8">
            <v>81</v>
          </cell>
          <cell r="G8">
            <v>24</v>
          </cell>
          <cell r="H8">
            <v>21.96</v>
          </cell>
          <cell r="J8">
            <v>43.56</v>
          </cell>
          <cell r="K8">
            <v>0</v>
          </cell>
        </row>
        <row r="9">
          <cell r="B9">
            <v>23.891666666666666</v>
          </cell>
          <cell r="C9">
            <v>33</v>
          </cell>
          <cell r="D9">
            <v>17.5</v>
          </cell>
          <cell r="E9">
            <v>43.041666666666664</v>
          </cell>
          <cell r="F9">
            <v>68</v>
          </cell>
          <cell r="G9">
            <v>21</v>
          </cell>
          <cell r="H9">
            <v>24.12</v>
          </cell>
          <cell r="J9">
            <v>43.56</v>
          </cell>
          <cell r="K9">
            <v>0</v>
          </cell>
        </row>
        <row r="10">
          <cell r="B10">
            <v>16.974999999999998</v>
          </cell>
          <cell r="C10">
            <v>23.8</v>
          </cell>
          <cell r="D10">
            <v>12.9</v>
          </cell>
          <cell r="E10">
            <v>81.541666666666671</v>
          </cell>
          <cell r="F10">
            <v>98</v>
          </cell>
          <cell r="G10">
            <v>56</v>
          </cell>
          <cell r="H10">
            <v>19.8</v>
          </cell>
          <cell r="J10">
            <v>39.6</v>
          </cell>
          <cell r="K10">
            <v>0</v>
          </cell>
        </row>
        <row r="11">
          <cell r="B11">
            <v>16.62916666666667</v>
          </cell>
          <cell r="C11">
            <v>23</v>
          </cell>
          <cell r="D11">
            <v>13.6</v>
          </cell>
          <cell r="E11">
            <v>75.708333333333329</v>
          </cell>
          <cell r="F11">
            <v>87</v>
          </cell>
          <cell r="G11">
            <v>54</v>
          </cell>
          <cell r="H11">
            <v>24.12</v>
          </cell>
          <cell r="J11">
            <v>38.159999999999997</v>
          </cell>
          <cell r="K11">
            <v>0</v>
          </cell>
        </row>
        <row r="12">
          <cell r="B12">
            <v>11.754166666666665</v>
          </cell>
          <cell r="C12">
            <v>14.4</v>
          </cell>
          <cell r="D12">
            <v>10.6</v>
          </cell>
          <cell r="E12">
            <v>93.666666666666671</v>
          </cell>
          <cell r="F12">
            <v>97</v>
          </cell>
          <cell r="G12">
            <v>85</v>
          </cell>
          <cell r="H12">
            <v>22.68</v>
          </cell>
          <cell r="J12">
            <v>33.840000000000003</v>
          </cell>
          <cell r="K12">
            <v>5.4</v>
          </cell>
        </row>
        <row r="13">
          <cell r="B13">
            <v>10.037500000000001</v>
          </cell>
          <cell r="C13">
            <v>11</v>
          </cell>
          <cell r="D13">
            <v>8.6</v>
          </cell>
          <cell r="E13">
            <v>94.083333333333329</v>
          </cell>
          <cell r="F13">
            <v>97</v>
          </cell>
          <cell r="G13">
            <v>89</v>
          </cell>
          <cell r="H13">
            <v>24.12</v>
          </cell>
          <cell r="J13">
            <v>34.92</v>
          </cell>
          <cell r="K13">
            <v>7.1999999999999993</v>
          </cell>
        </row>
        <row r="14">
          <cell r="B14">
            <v>9.7416666666666689</v>
          </cell>
          <cell r="C14">
            <v>13.3</v>
          </cell>
          <cell r="D14">
            <v>7.7</v>
          </cell>
          <cell r="E14">
            <v>84.625</v>
          </cell>
          <cell r="F14">
            <v>97</v>
          </cell>
          <cell r="G14">
            <v>48</v>
          </cell>
          <cell r="H14">
            <v>15.120000000000001</v>
          </cell>
          <cell r="J14">
            <v>34.92</v>
          </cell>
          <cell r="K14">
            <v>1.5999999999999999</v>
          </cell>
        </row>
        <row r="15">
          <cell r="B15">
            <v>11.133333333333333</v>
          </cell>
          <cell r="C15">
            <v>13.7</v>
          </cell>
          <cell r="D15">
            <v>10</v>
          </cell>
          <cell r="E15">
            <v>93.041666666666671</v>
          </cell>
          <cell r="F15">
            <v>97</v>
          </cell>
          <cell r="G15">
            <v>85</v>
          </cell>
          <cell r="H15">
            <v>16.559999999999999</v>
          </cell>
          <cell r="J15">
            <v>33.119999999999997</v>
          </cell>
          <cell r="K15">
            <v>0.4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16.179166666666664</v>
          </cell>
          <cell r="C20">
            <v>26.1</v>
          </cell>
          <cell r="D20">
            <v>10.1</v>
          </cell>
          <cell r="E20">
            <v>71.708333333333329</v>
          </cell>
          <cell r="F20">
            <v>89</v>
          </cell>
          <cell r="G20">
            <v>43</v>
          </cell>
          <cell r="H20">
            <v>16.2</v>
          </cell>
          <cell r="J20">
            <v>37.080000000000005</v>
          </cell>
          <cell r="K20">
            <v>0</v>
          </cell>
        </row>
        <row r="21">
          <cell r="B21">
            <v>19.929166666666664</v>
          </cell>
          <cell r="C21">
            <v>29.3</v>
          </cell>
          <cell r="D21">
            <v>13.1</v>
          </cell>
          <cell r="E21">
            <v>68.75</v>
          </cell>
          <cell r="F21">
            <v>93</v>
          </cell>
          <cell r="G21">
            <v>33</v>
          </cell>
          <cell r="H21">
            <v>14.04</v>
          </cell>
          <cell r="J21">
            <v>25.56</v>
          </cell>
          <cell r="K21">
            <v>0</v>
          </cell>
        </row>
        <row r="22">
          <cell r="B22">
            <v>20.81666666666667</v>
          </cell>
          <cell r="C22">
            <v>30.3</v>
          </cell>
          <cell r="D22">
            <v>14.9</v>
          </cell>
          <cell r="E22">
            <v>64.5</v>
          </cell>
          <cell r="F22">
            <v>91</v>
          </cell>
          <cell r="G22">
            <v>31</v>
          </cell>
          <cell r="H22">
            <v>26.64</v>
          </cell>
          <cell r="J22">
            <v>42.12</v>
          </cell>
          <cell r="K22">
            <v>0</v>
          </cell>
        </row>
        <row r="23">
          <cell r="B23">
            <v>21.208333333333332</v>
          </cell>
          <cell r="C23">
            <v>31.1</v>
          </cell>
          <cell r="D23">
            <v>12.7</v>
          </cell>
          <cell r="E23">
            <v>53.291666666666664</v>
          </cell>
          <cell r="F23">
            <v>80</v>
          </cell>
          <cell r="G23">
            <v>25</v>
          </cell>
          <cell r="H23">
            <v>24.48</v>
          </cell>
          <cell r="J23">
            <v>38.159999999999997</v>
          </cell>
          <cell r="K23">
            <v>0</v>
          </cell>
        </row>
        <row r="24">
          <cell r="B24">
            <v>21.462499999999995</v>
          </cell>
          <cell r="C24">
            <v>29.9</v>
          </cell>
          <cell r="D24">
            <v>14.6</v>
          </cell>
          <cell r="E24">
            <v>50.083333333333336</v>
          </cell>
          <cell r="F24">
            <v>73</v>
          </cell>
          <cell r="G24">
            <v>26</v>
          </cell>
          <cell r="H24">
            <v>21.96</v>
          </cell>
          <cell r="J24">
            <v>37.440000000000005</v>
          </cell>
          <cell r="K24">
            <v>0</v>
          </cell>
        </row>
        <row r="25">
          <cell r="B25">
            <v>21.008333333333329</v>
          </cell>
          <cell r="C25">
            <v>30.5</v>
          </cell>
          <cell r="D25">
            <v>12.6</v>
          </cell>
          <cell r="E25">
            <v>51.333333333333336</v>
          </cell>
          <cell r="F25">
            <v>81</v>
          </cell>
          <cell r="G25">
            <v>25</v>
          </cell>
          <cell r="H25">
            <v>21.96</v>
          </cell>
          <cell r="J25">
            <v>35.64</v>
          </cell>
          <cell r="K25">
            <v>0</v>
          </cell>
        </row>
        <row r="26">
          <cell r="B26">
            <v>21.729166666666671</v>
          </cell>
          <cell r="C26">
            <v>30.7</v>
          </cell>
          <cell r="D26">
            <v>13.3</v>
          </cell>
          <cell r="E26">
            <v>49.583333333333336</v>
          </cell>
          <cell r="F26">
            <v>81</v>
          </cell>
          <cell r="G26">
            <v>24</v>
          </cell>
          <cell r="H26">
            <v>18.36</v>
          </cell>
          <cell r="J26">
            <v>30.240000000000002</v>
          </cell>
          <cell r="K26">
            <v>0</v>
          </cell>
        </row>
        <row r="27">
          <cell r="B27">
            <v>21.650000000000006</v>
          </cell>
          <cell r="C27">
            <v>30</v>
          </cell>
          <cell r="D27">
            <v>12.8</v>
          </cell>
          <cell r="E27">
            <v>46.833333333333336</v>
          </cell>
          <cell r="F27">
            <v>78</v>
          </cell>
          <cell r="G27">
            <v>25</v>
          </cell>
          <cell r="H27">
            <v>23.400000000000002</v>
          </cell>
          <cell r="J27">
            <v>42.480000000000004</v>
          </cell>
          <cell r="K27">
            <v>0.2</v>
          </cell>
        </row>
        <row r="28">
          <cell r="B28">
            <v>21.487500000000001</v>
          </cell>
          <cell r="C28">
            <v>31.1</v>
          </cell>
          <cell r="D28">
            <v>14.2</v>
          </cell>
          <cell r="E28">
            <v>47.833333333333336</v>
          </cell>
          <cell r="F28">
            <v>71</v>
          </cell>
          <cell r="G28">
            <v>23</v>
          </cell>
          <cell r="H28">
            <v>29.880000000000003</v>
          </cell>
          <cell r="J28">
            <v>44.64</v>
          </cell>
          <cell r="K28">
            <v>0</v>
          </cell>
        </row>
        <row r="29">
          <cell r="B29">
            <v>21.875</v>
          </cell>
          <cell r="C29">
            <v>32.299999999999997</v>
          </cell>
          <cell r="D29">
            <v>13.3</v>
          </cell>
          <cell r="E29">
            <v>47.208333333333336</v>
          </cell>
          <cell r="F29">
            <v>76</v>
          </cell>
          <cell r="G29">
            <v>22</v>
          </cell>
          <cell r="H29">
            <v>13.32</v>
          </cell>
          <cell r="J29">
            <v>28.08</v>
          </cell>
          <cell r="K29">
            <v>0</v>
          </cell>
        </row>
        <row r="30">
          <cell r="B30">
            <v>22.608333333333338</v>
          </cell>
          <cell r="C30">
            <v>31.3</v>
          </cell>
          <cell r="D30">
            <v>16.7</v>
          </cell>
          <cell r="E30">
            <v>44.541666666666664</v>
          </cell>
          <cell r="F30">
            <v>66</v>
          </cell>
          <cell r="G30">
            <v>24</v>
          </cell>
          <cell r="H30">
            <v>19.8</v>
          </cell>
          <cell r="J30">
            <v>33.119999999999997</v>
          </cell>
          <cell r="K30">
            <v>0</v>
          </cell>
        </row>
        <row r="31">
          <cell r="B31">
            <v>22.749999999999996</v>
          </cell>
          <cell r="C31">
            <v>31.5</v>
          </cell>
          <cell r="D31">
            <v>15.9</v>
          </cell>
          <cell r="E31">
            <v>48</v>
          </cell>
          <cell r="F31">
            <v>71</v>
          </cell>
          <cell r="G31">
            <v>26</v>
          </cell>
          <cell r="H31">
            <v>19.079999999999998</v>
          </cell>
          <cell r="J31">
            <v>33.840000000000003</v>
          </cell>
          <cell r="K31">
            <v>0</v>
          </cell>
        </row>
        <row r="32">
          <cell r="B32">
            <v>23.291666666666668</v>
          </cell>
          <cell r="C32">
            <v>33.799999999999997</v>
          </cell>
          <cell r="D32">
            <v>15.2</v>
          </cell>
          <cell r="E32">
            <v>44.666666666666664</v>
          </cell>
          <cell r="F32">
            <v>71</v>
          </cell>
          <cell r="G32">
            <v>20</v>
          </cell>
          <cell r="H32">
            <v>28.08</v>
          </cell>
          <cell r="J32">
            <v>42.12</v>
          </cell>
          <cell r="K32">
            <v>0</v>
          </cell>
        </row>
        <row r="33">
          <cell r="B33">
            <v>19.083333333333332</v>
          </cell>
          <cell r="C33">
            <v>23.6</v>
          </cell>
          <cell r="D33">
            <v>15.7</v>
          </cell>
          <cell r="E33">
            <v>74.458333333333329</v>
          </cell>
          <cell r="F33">
            <v>97</v>
          </cell>
          <cell r="G33">
            <v>42</v>
          </cell>
          <cell r="H33">
            <v>21.6</v>
          </cell>
          <cell r="J33">
            <v>41.4</v>
          </cell>
          <cell r="K33">
            <v>2.4</v>
          </cell>
        </row>
        <row r="34">
          <cell r="B34">
            <v>17.237500000000001</v>
          </cell>
          <cell r="C34">
            <v>19.600000000000001</v>
          </cell>
          <cell r="D34">
            <v>14.8</v>
          </cell>
          <cell r="E34">
            <v>93.875</v>
          </cell>
          <cell r="F34">
            <v>98</v>
          </cell>
          <cell r="G34">
            <v>80</v>
          </cell>
          <cell r="H34">
            <v>14.4</v>
          </cell>
          <cell r="J34">
            <v>27.36</v>
          </cell>
          <cell r="K34">
            <v>3</v>
          </cell>
        </row>
        <row r="35">
          <cell r="B35">
            <v>18.670833333333331</v>
          </cell>
          <cell r="C35">
            <v>26.7</v>
          </cell>
          <cell r="D35">
            <v>13.2</v>
          </cell>
          <cell r="E35">
            <v>77.75</v>
          </cell>
          <cell r="F35">
            <v>98</v>
          </cell>
          <cell r="G35">
            <v>45</v>
          </cell>
          <cell r="H35">
            <v>23.759999999999998</v>
          </cell>
          <cell r="J35">
            <v>34.56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16.879166666666666</v>
          </cell>
          <cell r="C5">
            <v>26.1</v>
          </cell>
          <cell r="D5">
            <v>10.8</v>
          </cell>
          <cell r="E5">
            <v>69.125</v>
          </cell>
          <cell r="F5">
            <v>93</v>
          </cell>
          <cell r="G5">
            <v>40</v>
          </cell>
          <cell r="H5">
            <v>8.2799999999999994</v>
          </cell>
          <cell r="J5">
            <v>18.720000000000002</v>
          </cell>
          <cell r="K5">
            <v>5</v>
          </cell>
        </row>
        <row r="6">
          <cell r="B6">
            <v>19.775000000000002</v>
          </cell>
          <cell r="C6">
            <v>31.1</v>
          </cell>
          <cell r="D6">
            <v>12.2</v>
          </cell>
          <cell r="E6">
            <v>73.125</v>
          </cell>
          <cell r="F6">
            <v>96</v>
          </cell>
          <cell r="G6">
            <v>31</v>
          </cell>
          <cell r="H6">
            <v>8.2799999999999994</v>
          </cell>
          <cell r="J6">
            <v>18.36</v>
          </cell>
          <cell r="K6">
            <v>0</v>
          </cell>
        </row>
        <row r="7">
          <cell r="B7">
            <v>20.691666666666666</v>
          </cell>
          <cell r="C7">
            <v>33.4</v>
          </cell>
          <cell r="D7">
            <v>12.2</v>
          </cell>
          <cell r="E7">
            <v>65.625</v>
          </cell>
          <cell r="F7">
            <v>93</v>
          </cell>
          <cell r="G7">
            <v>21</v>
          </cell>
          <cell r="H7">
            <v>6.84</v>
          </cell>
          <cell r="J7">
            <v>27.720000000000002</v>
          </cell>
          <cell r="K7">
            <v>0</v>
          </cell>
        </row>
        <row r="8">
          <cell r="B8">
            <v>20.7</v>
          </cell>
          <cell r="C8">
            <v>33.200000000000003</v>
          </cell>
          <cell r="D8">
            <v>11.2</v>
          </cell>
          <cell r="E8">
            <v>58.208333333333336</v>
          </cell>
          <cell r="F8">
            <v>90</v>
          </cell>
          <cell r="G8">
            <v>20</v>
          </cell>
          <cell r="H8">
            <v>7.9200000000000008</v>
          </cell>
          <cell r="J8">
            <v>25.56</v>
          </cell>
          <cell r="K8">
            <v>0</v>
          </cell>
        </row>
        <row r="9">
          <cell r="B9">
            <v>23.808333333333337</v>
          </cell>
          <cell r="C9">
            <v>34.6</v>
          </cell>
          <cell r="D9">
            <v>17.5</v>
          </cell>
          <cell r="E9">
            <v>50.541666666666664</v>
          </cell>
          <cell r="F9">
            <v>79</v>
          </cell>
          <cell r="G9">
            <v>18</v>
          </cell>
          <cell r="H9">
            <v>18.720000000000002</v>
          </cell>
          <cell r="J9">
            <v>35.64</v>
          </cell>
          <cell r="K9">
            <v>0</v>
          </cell>
        </row>
        <row r="10">
          <cell r="B10">
            <v>18.262499999999999</v>
          </cell>
          <cell r="C10">
            <v>22.7</v>
          </cell>
          <cell r="D10">
            <v>11.7</v>
          </cell>
          <cell r="E10">
            <v>75.583333333333329</v>
          </cell>
          <cell r="F10">
            <v>94</v>
          </cell>
          <cell r="G10">
            <v>48</v>
          </cell>
          <cell r="H10">
            <v>7.5600000000000005</v>
          </cell>
          <cell r="J10">
            <v>18</v>
          </cell>
          <cell r="K10">
            <v>0</v>
          </cell>
        </row>
        <row r="11">
          <cell r="B11">
            <v>18.650000000000002</v>
          </cell>
          <cell r="C11">
            <v>25.4</v>
          </cell>
          <cell r="D11">
            <v>14.5</v>
          </cell>
          <cell r="E11">
            <v>74.208333333333329</v>
          </cell>
          <cell r="F11">
            <v>91</v>
          </cell>
          <cell r="G11">
            <v>50</v>
          </cell>
          <cell r="H11">
            <v>14.76</v>
          </cell>
          <cell r="J11">
            <v>27</v>
          </cell>
          <cell r="K11">
            <v>0</v>
          </cell>
        </row>
        <row r="12">
          <cell r="B12">
            <v>14.087500000000004</v>
          </cell>
          <cell r="C12">
            <v>19.5</v>
          </cell>
          <cell r="D12">
            <v>12.4</v>
          </cell>
          <cell r="E12">
            <v>83.666666666666671</v>
          </cell>
          <cell r="F12">
            <v>95</v>
          </cell>
          <cell r="G12">
            <v>64</v>
          </cell>
          <cell r="H12">
            <v>10.44</v>
          </cell>
          <cell r="J12">
            <v>25.92</v>
          </cell>
          <cell r="K12">
            <v>6.0000000000000018</v>
          </cell>
        </row>
        <row r="13">
          <cell r="B13">
            <v>11.229166666666666</v>
          </cell>
          <cell r="C13">
            <v>12.8</v>
          </cell>
          <cell r="D13">
            <v>9.9</v>
          </cell>
          <cell r="E13">
            <v>93.666666666666671</v>
          </cell>
          <cell r="F13">
            <v>95</v>
          </cell>
          <cell r="G13">
            <v>88</v>
          </cell>
          <cell r="H13">
            <v>9.3600000000000012</v>
          </cell>
          <cell r="J13">
            <v>23.040000000000003</v>
          </cell>
          <cell r="K13">
            <v>39.799999999999997</v>
          </cell>
        </row>
        <row r="14">
          <cell r="B14">
            <v>9.8250000000000011</v>
          </cell>
          <cell r="C14">
            <v>11.5</v>
          </cell>
          <cell r="D14">
            <v>8.9</v>
          </cell>
          <cell r="E14">
            <v>91.291666666666671</v>
          </cell>
          <cell r="F14">
            <v>95</v>
          </cell>
          <cell r="G14">
            <v>82</v>
          </cell>
          <cell r="H14">
            <v>5.7600000000000007</v>
          </cell>
          <cell r="J14">
            <v>15.840000000000002</v>
          </cell>
          <cell r="K14">
            <v>9.1999999999999993</v>
          </cell>
        </row>
        <row r="15">
          <cell r="B15">
            <v>12.816666666666665</v>
          </cell>
          <cell r="C15">
            <v>19.8</v>
          </cell>
          <cell r="D15">
            <v>9.8000000000000007</v>
          </cell>
          <cell r="E15">
            <v>87.583333333333329</v>
          </cell>
          <cell r="F15">
            <v>96</v>
          </cell>
          <cell r="G15">
            <v>71</v>
          </cell>
          <cell r="H15">
            <v>10.08</v>
          </cell>
          <cell r="J15">
            <v>27.36</v>
          </cell>
          <cell r="K15">
            <v>0</v>
          </cell>
        </row>
        <row r="16">
          <cell r="B16">
            <v>11.279166666666669</v>
          </cell>
          <cell r="C16">
            <v>14.5</v>
          </cell>
          <cell r="D16">
            <v>9.5</v>
          </cell>
          <cell r="E16">
            <v>80.625</v>
          </cell>
          <cell r="F16">
            <v>89</v>
          </cell>
          <cell r="G16">
            <v>65</v>
          </cell>
          <cell r="H16">
            <v>12.96</v>
          </cell>
          <cell r="J16">
            <v>28.8</v>
          </cell>
          <cell r="K16">
            <v>0</v>
          </cell>
        </row>
        <row r="17">
          <cell r="B17">
            <v>12.387500000000001</v>
          </cell>
          <cell r="C17">
            <v>22.3</v>
          </cell>
          <cell r="D17">
            <v>8.3000000000000007</v>
          </cell>
          <cell r="E17">
            <v>76.25</v>
          </cell>
          <cell r="F17">
            <v>89</v>
          </cell>
          <cell r="G17">
            <v>52</v>
          </cell>
          <cell r="H17">
            <v>11.520000000000001</v>
          </cell>
          <cell r="J17">
            <v>27.36</v>
          </cell>
          <cell r="K17">
            <v>0</v>
          </cell>
        </row>
        <row r="18">
          <cell r="B18">
            <v>11.874999999999998</v>
          </cell>
          <cell r="C18">
            <v>18.7</v>
          </cell>
          <cell r="D18">
            <v>8.3000000000000007</v>
          </cell>
          <cell r="E18">
            <v>79.333333333333329</v>
          </cell>
          <cell r="F18">
            <v>92</v>
          </cell>
          <cell r="G18">
            <v>59</v>
          </cell>
          <cell r="H18">
            <v>10.08</v>
          </cell>
          <cell r="J18">
            <v>24.12</v>
          </cell>
          <cell r="K18">
            <v>0</v>
          </cell>
        </row>
        <row r="19">
          <cell r="B19">
            <v>13.004166666666665</v>
          </cell>
          <cell r="C19">
            <v>20.6</v>
          </cell>
          <cell r="D19">
            <v>8.3000000000000007</v>
          </cell>
          <cell r="E19">
            <v>75.25</v>
          </cell>
          <cell r="F19">
            <v>90</v>
          </cell>
          <cell r="G19">
            <v>50</v>
          </cell>
          <cell r="H19">
            <v>8.64</v>
          </cell>
          <cell r="J19">
            <v>21.6</v>
          </cell>
          <cell r="K19">
            <v>0</v>
          </cell>
        </row>
        <row r="20">
          <cell r="B20">
            <v>17.183333333333334</v>
          </cell>
          <cell r="C20">
            <v>27.9</v>
          </cell>
          <cell r="D20">
            <v>8.6999999999999993</v>
          </cell>
          <cell r="E20">
            <v>68.875</v>
          </cell>
          <cell r="F20">
            <v>93</v>
          </cell>
          <cell r="G20">
            <v>38</v>
          </cell>
          <cell r="H20">
            <v>6.84</v>
          </cell>
          <cell r="J20">
            <v>19.079999999999998</v>
          </cell>
          <cell r="K20">
            <v>0</v>
          </cell>
        </row>
        <row r="21">
          <cell r="B21">
            <v>19.854166666666664</v>
          </cell>
          <cell r="C21">
            <v>29.9</v>
          </cell>
          <cell r="D21">
            <v>12.7</v>
          </cell>
          <cell r="E21">
            <v>67.916666666666671</v>
          </cell>
          <cell r="F21">
            <v>92</v>
          </cell>
          <cell r="G21">
            <v>31</v>
          </cell>
          <cell r="H21">
            <v>10.08</v>
          </cell>
          <cell r="J21">
            <v>18</v>
          </cell>
          <cell r="K21">
            <v>0</v>
          </cell>
        </row>
        <row r="22">
          <cell r="B22">
            <v>20.074999999999999</v>
          </cell>
          <cell r="C22">
            <v>31.7</v>
          </cell>
          <cell r="D22">
            <v>11.8</v>
          </cell>
          <cell r="E22">
            <v>64.041666666666671</v>
          </cell>
          <cell r="F22">
            <v>92</v>
          </cell>
          <cell r="G22">
            <v>27</v>
          </cell>
          <cell r="H22">
            <v>11.520000000000001</v>
          </cell>
          <cell r="J22">
            <v>33.119999999999997</v>
          </cell>
          <cell r="K22">
            <v>0</v>
          </cell>
        </row>
        <row r="23">
          <cell r="B23">
            <v>20.141666666666666</v>
          </cell>
          <cell r="C23">
            <v>31.8</v>
          </cell>
          <cell r="D23">
            <v>10.7</v>
          </cell>
          <cell r="E23">
            <v>60.916666666666664</v>
          </cell>
          <cell r="F23">
            <v>90</v>
          </cell>
          <cell r="G23">
            <v>25</v>
          </cell>
          <cell r="H23">
            <v>11.520000000000001</v>
          </cell>
          <cell r="J23">
            <v>25.92</v>
          </cell>
          <cell r="K23">
            <v>0</v>
          </cell>
        </row>
        <row r="24">
          <cell r="B24">
            <v>20.358333333333334</v>
          </cell>
          <cell r="C24">
            <v>31</v>
          </cell>
          <cell r="D24">
            <v>11.3</v>
          </cell>
          <cell r="E24">
            <v>58.833333333333336</v>
          </cell>
          <cell r="F24">
            <v>88</v>
          </cell>
          <cell r="G24">
            <v>23</v>
          </cell>
          <cell r="H24">
            <v>9.3600000000000012</v>
          </cell>
          <cell r="J24">
            <v>24.48</v>
          </cell>
          <cell r="K24">
            <v>0</v>
          </cell>
        </row>
        <row r="25">
          <cell r="B25">
            <v>19.341666666666665</v>
          </cell>
          <cell r="C25">
            <v>32.700000000000003</v>
          </cell>
          <cell r="D25">
            <v>9.5</v>
          </cell>
          <cell r="E25">
            <v>60.375</v>
          </cell>
          <cell r="F25">
            <v>92</v>
          </cell>
          <cell r="G25">
            <v>20</v>
          </cell>
          <cell r="H25">
            <v>9</v>
          </cell>
          <cell r="J25">
            <v>23.759999999999998</v>
          </cell>
          <cell r="K25">
            <v>0</v>
          </cell>
        </row>
        <row r="26">
          <cell r="B26">
            <v>19.870833333333334</v>
          </cell>
          <cell r="C26">
            <v>31.9</v>
          </cell>
          <cell r="D26">
            <v>11.3</v>
          </cell>
          <cell r="E26">
            <v>57.791666666666664</v>
          </cell>
          <cell r="F26">
            <v>85</v>
          </cell>
          <cell r="G26">
            <v>21</v>
          </cell>
          <cell r="H26">
            <v>7.2</v>
          </cell>
          <cell r="J26">
            <v>24.12</v>
          </cell>
          <cell r="K26">
            <v>0</v>
          </cell>
        </row>
        <row r="27">
          <cell r="B27">
            <v>19.462500000000002</v>
          </cell>
          <cell r="C27">
            <v>31.1</v>
          </cell>
          <cell r="D27">
            <v>10.6</v>
          </cell>
          <cell r="E27">
            <v>58.875</v>
          </cell>
          <cell r="F27">
            <v>88</v>
          </cell>
          <cell r="G27">
            <v>21</v>
          </cell>
          <cell r="H27">
            <v>10.08</v>
          </cell>
          <cell r="J27">
            <v>24.840000000000003</v>
          </cell>
          <cell r="K27">
            <v>0</v>
          </cell>
        </row>
        <row r="28">
          <cell r="B28">
            <v>19.820833333333329</v>
          </cell>
          <cell r="C28">
            <v>32.6</v>
          </cell>
          <cell r="D28">
            <v>9.6999999999999993</v>
          </cell>
          <cell r="E28">
            <v>57.083333333333336</v>
          </cell>
          <cell r="F28">
            <v>88</v>
          </cell>
          <cell r="G28">
            <v>21</v>
          </cell>
          <cell r="H28">
            <v>9.3600000000000012</v>
          </cell>
          <cell r="J28">
            <v>28.08</v>
          </cell>
          <cell r="K28">
            <v>0</v>
          </cell>
        </row>
        <row r="29">
          <cell r="B29">
            <v>21.054166666666667</v>
          </cell>
          <cell r="C29">
            <v>34</v>
          </cell>
          <cell r="D29">
            <v>10</v>
          </cell>
          <cell r="E29">
            <v>54.125</v>
          </cell>
          <cell r="F29">
            <v>88</v>
          </cell>
          <cell r="G29">
            <v>19</v>
          </cell>
          <cell r="H29">
            <v>6.12</v>
          </cell>
          <cell r="J29">
            <v>20.16</v>
          </cell>
          <cell r="K29">
            <v>0</v>
          </cell>
        </row>
        <row r="30">
          <cell r="B30">
            <v>21.154166666666665</v>
          </cell>
          <cell r="C30">
            <v>33.1</v>
          </cell>
          <cell r="D30">
            <v>13.3</v>
          </cell>
          <cell r="E30">
            <v>57.291666666666664</v>
          </cell>
          <cell r="F30">
            <v>84</v>
          </cell>
          <cell r="G30">
            <v>21</v>
          </cell>
          <cell r="H30">
            <v>9</v>
          </cell>
          <cell r="J30">
            <v>19.440000000000001</v>
          </cell>
          <cell r="K30">
            <v>0</v>
          </cell>
        </row>
        <row r="31">
          <cell r="B31">
            <v>21.220833333333331</v>
          </cell>
          <cell r="C31">
            <v>34.4</v>
          </cell>
          <cell r="D31">
            <v>12</v>
          </cell>
          <cell r="E31">
            <v>59.458333333333336</v>
          </cell>
          <cell r="F31">
            <v>91</v>
          </cell>
          <cell r="G31">
            <v>19</v>
          </cell>
          <cell r="H31">
            <v>8.2799999999999994</v>
          </cell>
          <cell r="J31">
            <v>17.28</v>
          </cell>
          <cell r="K31">
            <v>0</v>
          </cell>
        </row>
        <row r="32">
          <cell r="B32">
            <v>21.850000000000005</v>
          </cell>
          <cell r="C32">
            <v>34.6</v>
          </cell>
          <cell r="D32">
            <v>12</v>
          </cell>
          <cell r="E32">
            <v>56.333333333333336</v>
          </cell>
          <cell r="F32">
            <v>90</v>
          </cell>
          <cell r="G32">
            <v>18</v>
          </cell>
          <cell r="H32">
            <v>10.08</v>
          </cell>
          <cell r="J32">
            <v>32.4</v>
          </cell>
          <cell r="K32">
            <v>0</v>
          </cell>
        </row>
        <row r="33">
          <cell r="B33">
            <v>19.316666666666666</v>
          </cell>
          <cell r="C33">
            <v>26.6</v>
          </cell>
          <cell r="D33">
            <v>13.3</v>
          </cell>
          <cell r="E33">
            <v>66.333333333333329</v>
          </cell>
          <cell r="F33">
            <v>89</v>
          </cell>
          <cell r="G33">
            <v>45</v>
          </cell>
          <cell r="H33">
            <v>11.520000000000001</v>
          </cell>
          <cell r="J33">
            <v>29.16</v>
          </cell>
          <cell r="K33">
            <v>0</v>
          </cell>
        </row>
        <row r="34">
          <cell r="B34">
            <v>19.212499999999999</v>
          </cell>
          <cell r="C34">
            <v>23.2</v>
          </cell>
          <cell r="D34">
            <v>17.600000000000001</v>
          </cell>
          <cell r="E34">
            <v>85.708333333333329</v>
          </cell>
          <cell r="F34">
            <v>95</v>
          </cell>
          <cell r="G34">
            <v>65</v>
          </cell>
          <cell r="H34">
            <v>12.6</v>
          </cell>
          <cell r="J34">
            <v>25.56</v>
          </cell>
          <cell r="K34">
            <v>2</v>
          </cell>
        </row>
        <row r="35">
          <cell r="B35">
            <v>20.245833333333334</v>
          </cell>
          <cell r="C35">
            <v>29.1</v>
          </cell>
          <cell r="D35">
            <v>14.2</v>
          </cell>
          <cell r="E35">
            <v>73.208333333333329</v>
          </cell>
          <cell r="F35">
            <v>93</v>
          </cell>
          <cell r="G35">
            <v>37</v>
          </cell>
          <cell r="H35">
            <v>13.32</v>
          </cell>
          <cell r="J35">
            <v>27.36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18.274999999999999</v>
          </cell>
          <cell r="C5">
            <v>28.3</v>
          </cell>
          <cell r="D5">
            <v>13.4</v>
          </cell>
          <cell r="E5">
            <v>63.791666666666664</v>
          </cell>
          <cell r="F5">
            <v>87</v>
          </cell>
          <cell r="G5">
            <v>33</v>
          </cell>
          <cell r="H5">
            <v>8.64</v>
          </cell>
          <cell r="J5">
            <v>18</v>
          </cell>
          <cell r="K5">
            <v>0.4</v>
          </cell>
        </row>
        <row r="6">
          <cell r="B6">
            <v>22.454166666666669</v>
          </cell>
          <cell r="C6">
            <v>33.4</v>
          </cell>
          <cell r="D6">
            <v>15</v>
          </cell>
          <cell r="E6">
            <v>62.083333333333336</v>
          </cell>
          <cell r="F6">
            <v>88</v>
          </cell>
          <cell r="G6">
            <v>25</v>
          </cell>
          <cell r="H6">
            <v>4.6800000000000006</v>
          </cell>
          <cell r="J6">
            <v>14.76</v>
          </cell>
          <cell r="K6">
            <v>0</v>
          </cell>
        </row>
        <row r="7">
          <cell r="B7">
            <v>23</v>
          </cell>
          <cell r="C7">
            <v>35.1</v>
          </cell>
          <cell r="D7">
            <v>14</v>
          </cell>
          <cell r="E7">
            <v>58.5</v>
          </cell>
          <cell r="F7">
            <v>88</v>
          </cell>
          <cell r="G7">
            <v>20</v>
          </cell>
          <cell r="H7">
            <v>9</v>
          </cell>
          <cell r="J7">
            <v>17.64</v>
          </cell>
          <cell r="K7">
            <v>0</v>
          </cell>
        </row>
        <row r="8">
          <cell r="B8">
            <v>23.162499999999998</v>
          </cell>
          <cell r="C8">
            <v>34.799999999999997</v>
          </cell>
          <cell r="D8">
            <v>14.4</v>
          </cell>
          <cell r="E8">
            <v>54.583333333333336</v>
          </cell>
          <cell r="F8">
            <v>86</v>
          </cell>
          <cell r="G8">
            <v>16</v>
          </cell>
          <cell r="H8">
            <v>8.64</v>
          </cell>
          <cell r="J8">
            <v>22.68</v>
          </cell>
          <cell r="K8">
            <v>0</v>
          </cell>
        </row>
        <row r="9">
          <cell r="B9">
            <v>25.245833333333326</v>
          </cell>
          <cell r="C9">
            <v>34.299999999999997</v>
          </cell>
          <cell r="D9">
            <v>19.7</v>
          </cell>
          <cell r="E9">
            <v>50</v>
          </cell>
          <cell r="F9">
            <v>74</v>
          </cell>
          <cell r="G9">
            <v>24</v>
          </cell>
          <cell r="H9">
            <v>5.4</v>
          </cell>
          <cell r="J9">
            <v>23.400000000000002</v>
          </cell>
          <cell r="K9">
            <v>0</v>
          </cell>
        </row>
        <row r="10">
          <cell r="B10">
            <v>20.94166666666667</v>
          </cell>
          <cell r="C10">
            <v>26.1</v>
          </cell>
          <cell r="D10">
            <v>16.8</v>
          </cell>
          <cell r="E10">
            <v>65.5</v>
          </cell>
          <cell r="F10">
            <v>77</v>
          </cell>
          <cell r="G10">
            <v>47</v>
          </cell>
          <cell r="H10">
            <v>8.64</v>
          </cell>
          <cell r="J10">
            <v>15.48</v>
          </cell>
          <cell r="K10">
            <v>0</v>
          </cell>
        </row>
        <row r="11">
          <cell r="B11">
            <v>19.254166666666666</v>
          </cell>
          <cell r="C11">
            <v>23.8</v>
          </cell>
          <cell r="D11">
            <v>16.899999999999999</v>
          </cell>
          <cell r="E11">
            <v>67.666666666666671</v>
          </cell>
          <cell r="F11">
            <v>82</v>
          </cell>
          <cell r="G11">
            <v>50</v>
          </cell>
          <cell r="H11">
            <v>7.2</v>
          </cell>
          <cell r="J11">
            <v>21.240000000000002</v>
          </cell>
          <cell r="K11">
            <v>0</v>
          </cell>
        </row>
        <row r="12">
          <cell r="B12">
            <v>16.158333333333335</v>
          </cell>
          <cell r="C12">
            <v>19.100000000000001</v>
          </cell>
          <cell r="D12">
            <v>13.5</v>
          </cell>
          <cell r="E12">
            <v>69.833333333333329</v>
          </cell>
          <cell r="F12">
            <v>89</v>
          </cell>
          <cell r="G12">
            <v>59</v>
          </cell>
          <cell r="H12">
            <v>7.9200000000000008</v>
          </cell>
          <cell r="J12">
            <v>17.28</v>
          </cell>
          <cell r="K12">
            <v>1.2</v>
          </cell>
        </row>
        <row r="13">
          <cell r="B13">
            <v>12.800000000000002</v>
          </cell>
          <cell r="C13">
            <v>13.9</v>
          </cell>
          <cell r="D13">
            <v>11.8</v>
          </cell>
          <cell r="E13">
            <v>89</v>
          </cell>
          <cell r="F13">
            <v>92</v>
          </cell>
          <cell r="G13">
            <v>82</v>
          </cell>
          <cell r="H13">
            <v>8.2799999999999994</v>
          </cell>
          <cell r="J13">
            <v>17.64</v>
          </cell>
          <cell r="K13">
            <v>6.0000000000000018</v>
          </cell>
        </row>
        <row r="14">
          <cell r="B14">
            <v>12.41666666666667</v>
          </cell>
          <cell r="C14">
            <v>14.7</v>
          </cell>
          <cell r="D14">
            <v>11.3</v>
          </cell>
          <cell r="E14">
            <v>81.291666666666671</v>
          </cell>
          <cell r="F14">
            <v>89</v>
          </cell>
          <cell r="G14">
            <v>73</v>
          </cell>
          <cell r="H14">
            <v>8.64</v>
          </cell>
          <cell r="J14">
            <v>15.840000000000002</v>
          </cell>
          <cell r="K14">
            <v>0.4</v>
          </cell>
        </row>
        <row r="15">
          <cell r="B15">
            <v>16.316666666666666</v>
          </cell>
          <cell r="C15">
            <v>25</v>
          </cell>
          <cell r="D15">
            <v>12</v>
          </cell>
          <cell r="E15">
            <v>71.416666666666671</v>
          </cell>
          <cell r="F15">
            <v>88</v>
          </cell>
          <cell r="G15">
            <v>44</v>
          </cell>
          <cell r="H15">
            <v>11.520000000000001</v>
          </cell>
          <cell r="J15">
            <v>27</v>
          </cell>
          <cell r="K15">
            <v>0</v>
          </cell>
        </row>
        <row r="16">
          <cell r="B16">
            <v>13.708333333333334</v>
          </cell>
          <cell r="C16">
            <v>17</v>
          </cell>
          <cell r="D16">
            <v>12</v>
          </cell>
          <cell r="E16">
            <v>70.75</v>
          </cell>
          <cell r="F16">
            <v>81</v>
          </cell>
          <cell r="G16">
            <v>53</v>
          </cell>
          <cell r="H16">
            <v>15.840000000000002</v>
          </cell>
          <cell r="J16">
            <v>30.6</v>
          </cell>
          <cell r="K16">
            <v>0</v>
          </cell>
        </row>
        <row r="17">
          <cell r="B17">
            <v>13.412500000000007</v>
          </cell>
          <cell r="C17">
            <v>18.100000000000001</v>
          </cell>
          <cell r="D17">
            <v>10.9</v>
          </cell>
          <cell r="E17">
            <v>66.458333333333329</v>
          </cell>
          <cell r="F17">
            <v>77</v>
          </cell>
          <cell r="G17">
            <v>53</v>
          </cell>
          <cell r="H17">
            <v>9</v>
          </cell>
          <cell r="J17">
            <v>19.079999999999998</v>
          </cell>
          <cell r="K17">
            <v>0</v>
          </cell>
        </row>
        <row r="18">
          <cell r="B18">
            <v>14.879166666666663</v>
          </cell>
          <cell r="C18">
            <v>20.5</v>
          </cell>
          <cell r="D18">
            <v>11.9</v>
          </cell>
          <cell r="E18">
            <v>64.5</v>
          </cell>
          <cell r="F18">
            <v>78</v>
          </cell>
          <cell r="G18">
            <v>50</v>
          </cell>
          <cell r="H18">
            <v>11.16</v>
          </cell>
          <cell r="J18">
            <v>27.36</v>
          </cell>
          <cell r="K18">
            <v>0</v>
          </cell>
        </row>
        <row r="19">
          <cell r="B19">
            <v>15.154166666666667</v>
          </cell>
          <cell r="C19">
            <v>21.5</v>
          </cell>
          <cell r="D19">
            <v>11</v>
          </cell>
          <cell r="E19">
            <v>64.666666666666671</v>
          </cell>
          <cell r="F19">
            <v>79</v>
          </cell>
          <cell r="G19">
            <v>43</v>
          </cell>
          <cell r="H19">
            <v>10.44</v>
          </cell>
          <cell r="J19">
            <v>21.6</v>
          </cell>
          <cell r="K19">
            <v>0</v>
          </cell>
        </row>
        <row r="20">
          <cell r="B20">
            <v>18.116666666666664</v>
          </cell>
          <cell r="C20">
            <v>29.1</v>
          </cell>
          <cell r="D20">
            <v>11.7</v>
          </cell>
          <cell r="E20">
            <v>63</v>
          </cell>
          <cell r="F20">
            <v>82</v>
          </cell>
          <cell r="G20">
            <v>33</v>
          </cell>
          <cell r="H20">
            <v>6.48</v>
          </cell>
          <cell r="J20">
            <v>17.64</v>
          </cell>
          <cell r="K20">
            <v>0</v>
          </cell>
        </row>
        <row r="21">
          <cell r="B21">
            <v>22.466666666666665</v>
          </cell>
          <cell r="C21">
            <v>32.4</v>
          </cell>
          <cell r="D21">
            <v>15.6</v>
          </cell>
          <cell r="E21">
            <v>58.916666666666664</v>
          </cell>
          <cell r="F21">
            <v>84</v>
          </cell>
          <cell r="G21">
            <v>28</v>
          </cell>
          <cell r="H21">
            <v>9.3600000000000012</v>
          </cell>
          <cell r="J21">
            <v>17.64</v>
          </cell>
          <cell r="K21">
            <v>0</v>
          </cell>
        </row>
        <row r="22">
          <cell r="B22">
            <v>23.712500000000006</v>
          </cell>
          <cell r="C22">
            <v>33.799999999999997</v>
          </cell>
          <cell r="D22">
            <v>15.9</v>
          </cell>
          <cell r="E22">
            <v>53.583333333333336</v>
          </cell>
          <cell r="F22">
            <v>81</v>
          </cell>
          <cell r="G22">
            <v>22</v>
          </cell>
          <cell r="H22">
            <v>15.840000000000002</v>
          </cell>
          <cell r="J22">
            <v>33.840000000000003</v>
          </cell>
          <cell r="K22">
            <v>0</v>
          </cell>
        </row>
        <row r="23">
          <cell r="B23">
            <v>23.720833333333331</v>
          </cell>
          <cell r="C23">
            <v>35</v>
          </cell>
          <cell r="D23">
            <v>14.7</v>
          </cell>
          <cell r="E23">
            <v>52.541666666666664</v>
          </cell>
          <cell r="F23">
            <v>84</v>
          </cell>
          <cell r="G23">
            <v>20</v>
          </cell>
          <cell r="H23">
            <v>9</v>
          </cell>
          <cell r="J23">
            <v>24.12</v>
          </cell>
          <cell r="K23">
            <v>0</v>
          </cell>
        </row>
        <row r="24">
          <cell r="B24">
            <v>24.166666666666671</v>
          </cell>
          <cell r="C24">
            <v>34.299999999999997</v>
          </cell>
          <cell r="D24">
            <v>15.5</v>
          </cell>
          <cell r="E24">
            <v>47.75</v>
          </cell>
          <cell r="F24">
            <v>77</v>
          </cell>
          <cell r="G24">
            <v>19</v>
          </cell>
          <cell r="H24">
            <v>9.7200000000000006</v>
          </cell>
          <cell r="J24">
            <v>20.16</v>
          </cell>
          <cell r="K24">
            <v>0</v>
          </cell>
        </row>
        <row r="25">
          <cell r="B25">
            <v>23.995833333333337</v>
          </cell>
          <cell r="C25">
            <v>35.299999999999997</v>
          </cell>
          <cell r="D25">
            <v>15.8</v>
          </cell>
          <cell r="E25">
            <v>44.5</v>
          </cell>
          <cell r="F25">
            <v>77</v>
          </cell>
          <cell r="G25">
            <v>14</v>
          </cell>
          <cell r="H25">
            <v>12.24</v>
          </cell>
          <cell r="J25">
            <v>34.92</v>
          </cell>
          <cell r="K25">
            <v>0</v>
          </cell>
        </row>
        <row r="26">
          <cell r="B26">
            <v>23.900000000000006</v>
          </cell>
          <cell r="C26">
            <v>35.1</v>
          </cell>
          <cell r="D26">
            <v>15.4</v>
          </cell>
          <cell r="E26">
            <v>42.958333333333336</v>
          </cell>
          <cell r="F26">
            <v>70</v>
          </cell>
          <cell r="G26">
            <v>15</v>
          </cell>
          <cell r="H26">
            <v>7.5600000000000005</v>
          </cell>
          <cell r="J26">
            <v>16.920000000000002</v>
          </cell>
          <cell r="K26">
            <v>0</v>
          </cell>
        </row>
        <row r="27">
          <cell r="B27">
            <v>22.962500000000002</v>
          </cell>
          <cell r="C27">
            <v>34.700000000000003</v>
          </cell>
          <cell r="D27">
            <v>14</v>
          </cell>
          <cell r="E27">
            <v>46.625</v>
          </cell>
          <cell r="F27">
            <v>75</v>
          </cell>
          <cell r="G27">
            <v>14</v>
          </cell>
          <cell r="H27">
            <v>12.24</v>
          </cell>
          <cell r="J27">
            <v>25.92</v>
          </cell>
          <cell r="K27">
            <v>0</v>
          </cell>
        </row>
        <row r="28">
          <cell r="B28">
            <v>22.700000000000003</v>
          </cell>
          <cell r="C28">
            <v>34.700000000000003</v>
          </cell>
          <cell r="D28">
            <v>12</v>
          </cell>
          <cell r="E28">
            <v>45.916666666666664</v>
          </cell>
          <cell r="F28">
            <v>81</v>
          </cell>
          <cell r="G28">
            <v>16</v>
          </cell>
          <cell r="H28">
            <v>11.520000000000001</v>
          </cell>
          <cell r="J28">
            <v>32.04</v>
          </cell>
          <cell r="K28">
            <v>0</v>
          </cell>
        </row>
        <row r="29">
          <cell r="B29">
            <v>23.441666666666666</v>
          </cell>
          <cell r="C29">
            <v>35.299999999999997</v>
          </cell>
          <cell r="D29">
            <v>14</v>
          </cell>
          <cell r="E29">
            <v>48.916666666666664</v>
          </cell>
          <cell r="F29">
            <v>82</v>
          </cell>
          <cell r="G29">
            <v>18</v>
          </cell>
          <cell r="H29">
            <v>8.64</v>
          </cell>
          <cell r="J29">
            <v>20.16</v>
          </cell>
          <cell r="K29">
            <v>0</v>
          </cell>
        </row>
        <row r="30">
          <cell r="B30">
            <v>24.408333333333335</v>
          </cell>
          <cell r="C30">
            <v>35.700000000000003</v>
          </cell>
          <cell r="D30">
            <v>15.1</v>
          </cell>
          <cell r="E30">
            <v>50.125</v>
          </cell>
          <cell r="F30">
            <v>84</v>
          </cell>
          <cell r="G30">
            <v>17</v>
          </cell>
          <cell r="H30">
            <v>10.44</v>
          </cell>
          <cell r="J30">
            <v>20.16</v>
          </cell>
          <cell r="K30">
            <v>0</v>
          </cell>
        </row>
        <row r="31">
          <cell r="B31">
            <v>25.154166666666658</v>
          </cell>
          <cell r="C31">
            <v>36.299999999999997</v>
          </cell>
          <cell r="D31">
            <v>15.7</v>
          </cell>
          <cell r="E31">
            <v>46.875</v>
          </cell>
          <cell r="F31">
            <v>83</v>
          </cell>
          <cell r="G31">
            <v>16</v>
          </cell>
          <cell r="H31">
            <v>8.2799999999999994</v>
          </cell>
          <cell r="J31">
            <v>22.68</v>
          </cell>
          <cell r="K31">
            <v>0</v>
          </cell>
        </row>
        <row r="32">
          <cell r="B32">
            <v>25.179166666666671</v>
          </cell>
          <cell r="C32">
            <v>36.6</v>
          </cell>
          <cell r="D32">
            <v>15.3</v>
          </cell>
          <cell r="E32">
            <v>46.541666666666664</v>
          </cell>
          <cell r="F32">
            <v>82</v>
          </cell>
          <cell r="G32">
            <v>14</v>
          </cell>
          <cell r="H32">
            <v>13.68</v>
          </cell>
          <cell r="J32">
            <v>32.04</v>
          </cell>
          <cell r="K32">
            <v>0</v>
          </cell>
        </row>
        <row r="33">
          <cell r="B33">
            <v>22.929166666666664</v>
          </cell>
          <cell r="C33">
            <v>33.4</v>
          </cell>
          <cell r="D33">
            <v>14.3</v>
          </cell>
          <cell r="E33">
            <v>50.791666666666664</v>
          </cell>
          <cell r="F33">
            <v>79</v>
          </cell>
          <cell r="G33">
            <v>22</v>
          </cell>
          <cell r="H33">
            <v>10.8</v>
          </cell>
          <cell r="J33">
            <v>24.840000000000003</v>
          </cell>
          <cell r="K33">
            <v>0</v>
          </cell>
        </row>
        <row r="34">
          <cell r="B34">
            <v>22.929166666666664</v>
          </cell>
          <cell r="C34">
            <v>29.5</v>
          </cell>
          <cell r="D34">
            <v>18.399999999999999</v>
          </cell>
          <cell r="E34">
            <v>66.083333333333329</v>
          </cell>
          <cell r="F34">
            <v>88</v>
          </cell>
          <cell r="G34">
            <v>37</v>
          </cell>
          <cell r="H34">
            <v>10.08</v>
          </cell>
          <cell r="J34">
            <v>21.6</v>
          </cell>
          <cell r="K34">
            <v>0</v>
          </cell>
        </row>
        <row r="35">
          <cell r="B35">
            <v>24.187499999999996</v>
          </cell>
          <cell r="C35">
            <v>34.299999999999997</v>
          </cell>
          <cell r="D35">
            <v>17.399999999999999</v>
          </cell>
          <cell r="E35">
            <v>58.166666666666664</v>
          </cell>
          <cell r="F35">
            <v>84</v>
          </cell>
          <cell r="G35">
            <v>24</v>
          </cell>
          <cell r="H35">
            <v>9</v>
          </cell>
          <cell r="J35">
            <v>20.16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19.079166666666666</v>
          </cell>
          <cell r="C5">
            <v>29</v>
          </cell>
          <cell r="D5">
            <v>12.7</v>
          </cell>
          <cell r="E5">
            <v>54.166666666666664</v>
          </cell>
          <cell r="F5">
            <v>76</v>
          </cell>
          <cell r="G5">
            <v>29</v>
          </cell>
          <cell r="H5">
            <v>11.16</v>
          </cell>
          <cell r="J5">
            <v>20.88</v>
          </cell>
          <cell r="K5">
            <v>0</v>
          </cell>
        </row>
        <row r="6">
          <cell r="B6">
            <v>21.504166666666663</v>
          </cell>
          <cell r="C6">
            <v>34.799999999999997</v>
          </cell>
          <cell r="D6">
            <v>11</v>
          </cell>
          <cell r="E6">
            <v>65.25</v>
          </cell>
          <cell r="F6">
            <v>95</v>
          </cell>
          <cell r="G6">
            <v>25</v>
          </cell>
          <cell r="H6">
            <v>15.48</v>
          </cell>
          <cell r="J6">
            <v>29.880000000000003</v>
          </cell>
          <cell r="K6">
            <v>0</v>
          </cell>
        </row>
        <row r="7">
          <cell r="B7">
            <v>23.179166666666664</v>
          </cell>
          <cell r="C7">
            <v>36.299999999999997</v>
          </cell>
          <cell r="D7">
            <v>14.2</v>
          </cell>
          <cell r="E7">
            <v>61.041666666666664</v>
          </cell>
          <cell r="F7">
            <v>92</v>
          </cell>
          <cell r="G7">
            <v>19</v>
          </cell>
          <cell r="H7">
            <v>20.52</v>
          </cell>
          <cell r="J7">
            <v>31.680000000000003</v>
          </cell>
          <cell r="K7">
            <v>0</v>
          </cell>
        </row>
        <row r="8">
          <cell r="B8">
            <v>25.370833333333334</v>
          </cell>
          <cell r="C8">
            <v>35.700000000000003</v>
          </cell>
          <cell r="D8">
            <v>15.8</v>
          </cell>
          <cell r="E8">
            <v>49.375</v>
          </cell>
          <cell r="F8">
            <v>81</v>
          </cell>
          <cell r="G8">
            <v>18</v>
          </cell>
          <cell r="H8">
            <v>15.840000000000002</v>
          </cell>
          <cell r="J8">
            <v>30.240000000000002</v>
          </cell>
          <cell r="K8">
            <v>0</v>
          </cell>
        </row>
        <row r="9">
          <cell r="B9">
            <v>26.424999999999997</v>
          </cell>
          <cell r="C9">
            <v>36</v>
          </cell>
          <cell r="D9">
            <v>19.600000000000001</v>
          </cell>
          <cell r="E9">
            <v>51.041666666666664</v>
          </cell>
          <cell r="F9">
            <v>76</v>
          </cell>
          <cell r="G9">
            <v>22</v>
          </cell>
          <cell r="H9">
            <v>14.4</v>
          </cell>
          <cell r="J9">
            <v>43.2</v>
          </cell>
          <cell r="K9">
            <v>0</v>
          </cell>
        </row>
        <row r="10">
          <cell r="B10">
            <v>20.591666666666669</v>
          </cell>
          <cell r="C10">
            <v>27</v>
          </cell>
          <cell r="D10">
            <v>15.8</v>
          </cell>
          <cell r="E10">
            <v>60.708333333333336</v>
          </cell>
          <cell r="F10">
            <v>73</v>
          </cell>
          <cell r="G10">
            <v>44</v>
          </cell>
          <cell r="H10">
            <v>19.440000000000001</v>
          </cell>
          <cell r="J10">
            <v>36</v>
          </cell>
          <cell r="K10">
            <v>0</v>
          </cell>
        </row>
        <row r="11">
          <cell r="B11">
            <v>17.845833333333331</v>
          </cell>
          <cell r="C11">
            <v>24</v>
          </cell>
          <cell r="D11">
            <v>13.1</v>
          </cell>
          <cell r="E11">
            <v>70.291666666666671</v>
          </cell>
          <cell r="F11">
            <v>91</v>
          </cell>
          <cell r="G11">
            <v>47</v>
          </cell>
          <cell r="H11">
            <v>20.88</v>
          </cell>
          <cell r="J11">
            <v>32.76</v>
          </cell>
          <cell r="K11">
            <v>0</v>
          </cell>
        </row>
        <row r="12">
          <cell r="B12">
            <v>15.558333333333335</v>
          </cell>
          <cell r="C12">
            <v>18.5</v>
          </cell>
          <cell r="D12">
            <v>13.3</v>
          </cell>
          <cell r="E12">
            <v>68.5</v>
          </cell>
          <cell r="F12">
            <v>83</v>
          </cell>
          <cell r="G12">
            <v>59</v>
          </cell>
          <cell r="H12">
            <v>18.720000000000002</v>
          </cell>
          <cell r="J12">
            <v>35.64</v>
          </cell>
          <cell r="K12">
            <v>0</v>
          </cell>
        </row>
        <row r="13">
          <cell r="B13">
            <v>13.4375</v>
          </cell>
          <cell r="C13">
            <v>15.2</v>
          </cell>
          <cell r="D13">
            <v>12.3</v>
          </cell>
          <cell r="E13">
            <v>85.125</v>
          </cell>
          <cell r="F13">
            <v>94</v>
          </cell>
          <cell r="G13">
            <v>73</v>
          </cell>
          <cell r="H13">
            <v>14.4</v>
          </cell>
          <cell r="J13">
            <v>26.64</v>
          </cell>
          <cell r="K13">
            <v>0</v>
          </cell>
        </row>
        <row r="14">
          <cell r="B14">
            <v>14.695833333333331</v>
          </cell>
          <cell r="C14">
            <v>19.7</v>
          </cell>
          <cell r="D14">
            <v>12.2</v>
          </cell>
          <cell r="E14">
            <v>75.875</v>
          </cell>
          <cell r="F14">
            <v>90</v>
          </cell>
          <cell r="G14">
            <v>54</v>
          </cell>
          <cell r="H14">
            <v>12.6</v>
          </cell>
          <cell r="J14">
            <v>21.240000000000002</v>
          </cell>
          <cell r="K14">
            <v>0</v>
          </cell>
        </row>
        <row r="15">
          <cell r="B15">
            <v>17.095833333333331</v>
          </cell>
          <cell r="C15">
            <v>25.4</v>
          </cell>
          <cell r="D15">
            <v>10.5</v>
          </cell>
          <cell r="E15">
            <v>68.125</v>
          </cell>
          <cell r="F15">
            <v>94</v>
          </cell>
          <cell r="G15">
            <v>38</v>
          </cell>
          <cell r="H15">
            <v>17.64</v>
          </cell>
          <cell r="J15">
            <v>37.440000000000005</v>
          </cell>
          <cell r="K15">
            <v>0</v>
          </cell>
        </row>
        <row r="16">
          <cell r="B16">
            <v>14.470833333333337</v>
          </cell>
          <cell r="C16">
            <v>19.399999999999999</v>
          </cell>
          <cell r="D16">
            <v>12.3</v>
          </cell>
          <cell r="E16">
            <v>71.958333333333329</v>
          </cell>
          <cell r="F16">
            <v>86</v>
          </cell>
          <cell r="G16">
            <v>53</v>
          </cell>
          <cell r="H16">
            <v>21.96</v>
          </cell>
          <cell r="J16">
            <v>38.880000000000003</v>
          </cell>
          <cell r="K16">
            <v>0</v>
          </cell>
        </row>
        <row r="17">
          <cell r="B17">
            <v>13.91666666666667</v>
          </cell>
          <cell r="C17">
            <v>21.1</v>
          </cell>
          <cell r="D17">
            <v>9.9</v>
          </cell>
          <cell r="E17">
            <v>64.375</v>
          </cell>
          <cell r="F17">
            <v>79</v>
          </cell>
          <cell r="G17">
            <v>44</v>
          </cell>
          <cell r="H17">
            <v>21.6</v>
          </cell>
          <cell r="J17">
            <v>43.92</v>
          </cell>
          <cell r="K17">
            <v>0</v>
          </cell>
        </row>
        <row r="18">
          <cell r="B18">
            <v>14.641666666666667</v>
          </cell>
          <cell r="C18">
            <v>20.8</v>
          </cell>
          <cell r="D18">
            <v>9.1999999999999993</v>
          </cell>
          <cell r="E18">
            <v>63.416666666666664</v>
          </cell>
          <cell r="F18">
            <v>81</v>
          </cell>
          <cell r="G18">
            <v>49</v>
          </cell>
          <cell r="H18">
            <v>18.36</v>
          </cell>
          <cell r="J18">
            <v>31.319999999999997</v>
          </cell>
          <cell r="K18">
            <v>0</v>
          </cell>
        </row>
        <row r="19">
          <cell r="B19">
            <v>16.099999999999998</v>
          </cell>
          <cell r="C19">
            <v>24.7</v>
          </cell>
          <cell r="D19">
            <v>8.9</v>
          </cell>
          <cell r="E19">
            <v>64.583333333333329</v>
          </cell>
          <cell r="F19">
            <v>88</v>
          </cell>
          <cell r="G19">
            <v>41</v>
          </cell>
          <cell r="H19">
            <v>13.32</v>
          </cell>
          <cell r="J19">
            <v>27.36</v>
          </cell>
          <cell r="K19">
            <v>0</v>
          </cell>
        </row>
        <row r="20">
          <cell r="B20">
            <v>18.470833333333335</v>
          </cell>
          <cell r="C20">
            <v>30</v>
          </cell>
          <cell r="D20">
            <v>9.6999999999999993</v>
          </cell>
          <cell r="E20">
            <v>62.125</v>
          </cell>
          <cell r="F20">
            <v>90</v>
          </cell>
          <cell r="G20">
            <v>32</v>
          </cell>
          <cell r="H20">
            <v>10.8</v>
          </cell>
          <cell r="J20">
            <v>21.240000000000002</v>
          </cell>
          <cell r="K20">
            <v>0</v>
          </cell>
        </row>
        <row r="21">
          <cell r="B21">
            <v>22.024999999999995</v>
          </cell>
          <cell r="C21">
            <v>34.6</v>
          </cell>
          <cell r="D21">
            <v>13</v>
          </cell>
          <cell r="E21">
            <v>62.458333333333336</v>
          </cell>
          <cell r="F21">
            <v>92</v>
          </cell>
          <cell r="G21">
            <v>23</v>
          </cell>
          <cell r="H21">
            <v>10.44</v>
          </cell>
          <cell r="J21">
            <v>23.759999999999998</v>
          </cell>
          <cell r="K21">
            <v>0</v>
          </cell>
        </row>
        <row r="22">
          <cell r="B22">
            <v>22.554166666666664</v>
          </cell>
          <cell r="C22">
            <v>34.5</v>
          </cell>
          <cell r="D22">
            <v>12.1</v>
          </cell>
          <cell r="E22">
            <v>59.5</v>
          </cell>
          <cell r="F22">
            <v>94</v>
          </cell>
          <cell r="G22">
            <v>21</v>
          </cell>
          <cell r="H22">
            <v>19.8</v>
          </cell>
          <cell r="J22">
            <v>38.519999999999996</v>
          </cell>
          <cell r="K22">
            <v>0</v>
          </cell>
        </row>
        <row r="23">
          <cell r="B23">
            <v>23.508333333333336</v>
          </cell>
          <cell r="C23">
            <v>35.299999999999997</v>
          </cell>
          <cell r="D23">
            <v>13.8</v>
          </cell>
          <cell r="E23">
            <v>55.791666666666664</v>
          </cell>
          <cell r="F23">
            <v>88</v>
          </cell>
          <cell r="G23">
            <v>21</v>
          </cell>
          <cell r="H23">
            <v>19.440000000000001</v>
          </cell>
          <cell r="J23">
            <v>39.24</v>
          </cell>
          <cell r="K23">
            <v>0</v>
          </cell>
        </row>
        <row r="24">
          <cell r="B24">
            <v>23.5625</v>
          </cell>
          <cell r="C24">
            <v>35.4</v>
          </cell>
          <cell r="D24">
            <v>13</v>
          </cell>
          <cell r="E24">
            <v>54.833333333333336</v>
          </cell>
          <cell r="F24">
            <v>91</v>
          </cell>
          <cell r="G24">
            <v>18</v>
          </cell>
          <cell r="H24">
            <v>18.720000000000002</v>
          </cell>
          <cell r="J24">
            <v>32.04</v>
          </cell>
          <cell r="K24">
            <v>0</v>
          </cell>
        </row>
        <row r="25">
          <cell r="B25">
            <v>22.875</v>
          </cell>
          <cell r="C25">
            <v>35.200000000000003</v>
          </cell>
          <cell r="D25">
            <v>12.2</v>
          </cell>
          <cell r="E25">
            <v>51.708333333333336</v>
          </cell>
          <cell r="F25">
            <v>90</v>
          </cell>
          <cell r="G25">
            <v>15</v>
          </cell>
          <cell r="H25">
            <v>21.6</v>
          </cell>
          <cell r="J25">
            <v>39.96</v>
          </cell>
          <cell r="K25">
            <v>0</v>
          </cell>
        </row>
        <row r="26">
          <cell r="B26">
            <v>22.454166666666666</v>
          </cell>
          <cell r="C26">
            <v>35.299999999999997</v>
          </cell>
          <cell r="D26">
            <v>12</v>
          </cell>
          <cell r="E26">
            <v>50.708333333333336</v>
          </cell>
          <cell r="F26">
            <v>86</v>
          </cell>
          <cell r="G26">
            <v>15</v>
          </cell>
          <cell r="H26">
            <v>10.44</v>
          </cell>
          <cell r="J26">
            <v>29.880000000000003</v>
          </cell>
          <cell r="K26">
            <v>0</v>
          </cell>
        </row>
        <row r="27">
          <cell r="B27">
            <v>22.441666666666663</v>
          </cell>
          <cell r="C27">
            <v>34.700000000000003</v>
          </cell>
          <cell r="D27">
            <v>11.3</v>
          </cell>
          <cell r="E27">
            <v>53.208333333333336</v>
          </cell>
          <cell r="F27">
            <v>92</v>
          </cell>
          <cell r="G27">
            <v>17</v>
          </cell>
          <cell r="H27">
            <v>20.16</v>
          </cell>
          <cell r="J27">
            <v>41.76</v>
          </cell>
          <cell r="K27">
            <v>0</v>
          </cell>
        </row>
        <row r="28">
          <cell r="B28">
            <v>23.339130434782607</v>
          </cell>
          <cell r="C28">
            <v>35</v>
          </cell>
          <cell r="D28">
            <v>12.4</v>
          </cell>
          <cell r="E28">
            <v>50.608695652173914</v>
          </cell>
          <cell r="F28">
            <v>86</v>
          </cell>
          <cell r="G28">
            <v>18</v>
          </cell>
          <cell r="H28">
            <v>21.96</v>
          </cell>
          <cell r="J28">
            <v>41.76</v>
          </cell>
          <cell r="K28">
            <v>0</v>
          </cell>
        </row>
        <row r="29">
          <cell r="B29">
            <v>23.174999999999997</v>
          </cell>
          <cell r="C29">
            <v>36.4</v>
          </cell>
          <cell r="D29">
            <v>12.7</v>
          </cell>
          <cell r="E29">
            <v>54.166666666666664</v>
          </cell>
          <cell r="F29">
            <v>89</v>
          </cell>
          <cell r="G29">
            <v>18</v>
          </cell>
          <cell r="H29">
            <v>12.96</v>
          </cell>
          <cell r="J29">
            <v>26.28</v>
          </cell>
          <cell r="K29">
            <v>0</v>
          </cell>
        </row>
        <row r="30">
          <cell r="B30">
            <v>24.162499999999998</v>
          </cell>
          <cell r="C30">
            <v>36.799999999999997</v>
          </cell>
          <cell r="D30">
            <v>13.7</v>
          </cell>
          <cell r="E30">
            <v>54.458333333333336</v>
          </cell>
          <cell r="F30">
            <v>90</v>
          </cell>
          <cell r="G30">
            <v>17</v>
          </cell>
          <cell r="H30">
            <v>15.120000000000001</v>
          </cell>
          <cell r="J30">
            <v>27.720000000000002</v>
          </cell>
          <cell r="K30">
            <v>0</v>
          </cell>
        </row>
        <row r="31">
          <cell r="B31">
            <v>24.425000000000001</v>
          </cell>
          <cell r="C31">
            <v>37.1</v>
          </cell>
          <cell r="D31">
            <v>14.3</v>
          </cell>
          <cell r="E31">
            <v>52.291666666666664</v>
          </cell>
          <cell r="F31">
            <v>88</v>
          </cell>
          <cell r="G31">
            <v>17</v>
          </cell>
          <cell r="H31">
            <v>21.6</v>
          </cell>
          <cell r="J31">
            <v>37.440000000000005</v>
          </cell>
          <cell r="K31">
            <v>0</v>
          </cell>
        </row>
        <row r="32">
          <cell r="B32">
            <v>24.345833333333335</v>
          </cell>
          <cell r="C32">
            <v>36.9</v>
          </cell>
          <cell r="D32">
            <v>14.2</v>
          </cell>
          <cell r="E32">
            <v>49.958333333333336</v>
          </cell>
          <cell r="F32">
            <v>87</v>
          </cell>
          <cell r="G32">
            <v>13</v>
          </cell>
          <cell r="H32">
            <v>24.12</v>
          </cell>
          <cell r="J32">
            <v>36</v>
          </cell>
          <cell r="K32">
            <v>0</v>
          </cell>
        </row>
        <row r="33">
          <cell r="B33">
            <v>22.933333333333334</v>
          </cell>
          <cell r="C33">
            <v>32</v>
          </cell>
          <cell r="D33">
            <v>14.4</v>
          </cell>
          <cell r="E33">
            <v>56.125</v>
          </cell>
          <cell r="F33">
            <v>85</v>
          </cell>
          <cell r="G33">
            <v>29</v>
          </cell>
          <cell r="H33">
            <v>19.8</v>
          </cell>
          <cell r="J33">
            <v>33.480000000000004</v>
          </cell>
          <cell r="K33">
            <v>0</v>
          </cell>
        </row>
        <row r="34">
          <cell r="B34">
            <v>21.854166666666668</v>
          </cell>
          <cell r="C34">
            <v>29.1</v>
          </cell>
          <cell r="D34">
            <v>18.3</v>
          </cell>
          <cell r="E34">
            <v>72.5</v>
          </cell>
          <cell r="F34">
            <v>91</v>
          </cell>
          <cell r="G34">
            <v>44</v>
          </cell>
          <cell r="H34">
            <v>21.240000000000002</v>
          </cell>
          <cell r="J34">
            <v>37.800000000000004</v>
          </cell>
          <cell r="K34">
            <v>0</v>
          </cell>
        </row>
        <row r="35">
          <cell r="B35">
            <v>22.612499999999997</v>
          </cell>
          <cell r="C35">
            <v>36.1</v>
          </cell>
          <cell r="D35">
            <v>12.1</v>
          </cell>
          <cell r="E35">
            <v>64.208333333333329</v>
          </cell>
          <cell r="F35">
            <v>98</v>
          </cell>
          <cell r="G35">
            <v>20</v>
          </cell>
          <cell r="H35">
            <v>16.559999999999999</v>
          </cell>
          <cell r="J35">
            <v>30.6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16.887500000000006</v>
          </cell>
          <cell r="C5">
            <v>26</v>
          </cell>
          <cell r="D5">
            <v>10.199999999999999</v>
          </cell>
          <cell r="E5">
            <v>70.75</v>
          </cell>
          <cell r="F5">
            <v>96</v>
          </cell>
          <cell r="G5">
            <v>42</v>
          </cell>
          <cell r="H5">
            <v>11.16</v>
          </cell>
          <cell r="J5">
            <v>24.48</v>
          </cell>
          <cell r="K5">
            <v>9</v>
          </cell>
        </row>
        <row r="6">
          <cell r="B6">
            <v>21.474999999999998</v>
          </cell>
          <cell r="C6">
            <v>30.3</v>
          </cell>
          <cell r="D6">
            <v>15.2</v>
          </cell>
          <cell r="E6">
            <v>70.958333333333329</v>
          </cell>
          <cell r="F6">
            <v>93</v>
          </cell>
          <cell r="G6">
            <v>39</v>
          </cell>
          <cell r="H6">
            <v>15.48</v>
          </cell>
          <cell r="J6">
            <v>31.319999999999997</v>
          </cell>
          <cell r="K6">
            <v>0</v>
          </cell>
        </row>
        <row r="7">
          <cell r="B7">
            <v>23.75</v>
          </cell>
          <cell r="C7">
            <v>33.200000000000003</v>
          </cell>
          <cell r="D7">
            <v>17.3</v>
          </cell>
          <cell r="E7">
            <v>57.958333333333336</v>
          </cell>
          <cell r="F7">
            <v>84</v>
          </cell>
          <cell r="G7">
            <v>24</v>
          </cell>
          <cell r="H7">
            <v>13.32</v>
          </cell>
          <cell r="J7">
            <v>36.72</v>
          </cell>
          <cell r="K7">
            <v>0</v>
          </cell>
        </row>
        <row r="8">
          <cell r="B8">
            <v>23.616666666666671</v>
          </cell>
          <cell r="C8">
            <v>33.200000000000003</v>
          </cell>
          <cell r="D8">
            <v>17.2</v>
          </cell>
          <cell r="E8">
            <v>46.458333333333336</v>
          </cell>
          <cell r="F8">
            <v>68</v>
          </cell>
          <cell r="G8">
            <v>22</v>
          </cell>
          <cell r="H8">
            <v>14.04</v>
          </cell>
          <cell r="J8">
            <v>29.52</v>
          </cell>
          <cell r="K8">
            <v>0</v>
          </cell>
        </row>
        <row r="9">
          <cell r="B9">
            <v>25.062499999999996</v>
          </cell>
          <cell r="C9">
            <v>33.6</v>
          </cell>
          <cell r="D9">
            <v>18.8</v>
          </cell>
          <cell r="E9">
            <v>42.166666666666664</v>
          </cell>
          <cell r="F9">
            <v>66</v>
          </cell>
          <cell r="G9">
            <v>21</v>
          </cell>
          <cell r="H9">
            <v>16.559999999999999</v>
          </cell>
          <cell r="J9">
            <v>34.56</v>
          </cell>
          <cell r="K9">
            <v>0</v>
          </cell>
        </row>
        <row r="10">
          <cell r="B10">
            <v>20.266666666666669</v>
          </cell>
          <cell r="C10">
            <v>26.3</v>
          </cell>
          <cell r="D10">
            <v>13</v>
          </cell>
          <cell r="E10">
            <v>70.75</v>
          </cell>
          <cell r="F10">
            <v>98</v>
          </cell>
          <cell r="G10">
            <v>43</v>
          </cell>
          <cell r="H10">
            <v>9.3600000000000012</v>
          </cell>
          <cell r="J10">
            <v>27</v>
          </cell>
          <cell r="K10">
            <v>0</v>
          </cell>
        </row>
        <row r="11">
          <cell r="B11">
            <v>19.329166666666666</v>
          </cell>
          <cell r="C11">
            <v>28.9</v>
          </cell>
          <cell r="D11">
            <v>12.3</v>
          </cell>
          <cell r="E11">
            <v>76.291666666666671</v>
          </cell>
          <cell r="F11">
            <v>98</v>
          </cell>
          <cell r="G11">
            <v>42</v>
          </cell>
          <cell r="H11">
            <v>10.44</v>
          </cell>
          <cell r="J11">
            <v>27.720000000000002</v>
          </cell>
          <cell r="K11">
            <v>0</v>
          </cell>
        </row>
        <row r="12">
          <cell r="B12">
            <v>14.804166666666662</v>
          </cell>
          <cell r="C12">
            <v>21.4</v>
          </cell>
          <cell r="D12">
            <v>12.9</v>
          </cell>
          <cell r="E12">
            <v>83.875</v>
          </cell>
          <cell r="F12">
            <v>96</v>
          </cell>
          <cell r="G12">
            <v>62</v>
          </cell>
          <cell r="H12">
            <v>13.32</v>
          </cell>
          <cell r="J12">
            <v>24.48</v>
          </cell>
          <cell r="K12">
            <v>0.8</v>
          </cell>
        </row>
        <row r="13">
          <cell r="B13">
            <v>12.066666666666665</v>
          </cell>
          <cell r="C13">
            <v>13.1</v>
          </cell>
          <cell r="D13">
            <v>11.2</v>
          </cell>
          <cell r="E13">
            <v>96.25</v>
          </cell>
          <cell r="F13">
            <v>97</v>
          </cell>
          <cell r="G13">
            <v>92</v>
          </cell>
          <cell r="H13">
            <v>10.8</v>
          </cell>
          <cell r="J13">
            <v>20.52</v>
          </cell>
          <cell r="K13">
            <v>17.600000000000001</v>
          </cell>
        </row>
        <row r="14">
          <cell r="B14">
            <v>10.583333333333334</v>
          </cell>
          <cell r="C14">
            <v>12.5</v>
          </cell>
          <cell r="D14">
            <v>9.1</v>
          </cell>
          <cell r="E14">
            <v>93</v>
          </cell>
          <cell r="F14">
            <v>97</v>
          </cell>
          <cell r="G14">
            <v>82</v>
          </cell>
          <cell r="H14">
            <v>7.5600000000000005</v>
          </cell>
          <cell r="J14">
            <v>19.079999999999998</v>
          </cell>
          <cell r="K14">
            <v>4</v>
          </cell>
        </row>
        <row r="15">
          <cell r="B15">
            <v>14.4125</v>
          </cell>
          <cell r="C15">
            <v>22.7</v>
          </cell>
          <cell r="D15">
            <v>10.8</v>
          </cell>
          <cell r="E15">
            <v>89.625</v>
          </cell>
          <cell r="F15">
            <v>98</v>
          </cell>
          <cell r="G15">
            <v>68</v>
          </cell>
          <cell r="H15">
            <v>16.2</v>
          </cell>
          <cell r="J15">
            <v>35.28</v>
          </cell>
          <cell r="K15">
            <v>0</v>
          </cell>
        </row>
        <row r="16">
          <cell r="B16">
            <v>12.887499999999998</v>
          </cell>
          <cell r="C16">
            <v>19</v>
          </cell>
          <cell r="D16">
            <v>10</v>
          </cell>
          <cell r="E16">
            <v>82.416666666666671</v>
          </cell>
          <cell r="F16">
            <v>93</v>
          </cell>
          <cell r="G16">
            <v>59</v>
          </cell>
          <cell r="H16">
            <v>14.76</v>
          </cell>
          <cell r="J16">
            <v>29.52</v>
          </cell>
          <cell r="K16">
            <v>0</v>
          </cell>
        </row>
        <row r="17">
          <cell r="B17">
            <v>12.383333333333333</v>
          </cell>
          <cell r="C17">
            <v>20.9</v>
          </cell>
          <cell r="D17">
            <v>8.6999999999999993</v>
          </cell>
          <cell r="E17">
            <v>82.25</v>
          </cell>
          <cell r="F17">
            <v>93</v>
          </cell>
          <cell r="G17">
            <v>59</v>
          </cell>
          <cell r="H17">
            <v>14.04</v>
          </cell>
          <cell r="J17">
            <v>31.680000000000003</v>
          </cell>
          <cell r="K17">
            <v>0</v>
          </cell>
        </row>
        <row r="18">
          <cell r="B18">
            <v>13.283333333333333</v>
          </cell>
          <cell r="C18">
            <v>20.9</v>
          </cell>
          <cell r="D18">
            <v>9.8000000000000007</v>
          </cell>
          <cell r="E18">
            <v>79.708333333333329</v>
          </cell>
          <cell r="F18">
            <v>94</v>
          </cell>
          <cell r="G18">
            <v>57</v>
          </cell>
          <cell r="H18">
            <v>14.4</v>
          </cell>
          <cell r="J18">
            <v>30.96</v>
          </cell>
          <cell r="K18">
            <v>0</v>
          </cell>
        </row>
        <row r="19">
          <cell r="B19">
            <v>12.75</v>
          </cell>
          <cell r="C19">
            <v>21.1</v>
          </cell>
          <cell r="D19">
            <v>7.5</v>
          </cell>
          <cell r="E19">
            <v>81.25</v>
          </cell>
          <cell r="F19">
            <v>98</v>
          </cell>
          <cell r="G19">
            <v>52</v>
          </cell>
          <cell r="H19">
            <v>10.44</v>
          </cell>
          <cell r="J19">
            <v>25.92</v>
          </cell>
          <cell r="K19">
            <v>0</v>
          </cell>
        </row>
        <row r="20">
          <cell r="B20">
            <v>16.479166666666668</v>
          </cell>
          <cell r="C20">
            <v>28.7</v>
          </cell>
          <cell r="D20">
            <v>8.1999999999999993</v>
          </cell>
          <cell r="E20">
            <v>76.541666666666671</v>
          </cell>
          <cell r="F20">
            <v>98</v>
          </cell>
          <cell r="G20">
            <v>40</v>
          </cell>
          <cell r="H20">
            <v>9.7200000000000006</v>
          </cell>
          <cell r="J20">
            <v>20.52</v>
          </cell>
          <cell r="K20">
            <v>0</v>
          </cell>
        </row>
        <row r="21">
          <cell r="B21">
            <v>20.629166666666659</v>
          </cell>
          <cell r="C21">
            <v>30.5</v>
          </cell>
          <cell r="D21">
            <v>12.2</v>
          </cell>
          <cell r="E21">
            <v>70.375</v>
          </cell>
          <cell r="F21">
            <v>98</v>
          </cell>
          <cell r="G21">
            <v>32</v>
          </cell>
          <cell r="H21">
            <v>10.8</v>
          </cell>
          <cell r="J21">
            <v>23.040000000000003</v>
          </cell>
          <cell r="K21">
            <v>0</v>
          </cell>
        </row>
        <row r="22">
          <cell r="B22">
            <v>21.837499999999995</v>
          </cell>
          <cell r="C22">
            <v>31.6</v>
          </cell>
          <cell r="D22">
            <v>14.3</v>
          </cell>
          <cell r="E22">
            <v>58.75</v>
          </cell>
          <cell r="F22">
            <v>89</v>
          </cell>
          <cell r="G22">
            <v>28</v>
          </cell>
          <cell r="H22">
            <v>15.840000000000002</v>
          </cell>
          <cell r="J22">
            <v>31.680000000000003</v>
          </cell>
          <cell r="K22">
            <v>0</v>
          </cell>
        </row>
        <row r="23">
          <cell r="B23">
            <v>23.054166666666664</v>
          </cell>
          <cell r="C23">
            <v>32.4</v>
          </cell>
          <cell r="D23">
            <v>16.100000000000001</v>
          </cell>
          <cell r="E23">
            <v>48.041666666666664</v>
          </cell>
          <cell r="F23">
            <v>74</v>
          </cell>
          <cell r="G23">
            <v>25</v>
          </cell>
          <cell r="H23">
            <v>15.48</v>
          </cell>
          <cell r="J23">
            <v>30.6</v>
          </cell>
          <cell r="K23">
            <v>0</v>
          </cell>
        </row>
        <row r="24">
          <cell r="B24">
            <v>23.337500000000002</v>
          </cell>
          <cell r="C24">
            <v>31.1</v>
          </cell>
          <cell r="D24">
            <v>17.8</v>
          </cell>
          <cell r="E24">
            <v>46.125</v>
          </cell>
          <cell r="F24">
            <v>65</v>
          </cell>
          <cell r="G24">
            <v>26</v>
          </cell>
          <cell r="H24">
            <v>16.559999999999999</v>
          </cell>
          <cell r="J24">
            <v>31.319999999999997</v>
          </cell>
          <cell r="K24">
            <v>0</v>
          </cell>
        </row>
        <row r="25">
          <cell r="B25">
            <v>22.433333333333334</v>
          </cell>
          <cell r="C25">
            <v>32.299999999999997</v>
          </cell>
          <cell r="D25">
            <v>15</v>
          </cell>
          <cell r="E25">
            <v>49.041666666666664</v>
          </cell>
          <cell r="F25">
            <v>72</v>
          </cell>
          <cell r="G25">
            <v>22</v>
          </cell>
          <cell r="H25">
            <v>12.6</v>
          </cell>
          <cell r="J25">
            <v>28.8</v>
          </cell>
          <cell r="K25">
            <v>0</v>
          </cell>
        </row>
        <row r="26">
          <cell r="B26">
            <v>23.0625</v>
          </cell>
          <cell r="C26">
            <v>31.9</v>
          </cell>
          <cell r="D26">
            <v>14.9</v>
          </cell>
          <cell r="E26">
            <v>47.041666666666664</v>
          </cell>
          <cell r="F26">
            <v>73</v>
          </cell>
          <cell r="G26">
            <v>24</v>
          </cell>
          <cell r="H26">
            <v>12.96</v>
          </cell>
          <cell r="J26">
            <v>28.08</v>
          </cell>
          <cell r="K26">
            <v>0</v>
          </cell>
        </row>
        <row r="27">
          <cell r="B27">
            <v>22.529166666666669</v>
          </cell>
          <cell r="C27">
            <v>31.4</v>
          </cell>
          <cell r="D27">
            <v>15.5</v>
          </cell>
          <cell r="E27">
            <v>47.25</v>
          </cell>
          <cell r="F27">
            <v>71</v>
          </cell>
          <cell r="G27">
            <v>24</v>
          </cell>
          <cell r="H27">
            <v>13.68</v>
          </cell>
          <cell r="J27">
            <v>27.720000000000002</v>
          </cell>
          <cell r="K27">
            <v>0</v>
          </cell>
        </row>
        <row r="28">
          <cell r="B28">
            <v>22.083333333333332</v>
          </cell>
          <cell r="C28">
            <v>32.9</v>
          </cell>
          <cell r="D28">
            <v>14</v>
          </cell>
          <cell r="E28">
            <v>48.416666666666664</v>
          </cell>
          <cell r="F28">
            <v>72</v>
          </cell>
          <cell r="G28">
            <v>21</v>
          </cell>
          <cell r="H28">
            <v>17.64</v>
          </cell>
          <cell r="J28">
            <v>36.36</v>
          </cell>
          <cell r="K28">
            <v>0</v>
          </cell>
        </row>
        <row r="29">
          <cell r="B29">
            <v>22.954166666666666</v>
          </cell>
          <cell r="C29">
            <v>33.700000000000003</v>
          </cell>
          <cell r="D29">
            <v>12.6</v>
          </cell>
          <cell r="E29">
            <v>47.166666666666664</v>
          </cell>
          <cell r="F29">
            <v>79</v>
          </cell>
          <cell r="G29">
            <v>22</v>
          </cell>
          <cell r="H29">
            <v>9.3600000000000012</v>
          </cell>
          <cell r="J29">
            <v>29.52</v>
          </cell>
          <cell r="K29">
            <v>0</v>
          </cell>
        </row>
        <row r="30">
          <cell r="B30">
            <v>24.324999999999999</v>
          </cell>
          <cell r="C30">
            <v>33.700000000000003</v>
          </cell>
          <cell r="D30">
            <v>17.3</v>
          </cell>
          <cell r="E30">
            <v>40.458333333333336</v>
          </cell>
          <cell r="F30">
            <v>58</v>
          </cell>
          <cell r="G30">
            <v>21</v>
          </cell>
          <cell r="H30">
            <v>16.2</v>
          </cell>
          <cell r="J30">
            <v>32.4</v>
          </cell>
          <cell r="K30">
            <v>0</v>
          </cell>
        </row>
        <row r="31">
          <cell r="B31">
            <v>24.787500000000005</v>
          </cell>
          <cell r="C31">
            <v>33.799999999999997</v>
          </cell>
          <cell r="D31">
            <v>16.5</v>
          </cell>
          <cell r="E31">
            <v>42.041666666666664</v>
          </cell>
          <cell r="F31">
            <v>65</v>
          </cell>
          <cell r="G31">
            <v>22</v>
          </cell>
          <cell r="H31">
            <v>14.04</v>
          </cell>
          <cell r="J31">
            <v>30.96</v>
          </cell>
          <cell r="K31">
            <v>0</v>
          </cell>
        </row>
        <row r="32">
          <cell r="B32">
            <v>25.458333333333332</v>
          </cell>
          <cell r="C32">
            <v>35.4</v>
          </cell>
          <cell r="D32">
            <v>18.5</v>
          </cell>
          <cell r="E32">
            <v>38.5</v>
          </cell>
          <cell r="F32">
            <v>56</v>
          </cell>
          <cell r="G32">
            <v>18</v>
          </cell>
          <cell r="H32">
            <v>16.920000000000002</v>
          </cell>
          <cell r="J32">
            <v>33.840000000000003</v>
          </cell>
          <cell r="K32">
            <v>0</v>
          </cell>
        </row>
        <row r="33">
          <cell r="B33">
            <v>21.595833333333331</v>
          </cell>
          <cell r="C33">
            <v>28.7</v>
          </cell>
          <cell r="D33">
            <v>12.4</v>
          </cell>
          <cell r="E33">
            <v>54.666666666666664</v>
          </cell>
          <cell r="F33">
            <v>87</v>
          </cell>
          <cell r="G33">
            <v>38</v>
          </cell>
          <cell r="H33">
            <v>11.16</v>
          </cell>
          <cell r="J33">
            <v>26.28</v>
          </cell>
          <cell r="K33">
            <v>0</v>
          </cell>
        </row>
        <row r="34">
          <cell r="B34">
            <v>20.954166666666669</v>
          </cell>
          <cell r="C34">
            <v>27.8</v>
          </cell>
          <cell r="D34">
            <v>17.100000000000001</v>
          </cell>
          <cell r="E34">
            <v>74.583333333333329</v>
          </cell>
          <cell r="F34">
            <v>96</v>
          </cell>
          <cell r="G34">
            <v>43</v>
          </cell>
          <cell r="H34">
            <v>13.68</v>
          </cell>
          <cell r="J34">
            <v>28.8</v>
          </cell>
          <cell r="K34">
            <v>0.2</v>
          </cell>
        </row>
        <row r="35">
          <cell r="B35">
            <v>21.3125</v>
          </cell>
          <cell r="C35">
            <v>30.2</v>
          </cell>
          <cell r="D35">
            <v>15</v>
          </cell>
          <cell r="E35">
            <v>64.583333333333329</v>
          </cell>
          <cell r="F35">
            <v>88</v>
          </cell>
          <cell r="G35">
            <v>34</v>
          </cell>
          <cell r="H35">
            <v>18.36</v>
          </cell>
          <cell r="J35">
            <v>39.6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17.291666666666668</v>
          </cell>
          <cell r="C5">
            <v>24.4</v>
          </cell>
          <cell r="D5">
            <v>11.4</v>
          </cell>
          <cell r="E5">
            <v>62.625</v>
          </cell>
          <cell r="F5">
            <v>90</v>
          </cell>
          <cell r="G5">
            <v>29</v>
          </cell>
          <cell r="H5">
            <v>10.44</v>
          </cell>
          <cell r="J5">
            <v>27</v>
          </cell>
          <cell r="K5">
            <v>2.8</v>
          </cell>
        </row>
        <row r="6">
          <cell r="B6">
            <v>20.900000000000002</v>
          </cell>
          <cell r="C6">
            <v>29.2</v>
          </cell>
          <cell r="D6">
            <v>15.3</v>
          </cell>
          <cell r="E6">
            <v>72.166666666666671</v>
          </cell>
          <cell r="F6">
            <v>99</v>
          </cell>
          <cell r="G6">
            <v>44</v>
          </cell>
          <cell r="H6">
            <v>13.32</v>
          </cell>
          <cell r="J6">
            <v>28.08</v>
          </cell>
          <cell r="K6">
            <v>0</v>
          </cell>
        </row>
        <row r="7">
          <cell r="B7">
            <v>22.979166666666668</v>
          </cell>
          <cell r="C7">
            <v>32.5</v>
          </cell>
          <cell r="D7">
            <v>15.4</v>
          </cell>
          <cell r="E7">
            <v>63.416666666666664</v>
          </cell>
          <cell r="F7">
            <v>94</v>
          </cell>
          <cell r="G7">
            <v>25</v>
          </cell>
          <cell r="H7">
            <v>17.64</v>
          </cell>
          <cell r="J7">
            <v>29.880000000000003</v>
          </cell>
          <cell r="K7">
            <v>0</v>
          </cell>
        </row>
        <row r="8">
          <cell r="B8">
            <v>24.420833333333338</v>
          </cell>
          <cell r="C8">
            <v>32.700000000000003</v>
          </cell>
          <cell r="D8">
            <v>18.399999999999999</v>
          </cell>
          <cell r="E8">
            <v>44.125</v>
          </cell>
          <cell r="F8">
            <v>62</v>
          </cell>
          <cell r="G8">
            <v>21</v>
          </cell>
          <cell r="H8">
            <v>14.4</v>
          </cell>
          <cell r="J8">
            <v>28.44</v>
          </cell>
          <cell r="K8">
            <v>0</v>
          </cell>
        </row>
        <row r="9">
          <cell r="B9">
            <v>25.183333333333337</v>
          </cell>
          <cell r="C9">
            <v>33.200000000000003</v>
          </cell>
          <cell r="D9">
            <v>20.8</v>
          </cell>
          <cell r="E9">
            <v>40.833333333333336</v>
          </cell>
          <cell r="F9">
            <v>58</v>
          </cell>
          <cell r="G9">
            <v>20</v>
          </cell>
          <cell r="H9">
            <v>19.440000000000001</v>
          </cell>
          <cell r="J9">
            <v>38.519999999999996</v>
          </cell>
          <cell r="K9">
            <v>0</v>
          </cell>
        </row>
        <row r="10">
          <cell r="B10">
            <v>22.558333333333334</v>
          </cell>
          <cell r="C10">
            <v>29</v>
          </cell>
          <cell r="D10">
            <v>15.5</v>
          </cell>
          <cell r="E10">
            <v>63.333333333333336</v>
          </cell>
          <cell r="F10">
            <v>96</v>
          </cell>
          <cell r="G10">
            <v>37</v>
          </cell>
          <cell r="H10">
            <v>9.7200000000000006</v>
          </cell>
          <cell r="J10">
            <v>29.16</v>
          </cell>
          <cell r="K10">
            <v>0</v>
          </cell>
        </row>
        <row r="11">
          <cell r="B11">
            <v>20.462500000000002</v>
          </cell>
          <cell r="C11">
            <v>26.7</v>
          </cell>
          <cell r="D11">
            <v>13.3</v>
          </cell>
          <cell r="E11">
            <v>70.666666666666671</v>
          </cell>
          <cell r="F11">
            <v>97</v>
          </cell>
          <cell r="G11">
            <v>47</v>
          </cell>
          <cell r="H11">
            <v>15.840000000000002</v>
          </cell>
          <cell r="J11">
            <v>28.8</v>
          </cell>
          <cell r="K11">
            <v>0</v>
          </cell>
        </row>
        <row r="12">
          <cell r="B12">
            <v>14.950000000000003</v>
          </cell>
          <cell r="C12">
            <v>21.9</v>
          </cell>
          <cell r="D12">
            <v>13.1</v>
          </cell>
          <cell r="E12">
            <v>86.208333333333329</v>
          </cell>
          <cell r="F12">
            <v>97</v>
          </cell>
          <cell r="G12">
            <v>61</v>
          </cell>
          <cell r="H12">
            <v>15.48</v>
          </cell>
          <cell r="J12">
            <v>34.200000000000003</v>
          </cell>
          <cell r="K12">
            <v>3.4</v>
          </cell>
        </row>
        <row r="13">
          <cell r="B13">
            <v>12.670833333333334</v>
          </cell>
          <cell r="C13">
            <v>13.7</v>
          </cell>
          <cell r="D13">
            <v>11.8</v>
          </cell>
          <cell r="E13">
            <v>96.333333333333329</v>
          </cell>
          <cell r="F13">
            <v>99</v>
          </cell>
          <cell r="G13">
            <v>91</v>
          </cell>
          <cell r="H13">
            <v>11.16</v>
          </cell>
          <cell r="J13">
            <v>21.240000000000002</v>
          </cell>
          <cell r="K13">
            <v>37.600000000000009</v>
          </cell>
        </row>
        <row r="14">
          <cell r="B14">
            <v>10.616666666666665</v>
          </cell>
          <cell r="C14">
            <v>11.9</v>
          </cell>
          <cell r="D14">
            <v>9.6</v>
          </cell>
          <cell r="E14">
            <v>94.875</v>
          </cell>
          <cell r="F14">
            <v>98</v>
          </cell>
          <cell r="G14">
            <v>83</v>
          </cell>
          <cell r="H14">
            <v>11.16</v>
          </cell>
          <cell r="J14">
            <v>22.68</v>
          </cell>
          <cell r="K14">
            <v>18.599999999999998</v>
          </cell>
        </row>
        <row r="15">
          <cell r="B15">
            <v>13.50416666666667</v>
          </cell>
          <cell r="C15">
            <v>19.899999999999999</v>
          </cell>
          <cell r="D15">
            <v>10.7</v>
          </cell>
          <cell r="E15">
            <v>92.125</v>
          </cell>
          <cell r="F15">
            <v>99</v>
          </cell>
          <cell r="G15">
            <v>77</v>
          </cell>
          <cell r="H15">
            <v>19.440000000000001</v>
          </cell>
          <cell r="J15">
            <v>37.080000000000005</v>
          </cell>
          <cell r="K15">
            <v>0.2</v>
          </cell>
        </row>
        <row r="16">
          <cell r="B16">
            <v>12.662500000000001</v>
          </cell>
          <cell r="C16">
            <v>17.7</v>
          </cell>
          <cell r="D16">
            <v>10.1</v>
          </cell>
          <cell r="E16">
            <v>86.208333333333329</v>
          </cell>
          <cell r="F16">
            <v>95</v>
          </cell>
          <cell r="G16">
            <v>69</v>
          </cell>
          <cell r="H16">
            <v>16.920000000000002</v>
          </cell>
          <cell r="J16">
            <v>32.4</v>
          </cell>
          <cell r="K16">
            <v>0</v>
          </cell>
        </row>
        <row r="17">
          <cell r="B17">
            <v>13.404166666666669</v>
          </cell>
          <cell r="C17">
            <v>22.6</v>
          </cell>
          <cell r="D17">
            <v>9.6</v>
          </cell>
          <cell r="E17">
            <v>82.583333333333329</v>
          </cell>
          <cell r="F17">
            <v>94</v>
          </cell>
          <cell r="G17">
            <v>57</v>
          </cell>
          <cell r="H17">
            <v>16.920000000000002</v>
          </cell>
          <cell r="J17">
            <v>41.4</v>
          </cell>
          <cell r="K17">
            <v>0</v>
          </cell>
        </row>
        <row r="18">
          <cell r="B18">
            <v>13.479166666666666</v>
          </cell>
          <cell r="C18">
            <v>19.7</v>
          </cell>
          <cell r="D18">
            <v>10.4</v>
          </cell>
          <cell r="E18">
            <v>80.083333333333329</v>
          </cell>
          <cell r="F18">
            <v>89</v>
          </cell>
          <cell r="G18">
            <v>60</v>
          </cell>
          <cell r="H18">
            <v>15.120000000000001</v>
          </cell>
          <cell r="J18">
            <v>32.4</v>
          </cell>
          <cell r="K18">
            <v>0</v>
          </cell>
        </row>
        <row r="19">
          <cell r="B19">
            <v>14.375000000000002</v>
          </cell>
          <cell r="C19">
            <v>21.8</v>
          </cell>
          <cell r="D19">
            <v>10.6</v>
          </cell>
          <cell r="E19">
            <v>72.916666666666671</v>
          </cell>
          <cell r="F19">
            <v>87</v>
          </cell>
          <cell r="G19">
            <v>47</v>
          </cell>
          <cell r="H19">
            <v>9</v>
          </cell>
          <cell r="J19">
            <v>32.4</v>
          </cell>
          <cell r="K19">
            <v>0</v>
          </cell>
        </row>
        <row r="20">
          <cell r="B20">
            <v>18.345833333333328</v>
          </cell>
          <cell r="C20">
            <v>27.8</v>
          </cell>
          <cell r="D20">
            <v>11.3</v>
          </cell>
          <cell r="E20">
            <v>71.041666666666671</v>
          </cell>
          <cell r="F20">
            <v>94</v>
          </cell>
          <cell r="G20">
            <v>45</v>
          </cell>
          <cell r="H20">
            <v>10.8</v>
          </cell>
          <cell r="J20">
            <v>20.16</v>
          </cell>
          <cell r="K20">
            <v>0</v>
          </cell>
        </row>
        <row r="21">
          <cell r="B21">
            <v>22.187500000000004</v>
          </cell>
          <cell r="C21">
            <v>30.2</v>
          </cell>
          <cell r="D21">
            <v>16.7</v>
          </cell>
          <cell r="E21">
            <v>65.833333333333329</v>
          </cell>
          <cell r="F21">
            <v>90</v>
          </cell>
          <cell r="G21">
            <v>33</v>
          </cell>
          <cell r="H21">
            <v>11.879999999999999</v>
          </cell>
          <cell r="J21">
            <v>21.96</v>
          </cell>
          <cell r="K21">
            <v>0</v>
          </cell>
        </row>
        <row r="22">
          <cell r="B22">
            <v>23.233333333333334</v>
          </cell>
          <cell r="C22">
            <v>30.8</v>
          </cell>
          <cell r="D22">
            <v>17.3</v>
          </cell>
          <cell r="E22">
            <v>53.416666666666664</v>
          </cell>
          <cell r="F22">
            <v>78</v>
          </cell>
          <cell r="G22">
            <v>30</v>
          </cell>
          <cell r="H22">
            <v>15.48</v>
          </cell>
          <cell r="J22">
            <v>31.319999999999997</v>
          </cell>
          <cell r="K22">
            <v>0</v>
          </cell>
        </row>
        <row r="23">
          <cell r="B23">
            <v>23.32083333333334</v>
          </cell>
          <cell r="C23">
            <v>30.9</v>
          </cell>
          <cell r="D23">
            <v>17.100000000000001</v>
          </cell>
          <cell r="E23">
            <v>47.208333333333336</v>
          </cell>
          <cell r="F23">
            <v>64</v>
          </cell>
          <cell r="G23">
            <v>26</v>
          </cell>
          <cell r="H23">
            <v>18.720000000000002</v>
          </cell>
          <cell r="J23">
            <v>30.6</v>
          </cell>
          <cell r="K23">
            <v>0</v>
          </cell>
        </row>
        <row r="24">
          <cell r="B24">
            <v>22.679166666666664</v>
          </cell>
          <cell r="C24">
            <v>30.2</v>
          </cell>
          <cell r="D24">
            <v>16.600000000000001</v>
          </cell>
          <cell r="E24">
            <v>49.958333333333336</v>
          </cell>
          <cell r="F24">
            <v>71</v>
          </cell>
          <cell r="G24">
            <v>26</v>
          </cell>
          <cell r="H24">
            <v>15.120000000000001</v>
          </cell>
          <cell r="J24">
            <v>26.64</v>
          </cell>
          <cell r="K24">
            <v>0</v>
          </cell>
        </row>
        <row r="25">
          <cell r="B25">
            <v>23.037499999999998</v>
          </cell>
          <cell r="C25">
            <v>31.4</v>
          </cell>
          <cell r="D25">
            <v>16.399999999999999</v>
          </cell>
          <cell r="E25">
            <v>47.25</v>
          </cell>
          <cell r="F25">
            <v>73</v>
          </cell>
          <cell r="G25">
            <v>24</v>
          </cell>
          <cell r="H25">
            <v>18</v>
          </cell>
          <cell r="J25">
            <v>31.319999999999997</v>
          </cell>
          <cell r="K25">
            <v>0</v>
          </cell>
        </row>
        <row r="26">
          <cell r="B26">
            <v>23.912500000000005</v>
          </cell>
          <cell r="C26">
            <v>31.5</v>
          </cell>
          <cell r="D26">
            <v>17.7</v>
          </cell>
          <cell r="E26">
            <v>46.833333333333336</v>
          </cell>
          <cell r="F26">
            <v>67</v>
          </cell>
          <cell r="G26">
            <v>25</v>
          </cell>
          <cell r="H26">
            <v>14.4</v>
          </cell>
          <cell r="J26">
            <v>28.8</v>
          </cell>
          <cell r="K26">
            <v>0</v>
          </cell>
        </row>
        <row r="27">
          <cell r="B27">
            <v>22.870833333333334</v>
          </cell>
          <cell r="C27">
            <v>30.5</v>
          </cell>
          <cell r="D27">
            <v>16.5</v>
          </cell>
          <cell r="E27">
            <v>47.416666666666664</v>
          </cell>
          <cell r="F27">
            <v>67</v>
          </cell>
          <cell r="G27">
            <v>24</v>
          </cell>
          <cell r="H27">
            <v>15.120000000000001</v>
          </cell>
          <cell r="J27">
            <v>29.880000000000003</v>
          </cell>
          <cell r="K27">
            <v>0</v>
          </cell>
        </row>
        <row r="28">
          <cell r="B28">
            <v>23.112500000000001</v>
          </cell>
          <cell r="C28">
            <v>31.5</v>
          </cell>
          <cell r="D28">
            <v>16.5</v>
          </cell>
          <cell r="E28">
            <v>45.208333333333336</v>
          </cell>
          <cell r="F28">
            <v>64</v>
          </cell>
          <cell r="G28">
            <v>23</v>
          </cell>
          <cell r="H28">
            <v>16.559999999999999</v>
          </cell>
          <cell r="J28">
            <v>37.080000000000005</v>
          </cell>
          <cell r="K28">
            <v>0</v>
          </cell>
        </row>
        <row r="29">
          <cell r="B29">
            <v>23.458333333333329</v>
          </cell>
          <cell r="C29">
            <v>32.9</v>
          </cell>
          <cell r="D29">
            <v>15.2</v>
          </cell>
          <cell r="E29">
            <v>44.5</v>
          </cell>
          <cell r="F29">
            <v>72</v>
          </cell>
          <cell r="G29">
            <v>21</v>
          </cell>
          <cell r="H29">
            <v>9.7200000000000006</v>
          </cell>
          <cell r="J29">
            <v>19.8</v>
          </cell>
          <cell r="K29">
            <v>0</v>
          </cell>
        </row>
        <row r="30">
          <cell r="B30">
            <v>23.75</v>
          </cell>
          <cell r="C30">
            <v>32.299999999999997</v>
          </cell>
          <cell r="D30">
            <v>19</v>
          </cell>
          <cell r="E30">
            <v>43.958333333333336</v>
          </cell>
          <cell r="F30">
            <v>61</v>
          </cell>
          <cell r="G30">
            <v>24</v>
          </cell>
          <cell r="H30">
            <v>15.48</v>
          </cell>
          <cell r="J30">
            <v>26.64</v>
          </cell>
          <cell r="K30">
            <v>0</v>
          </cell>
        </row>
        <row r="31">
          <cell r="B31">
            <v>24.241666666666664</v>
          </cell>
          <cell r="C31">
            <v>31.9</v>
          </cell>
          <cell r="D31">
            <v>17.100000000000001</v>
          </cell>
          <cell r="E31">
            <v>46.416666666666664</v>
          </cell>
          <cell r="F31">
            <v>72</v>
          </cell>
          <cell r="G31">
            <v>24</v>
          </cell>
          <cell r="H31">
            <v>14.04</v>
          </cell>
          <cell r="J31">
            <v>25.56</v>
          </cell>
          <cell r="K31">
            <v>0</v>
          </cell>
        </row>
        <row r="32">
          <cell r="B32">
            <v>24.662499999999998</v>
          </cell>
          <cell r="C32">
            <v>34.200000000000003</v>
          </cell>
          <cell r="D32">
            <v>16.399999999999999</v>
          </cell>
          <cell r="E32">
            <v>42.25</v>
          </cell>
          <cell r="F32">
            <v>68</v>
          </cell>
          <cell r="G32">
            <v>21</v>
          </cell>
          <cell r="H32">
            <v>16.2</v>
          </cell>
          <cell r="J32">
            <v>33.119999999999997</v>
          </cell>
          <cell r="K32">
            <v>0</v>
          </cell>
        </row>
        <row r="33">
          <cell r="B33">
            <v>21.837500000000006</v>
          </cell>
          <cell r="C33">
            <v>26.3</v>
          </cell>
          <cell r="D33">
            <v>15.9</v>
          </cell>
          <cell r="E33">
            <v>59.875</v>
          </cell>
          <cell r="F33">
            <v>87</v>
          </cell>
          <cell r="G33">
            <v>38</v>
          </cell>
          <cell r="H33">
            <v>15.120000000000001</v>
          </cell>
          <cell r="J33">
            <v>34.92</v>
          </cell>
          <cell r="K33">
            <v>0</v>
          </cell>
        </row>
        <row r="34">
          <cell r="B34">
            <v>20.108333333333338</v>
          </cell>
          <cell r="C34">
            <v>25.1</v>
          </cell>
          <cell r="D34">
            <v>17.7</v>
          </cell>
          <cell r="E34">
            <v>83.5</v>
          </cell>
          <cell r="F34">
            <v>98</v>
          </cell>
          <cell r="G34">
            <v>58</v>
          </cell>
          <cell r="H34">
            <v>11.520000000000001</v>
          </cell>
          <cell r="J34">
            <v>21.96</v>
          </cell>
          <cell r="K34">
            <v>2.2000000000000002</v>
          </cell>
        </row>
        <row r="35">
          <cell r="B35">
            <v>20.587499999999999</v>
          </cell>
          <cell r="C35">
            <v>28.8</v>
          </cell>
          <cell r="D35">
            <v>14.5</v>
          </cell>
          <cell r="E35">
            <v>68.291666666666671</v>
          </cell>
          <cell r="F35">
            <v>89</v>
          </cell>
          <cell r="G35">
            <v>39</v>
          </cell>
          <cell r="H35">
            <v>18.36</v>
          </cell>
          <cell r="J35">
            <v>31.680000000000003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16.887499999999999</v>
          </cell>
          <cell r="C5">
            <v>24.7</v>
          </cell>
          <cell r="D5">
            <v>11</v>
          </cell>
          <cell r="E5">
            <v>69.125</v>
          </cell>
          <cell r="F5">
            <v>100</v>
          </cell>
          <cell r="G5">
            <v>35</v>
          </cell>
          <cell r="H5">
            <v>16.559999999999999</v>
          </cell>
          <cell r="J5">
            <v>38.880000000000003</v>
          </cell>
          <cell r="K5">
            <v>3.2</v>
          </cell>
        </row>
        <row r="6">
          <cell r="B6">
            <v>21.262499999999999</v>
          </cell>
          <cell r="C6">
            <v>29.7</v>
          </cell>
          <cell r="D6">
            <v>15.1</v>
          </cell>
          <cell r="E6">
            <v>73.958333333333329</v>
          </cell>
          <cell r="F6">
            <v>100</v>
          </cell>
          <cell r="G6">
            <v>42</v>
          </cell>
          <cell r="H6">
            <v>14.76</v>
          </cell>
          <cell r="J6">
            <v>27.720000000000002</v>
          </cell>
          <cell r="K6">
            <v>0</v>
          </cell>
        </row>
        <row r="7">
          <cell r="B7">
            <v>24.125</v>
          </cell>
          <cell r="C7">
            <v>32.9</v>
          </cell>
          <cell r="D7">
            <v>14.5</v>
          </cell>
          <cell r="E7">
            <v>56.541666666666664</v>
          </cell>
          <cell r="F7">
            <v>96</v>
          </cell>
          <cell r="G7">
            <v>24</v>
          </cell>
          <cell r="H7">
            <v>18.720000000000002</v>
          </cell>
          <cell r="J7">
            <v>34.56</v>
          </cell>
          <cell r="K7">
            <v>0</v>
          </cell>
        </row>
        <row r="8">
          <cell r="B8">
            <v>25.551041666666674</v>
          </cell>
          <cell r="C8">
            <v>32.9</v>
          </cell>
          <cell r="D8">
            <v>14.5</v>
          </cell>
          <cell r="E8">
            <v>39.564236111111107</v>
          </cell>
          <cell r="F8">
            <v>96</v>
          </cell>
          <cell r="G8">
            <v>21</v>
          </cell>
          <cell r="H8">
            <v>67.39200000000001</v>
          </cell>
          <cell r="J8">
            <v>124.41600000000001</v>
          </cell>
          <cell r="K8">
            <v>0</v>
          </cell>
        </row>
        <row r="9">
          <cell r="B9">
            <v>25.754166666666674</v>
          </cell>
          <cell r="C9">
            <v>33.700000000000003</v>
          </cell>
          <cell r="D9">
            <v>19</v>
          </cell>
          <cell r="E9">
            <v>37.208333333333336</v>
          </cell>
          <cell r="F9">
            <v>64</v>
          </cell>
          <cell r="G9">
            <v>20</v>
          </cell>
          <cell r="H9">
            <v>22.32</v>
          </cell>
          <cell r="J9">
            <v>43.56</v>
          </cell>
          <cell r="K9">
            <v>0</v>
          </cell>
        </row>
        <row r="10">
          <cell r="B10">
            <v>22.462500000000002</v>
          </cell>
          <cell r="C10">
            <v>31.5</v>
          </cell>
          <cell r="D10">
            <v>14.1</v>
          </cell>
          <cell r="E10">
            <v>59.041666666666664</v>
          </cell>
          <cell r="F10">
            <v>98</v>
          </cell>
          <cell r="G10">
            <v>30</v>
          </cell>
          <cell r="H10">
            <v>12.24</v>
          </cell>
          <cell r="J10">
            <v>24.840000000000003</v>
          </cell>
          <cell r="K10">
            <v>0</v>
          </cell>
        </row>
        <row r="11">
          <cell r="B11">
            <v>20.554166666666664</v>
          </cell>
          <cell r="C11">
            <v>30.4</v>
          </cell>
          <cell r="D11">
            <v>13.2</v>
          </cell>
          <cell r="E11">
            <v>73.833333333333329</v>
          </cell>
          <cell r="F11">
            <v>100</v>
          </cell>
          <cell r="G11">
            <v>33</v>
          </cell>
          <cell r="H11">
            <v>15.48</v>
          </cell>
          <cell r="J11">
            <v>26.64</v>
          </cell>
          <cell r="K11">
            <v>0</v>
          </cell>
        </row>
        <row r="12">
          <cell r="B12">
            <v>14.874999999999998</v>
          </cell>
          <cell r="C12">
            <v>20.100000000000001</v>
          </cell>
          <cell r="D12">
            <v>13</v>
          </cell>
          <cell r="E12">
            <v>90.791666666666671</v>
          </cell>
          <cell r="F12">
            <v>100</v>
          </cell>
          <cell r="G12">
            <v>71</v>
          </cell>
          <cell r="H12">
            <v>12.24</v>
          </cell>
          <cell r="J12">
            <v>26.64</v>
          </cell>
          <cell r="K12">
            <v>2.2000000000000002</v>
          </cell>
        </row>
        <row r="13">
          <cell r="B13">
            <v>12.545833333333334</v>
          </cell>
          <cell r="C13">
            <v>13.7</v>
          </cell>
          <cell r="D13">
            <v>11.7</v>
          </cell>
          <cell r="E13">
            <v>99.875</v>
          </cell>
          <cell r="F13">
            <v>100</v>
          </cell>
          <cell r="G13">
            <v>97</v>
          </cell>
          <cell r="H13">
            <v>11.879999999999999</v>
          </cell>
          <cell r="J13">
            <v>20.52</v>
          </cell>
          <cell r="K13">
            <v>42.2</v>
          </cell>
        </row>
        <row r="14">
          <cell r="B14">
            <v>10.904166666666667</v>
          </cell>
          <cell r="C14">
            <v>12.6</v>
          </cell>
          <cell r="D14">
            <v>9.5</v>
          </cell>
          <cell r="E14">
            <v>98.25</v>
          </cell>
          <cell r="F14">
            <v>100</v>
          </cell>
          <cell r="G14">
            <v>86</v>
          </cell>
          <cell r="H14">
            <v>10.8</v>
          </cell>
          <cell r="J14">
            <v>21.96</v>
          </cell>
          <cell r="K14">
            <v>14.2</v>
          </cell>
        </row>
        <row r="15">
          <cell r="B15">
            <v>14.420833333333334</v>
          </cell>
          <cell r="C15">
            <v>22.7</v>
          </cell>
          <cell r="D15">
            <v>10.8</v>
          </cell>
          <cell r="E15">
            <v>93.583333333333329</v>
          </cell>
          <cell r="F15">
            <v>100</v>
          </cell>
          <cell r="G15">
            <v>70</v>
          </cell>
          <cell r="H15">
            <v>20.88</v>
          </cell>
          <cell r="J15">
            <v>42.480000000000004</v>
          </cell>
          <cell r="K15">
            <v>0</v>
          </cell>
        </row>
        <row r="16">
          <cell r="B16">
            <v>12.933333333333335</v>
          </cell>
          <cell r="C16">
            <v>20</v>
          </cell>
          <cell r="D16">
            <v>10.5</v>
          </cell>
          <cell r="E16">
            <v>89.916666666666671</v>
          </cell>
          <cell r="F16">
            <v>100</v>
          </cell>
          <cell r="G16">
            <v>63</v>
          </cell>
          <cell r="H16">
            <v>19.8</v>
          </cell>
          <cell r="J16">
            <v>36.36</v>
          </cell>
          <cell r="K16">
            <v>0</v>
          </cell>
        </row>
        <row r="17">
          <cell r="B17">
            <v>13.462499999999999</v>
          </cell>
          <cell r="C17">
            <v>22</v>
          </cell>
          <cell r="D17">
            <v>9.4</v>
          </cell>
          <cell r="E17">
            <v>86.833333333333329</v>
          </cell>
          <cell r="F17">
            <v>100</v>
          </cell>
          <cell r="G17">
            <v>59</v>
          </cell>
          <cell r="H17">
            <v>17.64</v>
          </cell>
          <cell r="J17">
            <v>36.72</v>
          </cell>
          <cell r="K17">
            <v>0</v>
          </cell>
        </row>
        <row r="18">
          <cell r="B18">
            <v>13.716666666666667</v>
          </cell>
          <cell r="C18">
            <v>21.1</v>
          </cell>
          <cell r="D18">
            <v>10.6</v>
          </cell>
          <cell r="E18">
            <v>83.375</v>
          </cell>
          <cell r="F18">
            <v>97</v>
          </cell>
          <cell r="G18">
            <v>59</v>
          </cell>
          <cell r="H18">
            <v>17.64</v>
          </cell>
          <cell r="J18">
            <v>31.680000000000003</v>
          </cell>
          <cell r="K18">
            <v>0</v>
          </cell>
        </row>
        <row r="19">
          <cell r="B19">
            <v>12.75</v>
          </cell>
          <cell r="C19">
            <v>21.1</v>
          </cell>
          <cell r="D19">
            <v>7.5</v>
          </cell>
          <cell r="E19">
            <v>81.25</v>
          </cell>
          <cell r="F19">
            <v>98</v>
          </cell>
          <cell r="G19">
            <v>52</v>
          </cell>
          <cell r="H19">
            <v>10.44</v>
          </cell>
          <cell r="J19">
            <v>25.92</v>
          </cell>
          <cell r="K19">
            <v>0</v>
          </cell>
        </row>
        <row r="20">
          <cell r="B20">
            <v>16.479166666666668</v>
          </cell>
          <cell r="C20">
            <v>28.7</v>
          </cell>
          <cell r="D20">
            <v>8.1999999999999993</v>
          </cell>
          <cell r="E20">
            <v>76.541666666666671</v>
          </cell>
          <cell r="F20">
            <v>98</v>
          </cell>
          <cell r="G20">
            <v>40</v>
          </cell>
          <cell r="H20">
            <v>9.7200000000000006</v>
          </cell>
          <cell r="J20">
            <v>20.52</v>
          </cell>
          <cell r="K20">
            <v>0</v>
          </cell>
        </row>
        <row r="21">
          <cell r="B21">
            <v>20.629166666666659</v>
          </cell>
          <cell r="C21">
            <v>30.5</v>
          </cell>
          <cell r="D21">
            <v>12.2</v>
          </cell>
          <cell r="E21">
            <v>70.375</v>
          </cell>
          <cell r="F21">
            <v>98</v>
          </cell>
          <cell r="G21">
            <v>32</v>
          </cell>
          <cell r="H21">
            <v>10.8</v>
          </cell>
          <cell r="J21">
            <v>23.040000000000003</v>
          </cell>
          <cell r="K21">
            <v>0</v>
          </cell>
        </row>
        <row r="22">
          <cell r="B22">
            <v>21.837499999999995</v>
          </cell>
          <cell r="C22">
            <v>31.6</v>
          </cell>
          <cell r="D22">
            <v>14.3</v>
          </cell>
          <cell r="E22">
            <v>58.75</v>
          </cell>
          <cell r="F22">
            <v>89</v>
          </cell>
          <cell r="G22">
            <v>28</v>
          </cell>
          <cell r="H22">
            <v>15.840000000000002</v>
          </cell>
          <cell r="J22">
            <v>31.680000000000003</v>
          </cell>
          <cell r="K22">
            <v>0</v>
          </cell>
        </row>
        <row r="23">
          <cell r="B23">
            <v>23.054166666666664</v>
          </cell>
          <cell r="C23">
            <v>32.4</v>
          </cell>
          <cell r="D23">
            <v>16.100000000000001</v>
          </cell>
          <cell r="E23">
            <v>48.041666666666664</v>
          </cell>
          <cell r="F23">
            <v>74</v>
          </cell>
          <cell r="G23">
            <v>25</v>
          </cell>
          <cell r="H23">
            <v>15.48</v>
          </cell>
          <cell r="J23">
            <v>30.6</v>
          </cell>
          <cell r="K23">
            <v>0</v>
          </cell>
        </row>
        <row r="24">
          <cell r="B24">
            <v>23.337500000000002</v>
          </cell>
          <cell r="C24">
            <v>31.1</v>
          </cell>
          <cell r="D24">
            <v>17.8</v>
          </cell>
          <cell r="E24">
            <v>46.125</v>
          </cell>
          <cell r="F24">
            <v>65</v>
          </cell>
          <cell r="G24">
            <v>26</v>
          </cell>
          <cell r="H24">
            <v>16.559999999999999</v>
          </cell>
          <cell r="J24">
            <v>31.319999999999997</v>
          </cell>
          <cell r="K24">
            <v>0</v>
          </cell>
        </row>
        <row r="25">
          <cell r="B25">
            <v>22.433333333333334</v>
          </cell>
          <cell r="C25">
            <v>32.299999999999997</v>
          </cell>
          <cell r="D25">
            <v>15</v>
          </cell>
          <cell r="E25">
            <v>49.041666666666664</v>
          </cell>
          <cell r="F25">
            <v>72</v>
          </cell>
          <cell r="G25">
            <v>22</v>
          </cell>
          <cell r="H25">
            <v>12.6</v>
          </cell>
          <cell r="J25">
            <v>28.8</v>
          </cell>
          <cell r="K25">
            <v>0</v>
          </cell>
        </row>
        <row r="26">
          <cell r="B26">
            <v>24.462500000000006</v>
          </cell>
          <cell r="C26">
            <v>31.6</v>
          </cell>
          <cell r="D26">
            <v>19.399999999999999</v>
          </cell>
          <cell r="E26">
            <v>43.875</v>
          </cell>
          <cell r="F26">
            <v>61</v>
          </cell>
          <cell r="G26">
            <v>25</v>
          </cell>
          <cell r="H26">
            <v>15.840000000000002</v>
          </cell>
          <cell r="J26">
            <v>28.08</v>
          </cell>
          <cell r="K26">
            <v>0</v>
          </cell>
        </row>
        <row r="27">
          <cell r="B27">
            <v>23.454166666666669</v>
          </cell>
          <cell r="C27">
            <v>30.7</v>
          </cell>
          <cell r="D27">
            <v>18.100000000000001</v>
          </cell>
          <cell r="E27">
            <v>44.375</v>
          </cell>
          <cell r="F27">
            <v>61</v>
          </cell>
          <cell r="G27">
            <v>24</v>
          </cell>
          <cell r="H27">
            <v>15.840000000000002</v>
          </cell>
          <cell r="J27">
            <v>29.880000000000003</v>
          </cell>
          <cell r="K27">
            <v>0</v>
          </cell>
        </row>
        <row r="28">
          <cell r="B28">
            <v>23.679166666666671</v>
          </cell>
          <cell r="C28">
            <v>31.8</v>
          </cell>
          <cell r="D28">
            <v>18.100000000000001</v>
          </cell>
          <cell r="E28">
            <v>42.125</v>
          </cell>
          <cell r="F28">
            <v>57</v>
          </cell>
          <cell r="G28">
            <v>24</v>
          </cell>
          <cell r="H28">
            <v>17.28</v>
          </cell>
          <cell r="J28">
            <v>52.56</v>
          </cell>
          <cell r="K28">
            <v>0</v>
          </cell>
        </row>
        <row r="29">
          <cell r="B29">
            <v>23.904166666666665</v>
          </cell>
          <cell r="C29">
            <v>33</v>
          </cell>
          <cell r="D29">
            <v>14.2</v>
          </cell>
          <cell r="E29">
            <v>40.541666666666664</v>
          </cell>
          <cell r="F29">
            <v>71</v>
          </cell>
          <cell r="G29">
            <v>20</v>
          </cell>
          <cell r="H29">
            <v>12.96</v>
          </cell>
          <cell r="J29">
            <v>25.92</v>
          </cell>
          <cell r="K29">
            <v>0</v>
          </cell>
        </row>
        <row r="30">
          <cell r="B30">
            <v>25.070833333333336</v>
          </cell>
          <cell r="C30">
            <v>32.4</v>
          </cell>
          <cell r="D30">
            <v>21.2</v>
          </cell>
          <cell r="E30">
            <v>36.583333333333336</v>
          </cell>
          <cell r="F30">
            <v>49</v>
          </cell>
          <cell r="G30">
            <v>23</v>
          </cell>
          <cell r="H30">
            <v>14.04</v>
          </cell>
          <cell r="J30">
            <v>30.96</v>
          </cell>
          <cell r="K30">
            <v>0</v>
          </cell>
        </row>
        <row r="31">
          <cell r="B31">
            <v>25.208333333333332</v>
          </cell>
          <cell r="C31">
            <v>32.5</v>
          </cell>
          <cell r="D31">
            <v>19.7</v>
          </cell>
          <cell r="E31">
            <v>39.916666666666664</v>
          </cell>
          <cell r="F31">
            <v>53</v>
          </cell>
          <cell r="G31">
            <v>23</v>
          </cell>
          <cell r="H31">
            <v>15.120000000000001</v>
          </cell>
          <cell r="J31">
            <v>29.52</v>
          </cell>
          <cell r="K31">
            <v>0</v>
          </cell>
        </row>
        <row r="32">
          <cell r="B32">
            <v>25.883333333333329</v>
          </cell>
          <cell r="C32">
            <v>34.4</v>
          </cell>
          <cell r="D32">
            <v>19.100000000000001</v>
          </cell>
          <cell r="E32">
            <v>36.708333333333336</v>
          </cell>
          <cell r="F32">
            <v>55</v>
          </cell>
          <cell r="G32">
            <v>21</v>
          </cell>
          <cell r="H32">
            <v>17.64</v>
          </cell>
          <cell r="J32">
            <v>34.56</v>
          </cell>
          <cell r="K32">
            <v>0</v>
          </cell>
        </row>
        <row r="33">
          <cell r="B33">
            <v>21.958333333333332</v>
          </cell>
          <cell r="C33">
            <v>27.6</v>
          </cell>
          <cell r="D33">
            <v>13.7</v>
          </cell>
          <cell r="E33">
            <v>57.791666666666664</v>
          </cell>
          <cell r="F33">
            <v>97</v>
          </cell>
          <cell r="G33">
            <v>30</v>
          </cell>
          <cell r="H33">
            <v>14.76</v>
          </cell>
          <cell r="J33">
            <v>39.6</v>
          </cell>
          <cell r="K33">
            <v>0</v>
          </cell>
        </row>
        <row r="34">
          <cell r="B34">
            <v>20.087500000000002</v>
          </cell>
          <cell r="C34">
            <v>25.5</v>
          </cell>
          <cell r="D34">
            <v>17.2</v>
          </cell>
          <cell r="E34">
            <v>83.416666666666671</v>
          </cell>
          <cell r="F34">
            <v>100</v>
          </cell>
          <cell r="G34">
            <v>57</v>
          </cell>
          <cell r="H34">
            <v>12.24</v>
          </cell>
          <cell r="J34">
            <v>24.48</v>
          </cell>
          <cell r="K34">
            <v>1.2000000000000002</v>
          </cell>
        </row>
        <row r="35">
          <cell r="B35">
            <v>20.733333333333331</v>
          </cell>
          <cell r="C35">
            <v>29.2</v>
          </cell>
          <cell r="D35">
            <v>14.8</v>
          </cell>
          <cell r="E35">
            <v>67.083333333333329</v>
          </cell>
          <cell r="F35">
            <v>88</v>
          </cell>
          <cell r="G35">
            <v>37</v>
          </cell>
          <cell r="H35">
            <v>20.16</v>
          </cell>
          <cell r="J35">
            <v>42.84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19.066666666666666</v>
          </cell>
          <cell r="C5">
            <v>25.6</v>
          </cell>
          <cell r="D5">
            <v>14.4</v>
          </cell>
          <cell r="E5">
            <v>68.125</v>
          </cell>
          <cell r="F5">
            <v>86</v>
          </cell>
          <cell r="G5">
            <v>36</v>
          </cell>
          <cell r="H5">
            <v>19.440000000000001</v>
          </cell>
          <cell r="J5">
            <v>33.119999999999997</v>
          </cell>
        </row>
        <row r="6">
          <cell r="B6">
            <v>20.541666666666668</v>
          </cell>
          <cell r="C6">
            <v>31.1</v>
          </cell>
          <cell r="D6">
            <v>12</v>
          </cell>
          <cell r="E6">
            <v>66.291666666666671</v>
          </cell>
          <cell r="F6">
            <v>95</v>
          </cell>
          <cell r="G6">
            <v>28</v>
          </cell>
          <cell r="H6">
            <v>13.68</v>
          </cell>
          <cell r="J6">
            <v>28.44</v>
          </cell>
          <cell r="K6" t="str">
            <v>*</v>
          </cell>
        </row>
        <row r="7">
          <cell r="B7">
            <v>22.226086956521737</v>
          </cell>
          <cell r="C7">
            <v>32.1</v>
          </cell>
          <cell r="D7">
            <v>13.6</v>
          </cell>
          <cell r="E7">
            <v>55.304347826086953</v>
          </cell>
          <cell r="F7">
            <v>86</v>
          </cell>
          <cell r="G7">
            <v>21</v>
          </cell>
          <cell r="H7">
            <v>10.8</v>
          </cell>
          <cell r="J7">
            <v>27.36</v>
          </cell>
          <cell r="K7" t="str">
            <v>*</v>
          </cell>
        </row>
        <row r="8">
          <cell r="B8">
            <v>22.401086956521738</v>
          </cell>
          <cell r="C8">
            <v>33</v>
          </cell>
          <cell r="D8">
            <v>13.6</v>
          </cell>
          <cell r="E8">
            <v>49.221014492753625</v>
          </cell>
          <cell r="F8">
            <v>86</v>
          </cell>
          <cell r="G8">
            <v>19</v>
          </cell>
          <cell r="H8">
            <v>38.880000000000003</v>
          </cell>
          <cell r="J8">
            <v>98.495999999999995</v>
          </cell>
          <cell r="K8" t="str">
            <v>*</v>
          </cell>
        </row>
        <row r="9">
          <cell r="B9">
            <v>24.099999999999994</v>
          </cell>
          <cell r="C9">
            <v>31.9</v>
          </cell>
          <cell r="D9">
            <v>16.5</v>
          </cell>
          <cell r="E9">
            <v>44.25</v>
          </cell>
          <cell r="F9">
            <v>68</v>
          </cell>
          <cell r="G9">
            <v>22</v>
          </cell>
          <cell r="H9">
            <v>10.08</v>
          </cell>
          <cell r="J9">
            <v>20.88</v>
          </cell>
          <cell r="K9" t="str">
            <v>*</v>
          </cell>
        </row>
        <row r="10">
          <cell r="B10">
            <v>22.545833333333331</v>
          </cell>
          <cell r="C10">
            <v>33.200000000000003</v>
          </cell>
          <cell r="D10">
            <v>12.9</v>
          </cell>
          <cell r="E10">
            <v>49.083333333333336</v>
          </cell>
          <cell r="F10">
            <v>86</v>
          </cell>
          <cell r="G10">
            <v>17</v>
          </cell>
          <cell r="H10">
            <v>12.96</v>
          </cell>
          <cell r="J10">
            <v>33.480000000000004</v>
          </cell>
          <cell r="K10" t="str">
            <v>*</v>
          </cell>
        </row>
        <row r="11">
          <cell r="B11">
            <v>22.779166666666669</v>
          </cell>
          <cell r="C11">
            <v>33.9</v>
          </cell>
          <cell r="D11">
            <v>13</v>
          </cell>
          <cell r="E11">
            <v>47.791666666666664</v>
          </cell>
          <cell r="F11">
            <v>81</v>
          </cell>
          <cell r="G11">
            <v>18</v>
          </cell>
          <cell r="H11">
            <v>17.64</v>
          </cell>
          <cell r="J11">
            <v>36</v>
          </cell>
          <cell r="K11" t="str">
            <v>*</v>
          </cell>
        </row>
        <row r="12">
          <cell r="B12">
            <v>21.970833333333331</v>
          </cell>
          <cell r="C12">
            <v>29.2</v>
          </cell>
          <cell r="D12">
            <v>15.8</v>
          </cell>
          <cell r="E12">
            <v>59.083333333333336</v>
          </cell>
          <cell r="F12">
            <v>82</v>
          </cell>
          <cell r="G12">
            <v>39</v>
          </cell>
          <cell r="H12">
            <v>19.440000000000001</v>
          </cell>
          <cell r="J12">
            <v>27.36</v>
          </cell>
          <cell r="K12" t="str">
            <v>*</v>
          </cell>
        </row>
        <row r="13">
          <cell r="B13">
            <v>18.525000000000002</v>
          </cell>
          <cell r="C13">
            <v>23</v>
          </cell>
          <cell r="D13">
            <v>15.9</v>
          </cell>
          <cell r="E13">
            <v>77.625</v>
          </cell>
          <cell r="F13">
            <v>89</v>
          </cell>
          <cell r="G13">
            <v>59</v>
          </cell>
          <cell r="H13">
            <v>18.720000000000002</v>
          </cell>
          <cell r="J13">
            <v>27.36</v>
          </cell>
          <cell r="K13" t="str">
            <v>*</v>
          </cell>
        </row>
        <row r="14">
          <cell r="B14">
            <v>18.758333333333336</v>
          </cell>
          <cell r="C14">
            <v>24.3</v>
          </cell>
          <cell r="D14">
            <v>16.399999999999999</v>
          </cell>
          <cell r="E14">
            <v>77.75</v>
          </cell>
          <cell r="F14">
            <v>89</v>
          </cell>
          <cell r="G14">
            <v>57</v>
          </cell>
          <cell r="H14">
            <v>13.68</v>
          </cell>
          <cell r="J14">
            <v>25.2</v>
          </cell>
          <cell r="K14" t="str">
            <v>*</v>
          </cell>
        </row>
        <row r="15">
          <cell r="B15">
            <v>21.787500000000005</v>
          </cell>
          <cell r="C15">
            <v>33.4</v>
          </cell>
          <cell r="D15">
            <v>13.3</v>
          </cell>
          <cell r="E15">
            <v>66.166666666666671</v>
          </cell>
          <cell r="F15">
            <v>93</v>
          </cell>
          <cell r="G15">
            <v>26</v>
          </cell>
          <cell r="H15">
            <v>13.68</v>
          </cell>
          <cell r="J15">
            <v>30.240000000000002</v>
          </cell>
          <cell r="K15" t="str">
            <v>*</v>
          </cell>
        </row>
        <row r="16">
          <cell r="B16">
            <v>21.779166666666665</v>
          </cell>
          <cell r="C16">
            <v>28.9</v>
          </cell>
          <cell r="D16">
            <v>15.7</v>
          </cell>
          <cell r="E16">
            <v>66.791666666666671</v>
          </cell>
          <cell r="F16">
            <v>88</v>
          </cell>
          <cell r="G16">
            <v>44</v>
          </cell>
          <cell r="H16">
            <v>25.92</v>
          </cell>
          <cell r="J16">
            <v>43.56</v>
          </cell>
          <cell r="K16" t="str">
            <v>*</v>
          </cell>
        </row>
        <row r="17">
          <cell r="B17">
            <v>20.787500000000001</v>
          </cell>
          <cell r="C17">
            <v>30.8</v>
          </cell>
          <cell r="D17">
            <v>14.6</v>
          </cell>
          <cell r="E17">
            <v>68.416666666666671</v>
          </cell>
          <cell r="F17">
            <v>92</v>
          </cell>
          <cell r="G17">
            <v>32</v>
          </cell>
          <cell r="H17">
            <v>21.240000000000002</v>
          </cell>
          <cell r="J17">
            <v>34.92</v>
          </cell>
          <cell r="K17" t="str">
            <v>*</v>
          </cell>
        </row>
        <row r="18">
          <cell r="B18">
            <v>20.216666666666665</v>
          </cell>
          <cell r="C18">
            <v>28.7</v>
          </cell>
          <cell r="D18">
            <v>15.1</v>
          </cell>
          <cell r="E18">
            <v>71</v>
          </cell>
          <cell r="F18">
            <v>92</v>
          </cell>
          <cell r="G18">
            <v>33</v>
          </cell>
          <cell r="H18">
            <v>16.559999999999999</v>
          </cell>
          <cell r="J18">
            <v>24.840000000000003</v>
          </cell>
          <cell r="K18" t="str">
            <v>*</v>
          </cell>
        </row>
        <row r="19">
          <cell r="B19">
            <v>19.704166666666666</v>
          </cell>
          <cell r="C19">
            <v>28.9</v>
          </cell>
          <cell r="D19">
            <v>13.5</v>
          </cell>
          <cell r="E19">
            <v>69.75</v>
          </cell>
          <cell r="F19">
            <v>93</v>
          </cell>
          <cell r="G19">
            <v>31</v>
          </cell>
          <cell r="H19">
            <v>11.879999999999999</v>
          </cell>
          <cell r="J19">
            <v>20.16</v>
          </cell>
          <cell r="K19" t="str">
            <v>*</v>
          </cell>
        </row>
        <row r="20">
          <cell r="B20">
            <v>21.416666666666668</v>
          </cell>
          <cell r="C20">
            <v>31.2</v>
          </cell>
          <cell r="D20">
            <v>14.3</v>
          </cell>
          <cell r="E20">
            <v>62.166666666666664</v>
          </cell>
          <cell r="F20">
            <v>91</v>
          </cell>
          <cell r="G20">
            <v>25</v>
          </cell>
          <cell r="H20">
            <v>15.48</v>
          </cell>
          <cell r="J20">
            <v>27</v>
          </cell>
          <cell r="K20" t="str">
            <v>*</v>
          </cell>
        </row>
        <row r="21">
          <cell r="B21">
            <v>21.795833333333338</v>
          </cell>
          <cell r="C21">
            <v>31.8</v>
          </cell>
          <cell r="D21">
            <v>13.1</v>
          </cell>
          <cell r="E21">
            <v>53.958333333333336</v>
          </cell>
          <cell r="F21">
            <v>85</v>
          </cell>
          <cell r="G21">
            <v>22</v>
          </cell>
          <cell r="H21">
            <v>10.08</v>
          </cell>
          <cell r="J21">
            <v>18.36</v>
          </cell>
          <cell r="K21" t="str">
            <v>*</v>
          </cell>
        </row>
        <row r="22">
          <cell r="B22">
            <v>22.504166666666663</v>
          </cell>
          <cell r="C22">
            <v>32.799999999999997</v>
          </cell>
          <cell r="D22">
            <v>13.2</v>
          </cell>
          <cell r="E22">
            <v>49.041666666666664</v>
          </cell>
          <cell r="F22">
            <v>84</v>
          </cell>
          <cell r="G22">
            <v>20</v>
          </cell>
          <cell r="H22">
            <v>14.76</v>
          </cell>
          <cell r="J22">
            <v>25.92</v>
          </cell>
          <cell r="K22" t="str">
            <v>*</v>
          </cell>
        </row>
        <row r="23">
          <cell r="B23">
            <v>21.987500000000001</v>
          </cell>
          <cell r="C23">
            <v>32.4</v>
          </cell>
          <cell r="D23">
            <v>12</v>
          </cell>
          <cell r="E23">
            <v>48.833333333333336</v>
          </cell>
          <cell r="F23">
            <v>81</v>
          </cell>
          <cell r="G23">
            <v>21</v>
          </cell>
          <cell r="H23">
            <v>11.879999999999999</v>
          </cell>
          <cell r="J23">
            <v>23.040000000000003</v>
          </cell>
          <cell r="K23" t="str">
            <v>*</v>
          </cell>
        </row>
        <row r="24">
          <cell r="B24">
            <v>21.966666666666669</v>
          </cell>
          <cell r="C24">
            <v>32</v>
          </cell>
          <cell r="D24">
            <v>12.7</v>
          </cell>
          <cell r="E24">
            <v>48.583333333333336</v>
          </cell>
          <cell r="F24">
            <v>80</v>
          </cell>
          <cell r="G24">
            <v>19</v>
          </cell>
          <cell r="H24">
            <v>7.9200000000000008</v>
          </cell>
          <cell r="J24">
            <v>18.720000000000002</v>
          </cell>
          <cell r="K24" t="str">
            <v>*</v>
          </cell>
        </row>
        <row r="25">
          <cell r="B25">
            <v>21.941666666666666</v>
          </cell>
          <cell r="C25">
            <v>31.7</v>
          </cell>
          <cell r="D25">
            <v>12.2</v>
          </cell>
          <cell r="E25">
            <v>49.791666666666664</v>
          </cell>
          <cell r="F25">
            <v>82</v>
          </cell>
          <cell r="G25">
            <v>18</v>
          </cell>
          <cell r="H25">
            <v>15.120000000000001</v>
          </cell>
          <cell r="J25">
            <v>29.52</v>
          </cell>
          <cell r="K25" t="str">
            <v>*</v>
          </cell>
        </row>
        <row r="26">
          <cell r="B26">
            <v>21.065217391304348</v>
          </cell>
          <cell r="C26">
            <v>31.6</v>
          </cell>
          <cell r="D26">
            <v>11</v>
          </cell>
          <cell r="E26">
            <v>49.826086956521742</v>
          </cell>
          <cell r="F26">
            <v>85</v>
          </cell>
          <cell r="G26">
            <v>19</v>
          </cell>
          <cell r="H26">
            <v>12.96</v>
          </cell>
          <cell r="J26">
            <v>26.28</v>
          </cell>
          <cell r="K26" t="str">
            <v>*</v>
          </cell>
        </row>
        <row r="27">
          <cell r="B27">
            <v>21.395833333333339</v>
          </cell>
          <cell r="C27">
            <v>31.8</v>
          </cell>
          <cell r="D27">
            <v>11.4</v>
          </cell>
          <cell r="E27">
            <v>47.875</v>
          </cell>
          <cell r="F27">
            <v>82</v>
          </cell>
          <cell r="G27">
            <v>19</v>
          </cell>
          <cell r="H27">
            <v>12.6</v>
          </cell>
          <cell r="J27">
            <v>30.96</v>
          </cell>
          <cell r="K27" t="str">
            <v>*</v>
          </cell>
        </row>
        <row r="28">
          <cell r="B28">
            <v>21.891666666666666</v>
          </cell>
          <cell r="C28">
            <v>31.9</v>
          </cell>
          <cell r="D28">
            <v>12.1</v>
          </cell>
          <cell r="E28">
            <v>46.541666666666664</v>
          </cell>
          <cell r="F28">
            <v>82</v>
          </cell>
          <cell r="G28">
            <v>17</v>
          </cell>
          <cell r="H28">
            <v>16.2</v>
          </cell>
          <cell r="J28">
            <v>34.92</v>
          </cell>
          <cell r="K28" t="str">
            <v>*</v>
          </cell>
        </row>
        <row r="29">
          <cell r="B29">
            <v>22.566666666666674</v>
          </cell>
          <cell r="C29">
            <v>32.9</v>
          </cell>
          <cell r="D29">
            <v>12.3</v>
          </cell>
          <cell r="E29">
            <v>42.208333333333336</v>
          </cell>
          <cell r="F29">
            <v>76</v>
          </cell>
          <cell r="G29">
            <v>17</v>
          </cell>
          <cell r="H29">
            <v>13.32</v>
          </cell>
          <cell r="J29">
            <v>29.880000000000003</v>
          </cell>
          <cell r="K29" t="str">
            <v>*</v>
          </cell>
        </row>
        <row r="30">
          <cell r="B30">
            <v>22.437500000000004</v>
          </cell>
          <cell r="C30">
            <v>32.6</v>
          </cell>
          <cell r="D30">
            <v>12.5</v>
          </cell>
          <cell r="E30">
            <v>44.541666666666664</v>
          </cell>
          <cell r="F30">
            <v>79</v>
          </cell>
          <cell r="G30">
            <v>18</v>
          </cell>
          <cell r="H30">
            <v>13.32</v>
          </cell>
          <cell r="J30">
            <v>26.28</v>
          </cell>
          <cell r="K30" t="str">
            <v>*</v>
          </cell>
        </row>
        <row r="31">
          <cell r="B31">
            <v>22.552173913043479</v>
          </cell>
          <cell r="C31">
            <v>33.5</v>
          </cell>
          <cell r="D31">
            <v>11.6</v>
          </cell>
          <cell r="E31">
            <v>44.565217391304351</v>
          </cell>
          <cell r="F31">
            <v>83</v>
          </cell>
          <cell r="G31">
            <v>17</v>
          </cell>
          <cell r="H31">
            <v>11.879999999999999</v>
          </cell>
          <cell r="J31">
            <v>24.48</v>
          </cell>
          <cell r="K31" t="str">
            <v>*</v>
          </cell>
        </row>
        <row r="32">
          <cell r="B32">
            <v>23.391666666666669</v>
          </cell>
          <cell r="C32">
            <v>34.799999999999997</v>
          </cell>
          <cell r="D32">
            <v>12.8</v>
          </cell>
          <cell r="E32">
            <v>42.875</v>
          </cell>
          <cell r="F32">
            <v>80</v>
          </cell>
          <cell r="G32">
            <v>15</v>
          </cell>
          <cell r="H32">
            <v>14.76</v>
          </cell>
          <cell r="J32">
            <v>30.6</v>
          </cell>
          <cell r="K32" t="str">
            <v>*</v>
          </cell>
        </row>
        <row r="33">
          <cell r="B33">
            <v>24.487500000000001</v>
          </cell>
          <cell r="C33">
            <v>35.4</v>
          </cell>
          <cell r="D33">
            <v>13.9</v>
          </cell>
          <cell r="E33">
            <v>41.166666666666664</v>
          </cell>
          <cell r="F33">
            <v>79</v>
          </cell>
          <cell r="G33">
            <v>14</v>
          </cell>
          <cell r="H33">
            <v>15.48</v>
          </cell>
          <cell r="J33">
            <v>36</v>
          </cell>
          <cell r="K33" t="str">
            <v>*</v>
          </cell>
        </row>
        <row r="34">
          <cell r="B34">
            <v>23.387499999999999</v>
          </cell>
          <cell r="C34">
            <v>30.6</v>
          </cell>
          <cell r="D34">
            <v>16.899999999999999</v>
          </cell>
          <cell r="E34">
            <v>52.833333333333336</v>
          </cell>
          <cell r="F34">
            <v>84</v>
          </cell>
          <cell r="G34">
            <v>30</v>
          </cell>
          <cell r="H34">
            <v>17.28</v>
          </cell>
          <cell r="J34">
            <v>33.840000000000003</v>
          </cell>
          <cell r="K34" t="str">
            <v>*</v>
          </cell>
        </row>
        <row r="35">
          <cell r="B35">
            <v>22.056521739130432</v>
          </cell>
          <cell r="C35">
            <v>33</v>
          </cell>
          <cell r="D35">
            <v>13.9</v>
          </cell>
          <cell r="E35">
            <v>58.304347826086953</v>
          </cell>
          <cell r="F35">
            <v>89</v>
          </cell>
          <cell r="G35">
            <v>20</v>
          </cell>
          <cell r="H35">
            <v>13.32</v>
          </cell>
          <cell r="J35">
            <v>28.08</v>
          </cell>
          <cell r="K3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21.887499999999999</v>
          </cell>
          <cell r="C5">
            <v>31.6</v>
          </cell>
          <cell r="D5">
            <v>14.5</v>
          </cell>
          <cell r="E5">
            <v>61.85</v>
          </cell>
          <cell r="F5">
            <v>92</v>
          </cell>
          <cell r="G5">
            <v>36</v>
          </cell>
          <cell r="H5">
            <v>12.24</v>
          </cell>
          <cell r="J5">
            <v>26.28</v>
          </cell>
          <cell r="K5">
            <v>0</v>
          </cell>
        </row>
        <row r="6">
          <cell r="B6">
            <v>22.5</v>
          </cell>
          <cell r="C6">
            <v>34.9</v>
          </cell>
          <cell r="D6">
            <v>13.9</v>
          </cell>
          <cell r="E6">
            <v>71.409090909090907</v>
          </cell>
          <cell r="F6">
            <v>97</v>
          </cell>
          <cell r="G6">
            <v>26</v>
          </cell>
          <cell r="H6">
            <v>9.3600000000000012</v>
          </cell>
          <cell r="J6">
            <v>23.040000000000003</v>
          </cell>
          <cell r="K6">
            <v>0</v>
          </cell>
        </row>
        <row r="7">
          <cell r="B7">
            <v>22.904166666666672</v>
          </cell>
          <cell r="C7">
            <v>35.700000000000003</v>
          </cell>
          <cell r="D7">
            <v>12.5</v>
          </cell>
          <cell r="E7">
            <v>63.608695652173914</v>
          </cell>
          <cell r="F7">
            <v>97</v>
          </cell>
          <cell r="G7">
            <v>20</v>
          </cell>
          <cell r="H7">
            <v>9.7200000000000006</v>
          </cell>
          <cell r="J7">
            <v>23.040000000000003</v>
          </cell>
          <cell r="K7">
            <v>0</v>
          </cell>
        </row>
        <row r="8">
          <cell r="B8">
            <v>22.8</v>
          </cell>
          <cell r="C8">
            <v>36.1</v>
          </cell>
          <cell r="D8">
            <v>13.8</v>
          </cell>
          <cell r="E8">
            <v>63.227272727272727</v>
          </cell>
          <cell r="F8">
            <v>93</v>
          </cell>
          <cell r="G8">
            <v>19</v>
          </cell>
          <cell r="H8">
            <v>11.879999999999999</v>
          </cell>
          <cell r="J8">
            <v>20.52</v>
          </cell>
          <cell r="K8">
            <v>0</v>
          </cell>
        </row>
        <row r="9">
          <cell r="B9">
            <v>24.099999999999994</v>
          </cell>
          <cell r="C9">
            <v>31.9</v>
          </cell>
          <cell r="D9">
            <v>16.5</v>
          </cell>
          <cell r="E9">
            <v>44.25</v>
          </cell>
          <cell r="F9">
            <v>68</v>
          </cell>
          <cell r="G9">
            <v>22</v>
          </cell>
          <cell r="H9">
            <v>10.08</v>
          </cell>
          <cell r="J9">
            <v>20.88</v>
          </cell>
          <cell r="K9">
            <v>0</v>
          </cell>
        </row>
        <row r="10">
          <cell r="B10">
            <v>22.545833333333331</v>
          </cell>
          <cell r="C10">
            <v>33.200000000000003</v>
          </cell>
          <cell r="D10">
            <v>12.9</v>
          </cell>
          <cell r="E10">
            <v>49.083333333333336</v>
          </cell>
          <cell r="F10">
            <v>86</v>
          </cell>
          <cell r="G10">
            <v>17</v>
          </cell>
          <cell r="H10">
            <v>12.96</v>
          </cell>
          <cell r="J10">
            <v>33.480000000000004</v>
          </cell>
          <cell r="K10">
            <v>0</v>
          </cell>
        </row>
        <row r="11">
          <cell r="B11">
            <v>22.779166666666669</v>
          </cell>
          <cell r="C11">
            <v>33.9</v>
          </cell>
          <cell r="D11">
            <v>13</v>
          </cell>
          <cell r="E11">
            <v>47.791666666666664</v>
          </cell>
          <cell r="F11">
            <v>81</v>
          </cell>
          <cell r="G11">
            <v>18</v>
          </cell>
          <cell r="H11">
            <v>17.64</v>
          </cell>
          <cell r="J11">
            <v>36</v>
          </cell>
          <cell r="K11">
            <v>0</v>
          </cell>
        </row>
        <row r="12">
          <cell r="B12">
            <v>20.662499999999998</v>
          </cell>
          <cell r="C12">
            <v>27.1</v>
          </cell>
          <cell r="D12">
            <v>15.7</v>
          </cell>
          <cell r="E12">
            <v>69.227272727272734</v>
          </cell>
          <cell r="F12">
            <v>93</v>
          </cell>
          <cell r="G12">
            <v>44</v>
          </cell>
          <cell r="H12">
            <v>10.44</v>
          </cell>
          <cell r="J12">
            <v>25.56</v>
          </cell>
          <cell r="K12">
            <v>0</v>
          </cell>
        </row>
        <row r="13">
          <cell r="B13">
            <v>18.387500000000003</v>
          </cell>
          <cell r="C13">
            <v>26.6</v>
          </cell>
          <cell r="D13">
            <v>13</v>
          </cell>
          <cell r="E13">
            <v>73.833333333333329</v>
          </cell>
          <cell r="F13">
            <v>96</v>
          </cell>
          <cell r="G13">
            <v>47</v>
          </cell>
          <cell r="H13">
            <v>11.16</v>
          </cell>
          <cell r="J13">
            <v>28.44</v>
          </cell>
          <cell r="K13">
            <v>0</v>
          </cell>
        </row>
        <row r="14">
          <cell r="B14">
            <v>19.166666666666664</v>
          </cell>
          <cell r="C14">
            <v>27.5</v>
          </cell>
          <cell r="D14">
            <v>15.3</v>
          </cell>
          <cell r="E14">
            <v>75.166666666666671</v>
          </cell>
          <cell r="F14">
            <v>92</v>
          </cell>
          <cell r="G14">
            <v>47</v>
          </cell>
          <cell r="H14">
            <v>8.2799999999999994</v>
          </cell>
          <cell r="J14">
            <v>17.64</v>
          </cell>
          <cell r="K14">
            <v>0</v>
          </cell>
        </row>
        <row r="15">
          <cell r="B15">
            <v>20.687500000000004</v>
          </cell>
          <cell r="C15">
            <v>33.5</v>
          </cell>
          <cell r="D15">
            <v>11.8</v>
          </cell>
          <cell r="E15">
            <v>75.772727272727266</v>
          </cell>
          <cell r="F15">
            <v>97</v>
          </cell>
          <cell r="G15">
            <v>36</v>
          </cell>
          <cell r="H15">
            <v>12.24</v>
          </cell>
          <cell r="J15">
            <v>23.759999999999998</v>
          </cell>
          <cell r="K15">
            <v>0</v>
          </cell>
        </row>
        <row r="16">
          <cell r="B16">
            <v>20.80833333333333</v>
          </cell>
          <cell r="C16">
            <v>26</v>
          </cell>
          <cell r="D16">
            <v>17.5</v>
          </cell>
          <cell r="E16">
            <v>64.625</v>
          </cell>
          <cell r="F16">
            <v>85</v>
          </cell>
          <cell r="G16">
            <v>48</v>
          </cell>
          <cell r="H16">
            <v>17.28</v>
          </cell>
          <cell r="J16">
            <v>34.56</v>
          </cell>
          <cell r="K16">
            <v>0</v>
          </cell>
        </row>
        <row r="17">
          <cell r="B17">
            <v>18.420833333333334</v>
          </cell>
          <cell r="C17">
            <v>26.6</v>
          </cell>
          <cell r="D17">
            <v>11.3</v>
          </cell>
          <cell r="E17">
            <v>69.375</v>
          </cell>
          <cell r="F17">
            <v>95</v>
          </cell>
          <cell r="G17">
            <v>43</v>
          </cell>
          <cell r="H17">
            <v>12.24</v>
          </cell>
          <cell r="J17">
            <v>25.2</v>
          </cell>
          <cell r="K17">
            <v>0</v>
          </cell>
        </row>
        <row r="18">
          <cell r="B18">
            <v>17.670833333333331</v>
          </cell>
          <cell r="C18">
            <v>27.5</v>
          </cell>
          <cell r="D18">
            <v>10.1</v>
          </cell>
          <cell r="E18">
            <v>71.5</v>
          </cell>
          <cell r="F18">
            <v>96</v>
          </cell>
          <cell r="G18">
            <v>43</v>
          </cell>
          <cell r="H18">
            <v>11.520000000000001</v>
          </cell>
          <cell r="J18">
            <v>25.56</v>
          </cell>
          <cell r="K18">
            <v>0</v>
          </cell>
        </row>
        <row r="19">
          <cell r="B19">
            <v>18.720833333333335</v>
          </cell>
          <cell r="C19">
            <v>28.9</v>
          </cell>
          <cell r="D19">
            <v>10.6</v>
          </cell>
          <cell r="E19">
            <v>72.208333333333329</v>
          </cell>
          <cell r="F19">
            <v>97</v>
          </cell>
          <cell r="G19">
            <v>39</v>
          </cell>
          <cell r="H19">
            <v>10.8</v>
          </cell>
          <cell r="J19">
            <v>22.68</v>
          </cell>
          <cell r="K19">
            <v>0</v>
          </cell>
        </row>
        <row r="20">
          <cell r="B20">
            <v>20.529166666666665</v>
          </cell>
          <cell r="C20">
            <v>32.700000000000003</v>
          </cell>
          <cell r="D20">
            <v>11.2</v>
          </cell>
          <cell r="E20">
            <v>77.78947368421052</v>
          </cell>
          <cell r="F20">
            <v>98</v>
          </cell>
          <cell r="G20">
            <v>29</v>
          </cell>
          <cell r="H20">
            <v>12.6</v>
          </cell>
          <cell r="J20">
            <v>27.36</v>
          </cell>
          <cell r="K20">
            <v>0</v>
          </cell>
        </row>
        <row r="21">
          <cell r="B21">
            <v>21.241666666666664</v>
          </cell>
          <cell r="C21">
            <v>33.1</v>
          </cell>
          <cell r="D21">
            <v>12.3</v>
          </cell>
          <cell r="E21">
            <v>75.21052631578948</v>
          </cell>
          <cell r="F21">
            <v>97</v>
          </cell>
          <cell r="G21">
            <v>34</v>
          </cell>
          <cell r="H21">
            <v>9</v>
          </cell>
          <cell r="J21">
            <v>21.96</v>
          </cell>
          <cell r="K21">
            <v>0</v>
          </cell>
        </row>
        <row r="22">
          <cell r="B22">
            <v>21.654166666666669</v>
          </cell>
          <cell r="C22">
            <v>34.799999999999997</v>
          </cell>
          <cell r="D22">
            <v>11.2</v>
          </cell>
          <cell r="E22">
            <v>65.434782608695656</v>
          </cell>
          <cell r="F22">
            <v>96</v>
          </cell>
          <cell r="G22">
            <v>23</v>
          </cell>
          <cell r="H22">
            <v>11.16</v>
          </cell>
          <cell r="J22">
            <v>29.880000000000003</v>
          </cell>
          <cell r="K22">
            <v>0</v>
          </cell>
        </row>
        <row r="23">
          <cell r="B23">
            <v>22.233333333333334</v>
          </cell>
          <cell r="C23">
            <v>35.4</v>
          </cell>
          <cell r="D23">
            <v>12</v>
          </cell>
          <cell r="E23">
            <v>65.904761904761898</v>
          </cell>
          <cell r="F23">
            <v>95</v>
          </cell>
          <cell r="G23">
            <v>23</v>
          </cell>
          <cell r="H23">
            <v>9.3600000000000012</v>
          </cell>
          <cell r="J23">
            <v>23.040000000000003</v>
          </cell>
          <cell r="K23">
            <v>0</v>
          </cell>
        </row>
        <row r="24">
          <cell r="B24">
            <v>21.958333333333332</v>
          </cell>
          <cell r="C24">
            <v>34.700000000000003</v>
          </cell>
          <cell r="D24">
            <v>12.3</v>
          </cell>
          <cell r="E24">
            <v>67.75</v>
          </cell>
          <cell r="F24">
            <v>95</v>
          </cell>
          <cell r="G24">
            <v>21</v>
          </cell>
          <cell r="H24">
            <v>9.7200000000000006</v>
          </cell>
          <cell r="J24">
            <v>21.240000000000002</v>
          </cell>
          <cell r="K24">
            <v>0</v>
          </cell>
        </row>
        <row r="25">
          <cell r="B25">
            <v>21.370833333333337</v>
          </cell>
          <cell r="C25">
            <v>35.6</v>
          </cell>
          <cell r="D25">
            <v>10.4</v>
          </cell>
          <cell r="E25">
            <v>63.68181818181818</v>
          </cell>
          <cell r="F25">
            <v>96</v>
          </cell>
          <cell r="G25">
            <v>18</v>
          </cell>
          <cell r="H25">
            <v>12.24</v>
          </cell>
          <cell r="J25">
            <v>27</v>
          </cell>
          <cell r="K25">
            <v>0</v>
          </cell>
        </row>
        <row r="26">
          <cell r="B26">
            <v>21.125000000000004</v>
          </cell>
          <cell r="C26">
            <v>34.1</v>
          </cell>
          <cell r="D26">
            <v>10.6</v>
          </cell>
          <cell r="E26">
            <v>66.75</v>
          </cell>
          <cell r="F26">
            <v>95</v>
          </cell>
          <cell r="G26">
            <v>21</v>
          </cell>
          <cell r="H26">
            <v>10.44</v>
          </cell>
          <cell r="J26">
            <v>25.2</v>
          </cell>
          <cell r="K26">
            <v>0</v>
          </cell>
        </row>
        <row r="27">
          <cell r="B27">
            <v>21.3</v>
          </cell>
          <cell r="C27">
            <v>34.5</v>
          </cell>
          <cell r="D27">
            <v>10.4</v>
          </cell>
          <cell r="E27">
            <v>63.952380952380949</v>
          </cell>
          <cell r="F27">
            <v>95</v>
          </cell>
          <cell r="G27">
            <v>21</v>
          </cell>
          <cell r="H27">
            <v>15.120000000000001</v>
          </cell>
          <cell r="J27">
            <v>33.480000000000004</v>
          </cell>
          <cell r="K27">
            <v>0</v>
          </cell>
        </row>
        <row r="28">
          <cell r="B28">
            <v>21.737500000000001</v>
          </cell>
          <cell r="C28">
            <v>35.200000000000003</v>
          </cell>
          <cell r="D28">
            <v>10.9</v>
          </cell>
          <cell r="E28">
            <v>64.047619047619051</v>
          </cell>
          <cell r="F28">
            <v>94</v>
          </cell>
          <cell r="G28">
            <v>21</v>
          </cell>
          <cell r="H28">
            <v>14.76</v>
          </cell>
          <cell r="J28">
            <v>36.36</v>
          </cell>
          <cell r="K28">
            <v>0</v>
          </cell>
        </row>
        <row r="29">
          <cell r="B29">
            <v>21.579166666666669</v>
          </cell>
          <cell r="C29">
            <v>35.4</v>
          </cell>
          <cell r="D29">
            <v>11.1</v>
          </cell>
          <cell r="E29">
            <v>64.454545454545453</v>
          </cell>
          <cell r="F29">
            <v>95</v>
          </cell>
          <cell r="G29">
            <v>21</v>
          </cell>
          <cell r="H29">
            <v>8.2799999999999994</v>
          </cell>
          <cell r="J29">
            <v>21.96</v>
          </cell>
          <cell r="K29">
            <v>0</v>
          </cell>
        </row>
        <row r="30">
          <cell r="B30">
            <v>21.866666666666671</v>
          </cell>
          <cell r="C30">
            <v>36.700000000000003</v>
          </cell>
          <cell r="D30">
            <v>10.6</v>
          </cell>
          <cell r="E30">
            <v>64.272727272727266</v>
          </cell>
          <cell r="F30">
            <v>96</v>
          </cell>
          <cell r="G30">
            <v>19</v>
          </cell>
          <cell r="H30">
            <v>9.7200000000000006</v>
          </cell>
          <cell r="J30">
            <v>25.92</v>
          </cell>
          <cell r="K30">
            <v>0</v>
          </cell>
        </row>
        <row r="31">
          <cell r="B31">
            <v>23.158333333333331</v>
          </cell>
          <cell r="C31">
            <v>37</v>
          </cell>
          <cell r="D31">
            <v>12.1</v>
          </cell>
          <cell r="E31">
            <v>57.869565217391305</v>
          </cell>
          <cell r="F31">
            <v>93</v>
          </cell>
          <cell r="G31">
            <v>16</v>
          </cell>
          <cell r="H31">
            <v>7.9200000000000008</v>
          </cell>
          <cell r="J31">
            <v>25.56</v>
          </cell>
          <cell r="K31">
            <v>0</v>
          </cell>
        </row>
        <row r="32">
          <cell r="B32">
            <v>22.658333333333331</v>
          </cell>
          <cell r="C32">
            <v>37.6</v>
          </cell>
          <cell r="D32">
            <v>11.6</v>
          </cell>
          <cell r="E32">
            <v>58.636363636363633</v>
          </cell>
          <cell r="F32">
            <v>91</v>
          </cell>
          <cell r="G32">
            <v>15</v>
          </cell>
          <cell r="H32">
            <v>13.32</v>
          </cell>
          <cell r="J32">
            <v>30.96</v>
          </cell>
          <cell r="K32">
            <v>0</v>
          </cell>
        </row>
        <row r="33">
          <cell r="B33">
            <v>22.908333333333331</v>
          </cell>
          <cell r="C33">
            <v>37.5</v>
          </cell>
          <cell r="D33">
            <v>12.3</v>
          </cell>
          <cell r="E33">
            <v>58.391304347826086</v>
          </cell>
          <cell r="F33">
            <v>92</v>
          </cell>
          <cell r="G33">
            <v>20</v>
          </cell>
          <cell r="H33">
            <v>14.04</v>
          </cell>
          <cell r="J33">
            <v>31.319999999999997</v>
          </cell>
          <cell r="K33">
            <v>0</v>
          </cell>
        </row>
        <row r="34">
          <cell r="B34">
            <v>24.529166666666672</v>
          </cell>
          <cell r="C34">
            <v>34.9</v>
          </cell>
          <cell r="D34">
            <v>14.9</v>
          </cell>
          <cell r="E34">
            <v>59.454545454545453</v>
          </cell>
          <cell r="F34">
            <v>94</v>
          </cell>
          <cell r="G34">
            <v>24</v>
          </cell>
          <cell r="H34">
            <v>16.2</v>
          </cell>
          <cell r="J34">
            <v>27.720000000000002</v>
          </cell>
          <cell r="K34">
            <v>0</v>
          </cell>
        </row>
        <row r="35">
          <cell r="B35">
            <v>24.112500000000001</v>
          </cell>
          <cell r="C35">
            <v>37.5</v>
          </cell>
          <cell r="D35">
            <v>14.4</v>
          </cell>
          <cell r="E35">
            <v>59.478260869565219</v>
          </cell>
          <cell r="F35">
            <v>93</v>
          </cell>
          <cell r="G35">
            <v>19</v>
          </cell>
          <cell r="H35">
            <v>12.6</v>
          </cell>
          <cell r="J35">
            <v>25.2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14.908333333333337</v>
          </cell>
          <cell r="C5">
            <v>23.8</v>
          </cell>
          <cell r="D5">
            <v>7.8</v>
          </cell>
          <cell r="E5">
            <v>62.208333333333336</v>
          </cell>
          <cell r="F5">
            <v>83</v>
          </cell>
          <cell r="G5">
            <v>35</v>
          </cell>
          <cell r="H5">
            <v>15.840000000000002</v>
          </cell>
          <cell r="J5">
            <v>34.56</v>
          </cell>
          <cell r="K5">
            <v>0.4</v>
          </cell>
        </row>
        <row r="6">
          <cell r="B6">
            <v>19.333333333333336</v>
          </cell>
          <cell r="C6">
            <v>28.4</v>
          </cell>
          <cell r="D6">
            <v>13.1</v>
          </cell>
          <cell r="E6">
            <v>68.375</v>
          </cell>
          <cell r="F6">
            <v>92</v>
          </cell>
          <cell r="G6">
            <v>31</v>
          </cell>
          <cell r="H6">
            <v>19.8</v>
          </cell>
          <cell r="J6">
            <v>36.72</v>
          </cell>
          <cell r="K6">
            <v>0</v>
          </cell>
        </row>
        <row r="7">
          <cell r="B7">
            <v>22.474999999999998</v>
          </cell>
          <cell r="C7">
            <v>30.5</v>
          </cell>
          <cell r="D7">
            <v>16.5</v>
          </cell>
          <cell r="E7">
            <v>52.875</v>
          </cell>
          <cell r="F7">
            <v>79</v>
          </cell>
          <cell r="G7">
            <v>22</v>
          </cell>
          <cell r="H7">
            <v>10.8</v>
          </cell>
          <cell r="J7">
            <v>28.44</v>
          </cell>
          <cell r="K7">
            <v>0</v>
          </cell>
        </row>
        <row r="8">
          <cell r="B8">
            <v>23.729166666666668</v>
          </cell>
          <cell r="C8">
            <v>30.3</v>
          </cell>
          <cell r="D8">
            <v>17.2</v>
          </cell>
          <cell r="E8">
            <v>37.125</v>
          </cell>
          <cell r="F8">
            <v>57</v>
          </cell>
          <cell r="G8">
            <v>21</v>
          </cell>
          <cell r="H8">
            <v>10.44</v>
          </cell>
          <cell r="J8">
            <v>31.319999999999997</v>
          </cell>
          <cell r="K8">
            <v>0</v>
          </cell>
        </row>
        <row r="9">
          <cell r="B9">
            <v>23.279166666666669</v>
          </cell>
          <cell r="C9">
            <v>30.9</v>
          </cell>
          <cell r="D9">
            <v>17.7</v>
          </cell>
          <cell r="E9">
            <v>41.083333333333336</v>
          </cell>
          <cell r="F9">
            <v>74</v>
          </cell>
          <cell r="G9">
            <v>21</v>
          </cell>
          <cell r="H9">
            <v>16.559999999999999</v>
          </cell>
          <cell r="J9">
            <v>40.32</v>
          </cell>
          <cell r="K9">
            <v>0</v>
          </cell>
        </row>
        <row r="10">
          <cell r="B10">
            <v>14.687499999999998</v>
          </cell>
          <cell r="C10">
            <v>19.8</v>
          </cell>
          <cell r="D10">
            <v>12.1</v>
          </cell>
          <cell r="E10">
            <v>87.875</v>
          </cell>
          <cell r="F10">
            <v>97</v>
          </cell>
          <cell r="G10">
            <v>67</v>
          </cell>
          <cell r="H10">
            <v>13.32</v>
          </cell>
          <cell r="J10">
            <v>31.680000000000003</v>
          </cell>
          <cell r="K10">
            <v>0</v>
          </cell>
        </row>
        <row r="11">
          <cell r="B11">
            <v>14.429166666666665</v>
          </cell>
          <cell r="C11">
            <v>20</v>
          </cell>
          <cell r="D11">
            <v>11.9</v>
          </cell>
          <cell r="E11">
            <v>81.25</v>
          </cell>
          <cell r="F11">
            <v>95</v>
          </cell>
          <cell r="G11">
            <v>60</v>
          </cell>
          <cell r="H11">
            <v>12.96</v>
          </cell>
          <cell r="J11">
            <v>31.319999999999997</v>
          </cell>
          <cell r="K11">
            <v>0</v>
          </cell>
        </row>
        <row r="12">
          <cell r="B12">
            <v>9.8250000000000011</v>
          </cell>
          <cell r="C12">
            <v>12.2</v>
          </cell>
          <cell r="D12">
            <v>9</v>
          </cell>
          <cell r="E12">
            <v>96.791666666666671</v>
          </cell>
          <cell r="F12">
            <v>97</v>
          </cell>
          <cell r="G12">
            <v>95</v>
          </cell>
          <cell r="H12">
            <v>14.76</v>
          </cell>
          <cell r="J12">
            <v>29.52</v>
          </cell>
          <cell r="K12">
            <v>0</v>
          </cell>
        </row>
        <row r="13">
          <cell r="B13">
            <v>8.5041666666666647</v>
          </cell>
          <cell r="C13">
            <v>9.5</v>
          </cell>
          <cell r="D13">
            <v>6.9</v>
          </cell>
          <cell r="E13">
            <v>95.875</v>
          </cell>
          <cell r="F13">
            <v>97</v>
          </cell>
          <cell r="G13">
            <v>90</v>
          </cell>
          <cell r="H13">
            <v>12.6</v>
          </cell>
          <cell r="J13">
            <v>26.64</v>
          </cell>
          <cell r="K13">
            <v>0</v>
          </cell>
        </row>
        <row r="14">
          <cell r="B14">
            <v>8.7791666666666668</v>
          </cell>
          <cell r="C14">
            <v>13</v>
          </cell>
          <cell r="D14">
            <v>6.1</v>
          </cell>
          <cell r="E14">
            <v>79.75</v>
          </cell>
          <cell r="F14">
            <v>96</v>
          </cell>
          <cell r="G14">
            <v>47</v>
          </cell>
          <cell r="H14">
            <v>11.879999999999999</v>
          </cell>
          <cell r="J14">
            <v>26.28</v>
          </cell>
          <cell r="K14">
            <v>0.2</v>
          </cell>
        </row>
        <row r="15">
          <cell r="B15">
            <v>9.4458333333333329</v>
          </cell>
          <cell r="C15">
            <v>11.1</v>
          </cell>
          <cell r="D15">
            <v>7.8</v>
          </cell>
          <cell r="E15">
            <v>94</v>
          </cell>
          <cell r="F15">
            <v>96</v>
          </cell>
          <cell r="G15">
            <v>75</v>
          </cell>
          <cell r="H15">
            <v>15.48</v>
          </cell>
          <cell r="J15">
            <v>27.720000000000002</v>
          </cell>
          <cell r="K15">
            <v>9.6</v>
          </cell>
        </row>
        <row r="16">
          <cell r="B16">
            <v>6.3791666666666664</v>
          </cell>
          <cell r="C16">
            <v>8</v>
          </cell>
          <cell r="D16">
            <v>5.5</v>
          </cell>
          <cell r="E16">
            <v>96.25</v>
          </cell>
          <cell r="F16">
            <v>97</v>
          </cell>
          <cell r="G16">
            <v>93</v>
          </cell>
          <cell r="H16">
            <v>14.04</v>
          </cell>
          <cell r="J16">
            <v>32.04</v>
          </cell>
          <cell r="K16">
            <v>0</v>
          </cell>
        </row>
        <row r="17">
          <cell r="B17">
            <v>6.6708333333333343</v>
          </cell>
          <cell r="C17">
            <v>9.5</v>
          </cell>
          <cell r="D17">
            <v>5.4</v>
          </cell>
          <cell r="E17">
            <v>94.916666666666671</v>
          </cell>
          <cell r="F17">
            <v>97</v>
          </cell>
          <cell r="G17">
            <v>84</v>
          </cell>
          <cell r="H17">
            <v>20.52</v>
          </cell>
          <cell r="J17">
            <v>38.159999999999997</v>
          </cell>
          <cell r="K17">
            <v>0</v>
          </cell>
        </row>
        <row r="18">
          <cell r="B18">
            <v>7.2874999999999988</v>
          </cell>
          <cell r="C18">
            <v>9.6999999999999993</v>
          </cell>
          <cell r="D18">
            <v>5.8</v>
          </cell>
          <cell r="E18">
            <v>93.708333333333329</v>
          </cell>
          <cell r="F18">
            <v>97</v>
          </cell>
          <cell r="G18">
            <v>83</v>
          </cell>
          <cell r="H18">
            <v>11.879999999999999</v>
          </cell>
          <cell r="J18">
            <v>32.04</v>
          </cell>
          <cell r="K18">
            <v>0</v>
          </cell>
        </row>
        <row r="19">
          <cell r="B19">
            <v>8.9291666666666689</v>
          </cell>
          <cell r="C19">
            <v>13.2</v>
          </cell>
          <cell r="D19">
            <v>7</v>
          </cell>
          <cell r="E19">
            <v>86.916666666666671</v>
          </cell>
          <cell r="F19">
            <v>96</v>
          </cell>
          <cell r="G19">
            <v>70</v>
          </cell>
          <cell r="H19">
            <v>8.2799999999999994</v>
          </cell>
          <cell r="J19">
            <v>24.48</v>
          </cell>
          <cell r="K19">
            <v>0</v>
          </cell>
        </row>
        <row r="20">
          <cell r="B20">
            <v>15.270833333333336</v>
          </cell>
          <cell r="C20">
            <v>24.9</v>
          </cell>
          <cell r="D20">
            <v>9.1999999999999993</v>
          </cell>
          <cell r="E20">
            <v>71.208333333333329</v>
          </cell>
          <cell r="F20">
            <v>88</v>
          </cell>
          <cell r="G20">
            <v>44</v>
          </cell>
          <cell r="H20">
            <v>15.840000000000002</v>
          </cell>
          <cell r="J20">
            <v>27</v>
          </cell>
          <cell r="K20">
            <v>0</v>
          </cell>
        </row>
        <row r="21">
          <cell r="B21">
            <v>20.291666666666668</v>
          </cell>
          <cell r="C21">
            <v>27.7</v>
          </cell>
          <cell r="D21">
            <v>14</v>
          </cell>
          <cell r="E21">
            <v>62.208333333333336</v>
          </cell>
          <cell r="F21">
            <v>87</v>
          </cell>
          <cell r="G21">
            <v>31</v>
          </cell>
          <cell r="H21">
            <v>11.879999999999999</v>
          </cell>
          <cell r="J21">
            <v>19.8</v>
          </cell>
          <cell r="K21">
            <v>0</v>
          </cell>
        </row>
        <row r="22">
          <cell r="B22">
            <v>20.787500000000001</v>
          </cell>
          <cell r="C22">
            <v>27.9</v>
          </cell>
          <cell r="D22">
            <v>14.4</v>
          </cell>
          <cell r="E22">
            <v>60.5</v>
          </cell>
          <cell r="F22">
            <v>86</v>
          </cell>
          <cell r="G22">
            <v>30</v>
          </cell>
          <cell r="H22">
            <v>20.16</v>
          </cell>
          <cell r="J22">
            <v>42.480000000000004</v>
          </cell>
          <cell r="K22">
            <v>0</v>
          </cell>
        </row>
        <row r="23">
          <cell r="B23">
            <v>21.066666666666663</v>
          </cell>
          <cell r="C23">
            <v>28.8</v>
          </cell>
          <cell r="D23">
            <v>14.7</v>
          </cell>
          <cell r="E23">
            <v>49.791666666666664</v>
          </cell>
          <cell r="F23">
            <v>71</v>
          </cell>
          <cell r="G23">
            <v>27</v>
          </cell>
          <cell r="H23">
            <v>18</v>
          </cell>
          <cell r="J23">
            <v>35.64</v>
          </cell>
          <cell r="K23">
            <v>0</v>
          </cell>
        </row>
        <row r="24">
          <cell r="B24">
            <v>21.112499999999997</v>
          </cell>
          <cell r="C24">
            <v>28.6</v>
          </cell>
          <cell r="D24">
            <v>15.6</v>
          </cell>
          <cell r="E24">
            <v>47.833333333333336</v>
          </cell>
          <cell r="F24">
            <v>65</v>
          </cell>
          <cell r="G24">
            <v>25</v>
          </cell>
          <cell r="H24">
            <v>16.920000000000002</v>
          </cell>
          <cell r="J24">
            <v>32.76</v>
          </cell>
          <cell r="K24">
            <v>0</v>
          </cell>
        </row>
        <row r="25">
          <cell r="B25">
            <v>20.637499999999996</v>
          </cell>
          <cell r="C25">
            <v>28.8</v>
          </cell>
          <cell r="D25">
            <v>14.1</v>
          </cell>
          <cell r="E25">
            <v>47.666666666666664</v>
          </cell>
          <cell r="F25">
            <v>70</v>
          </cell>
          <cell r="G25">
            <v>24</v>
          </cell>
          <cell r="H25">
            <v>19.8</v>
          </cell>
          <cell r="J25">
            <v>32.4</v>
          </cell>
          <cell r="K25">
            <v>0</v>
          </cell>
        </row>
        <row r="26">
          <cell r="B26">
            <v>21.933333333333337</v>
          </cell>
          <cell r="C26">
            <v>29</v>
          </cell>
          <cell r="D26">
            <v>16</v>
          </cell>
          <cell r="E26">
            <v>43.083333333333336</v>
          </cell>
          <cell r="F26">
            <v>61</v>
          </cell>
          <cell r="G26">
            <v>21</v>
          </cell>
          <cell r="H26">
            <v>12.96</v>
          </cell>
          <cell r="J26">
            <v>24.840000000000003</v>
          </cell>
          <cell r="K26">
            <v>0</v>
          </cell>
        </row>
        <row r="27">
          <cell r="B27">
            <v>21.245833333333334</v>
          </cell>
          <cell r="C27">
            <v>27.7</v>
          </cell>
          <cell r="D27">
            <v>16</v>
          </cell>
          <cell r="E27">
            <v>42.666666666666664</v>
          </cell>
          <cell r="F27">
            <v>58</v>
          </cell>
          <cell r="G27">
            <v>23</v>
          </cell>
          <cell r="H27">
            <v>15.840000000000002</v>
          </cell>
          <cell r="J27">
            <v>35.28</v>
          </cell>
          <cell r="K27">
            <v>0.2</v>
          </cell>
        </row>
        <row r="28">
          <cell r="B28">
            <v>20.454166666666666</v>
          </cell>
          <cell r="C28">
            <v>29.2</v>
          </cell>
          <cell r="D28">
            <v>12.8</v>
          </cell>
          <cell r="E28">
            <v>47.583333333333336</v>
          </cell>
          <cell r="F28">
            <v>73</v>
          </cell>
          <cell r="G28">
            <v>22</v>
          </cell>
          <cell r="H28">
            <v>15.48</v>
          </cell>
          <cell r="J28">
            <v>31.680000000000003</v>
          </cell>
          <cell r="K28">
            <v>0</v>
          </cell>
        </row>
        <row r="29">
          <cell r="B29">
            <v>23.641666666666669</v>
          </cell>
          <cell r="C29">
            <v>31.4</v>
          </cell>
          <cell r="D29">
            <v>16.8</v>
          </cell>
          <cell r="E29">
            <v>36.125</v>
          </cell>
          <cell r="F29">
            <v>54</v>
          </cell>
          <cell r="G29">
            <v>19</v>
          </cell>
          <cell r="H29">
            <v>8.64</v>
          </cell>
          <cell r="J29">
            <v>22.68</v>
          </cell>
          <cell r="K29">
            <v>0</v>
          </cell>
        </row>
        <row r="30">
          <cell r="B30">
            <v>22.55</v>
          </cell>
          <cell r="C30">
            <v>30.1</v>
          </cell>
          <cell r="D30">
            <v>17.100000000000001</v>
          </cell>
          <cell r="E30">
            <v>41.25</v>
          </cell>
          <cell r="F30">
            <v>55</v>
          </cell>
          <cell r="G30">
            <v>23</v>
          </cell>
          <cell r="H30">
            <v>13.68</v>
          </cell>
          <cell r="J30">
            <v>25.92</v>
          </cell>
          <cell r="K30">
            <v>0</v>
          </cell>
        </row>
        <row r="31">
          <cell r="B31">
            <v>22.316666666666663</v>
          </cell>
          <cell r="C31">
            <v>30.4</v>
          </cell>
          <cell r="D31">
            <v>16.8</v>
          </cell>
          <cell r="E31">
            <v>46.208333333333336</v>
          </cell>
          <cell r="F31">
            <v>65</v>
          </cell>
          <cell r="G31">
            <v>25</v>
          </cell>
          <cell r="H31">
            <v>15.840000000000002</v>
          </cell>
          <cell r="J31">
            <v>30.6</v>
          </cell>
          <cell r="K31">
            <v>0</v>
          </cell>
        </row>
        <row r="32">
          <cell r="B32">
            <v>23.166666666666668</v>
          </cell>
          <cell r="C32">
            <v>31.6</v>
          </cell>
          <cell r="D32">
            <v>16</v>
          </cell>
          <cell r="E32">
            <v>42</v>
          </cell>
          <cell r="F32">
            <v>64</v>
          </cell>
          <cell r="G32">
            <v>20</v>
          </cell>
          <cell r="H32">
            <v>14.76</v>
          </cell>
          <cell r="J32">
            <v>37.800000000000004</v>
          </cell>
          <cell r="K32">
            <v>0</v>
          </cell>
        </row>
        <row r="33">
          <cell r="B33">
            <v>19.670833333333334</v>
          </cell>
          <cell r="C33">
            <v>26</v>
          </cell>
          <cell r="D33">
            <v>16.2</v>
          </cell>
          <cell r="E33">
            <v>66.708333333333329</v>
          </cell>
          <cell r="F33">
            <v>94</v>
          </cell>
          <cell r="G33">
            <v>25</v>
          </cell>
          <cell r="H33">
            <v>14.04</v>
          </cell>
          <cell r="J33">
            <v>37.080000000000005</v>
          </cell>
          <cell r="K33">
            <v>2.8</v>
          </cell>
        </row>
        <row r="34">
          <cell r="B34">
            <v>16.143478260869568</v>
          </cell>
          <cell r="C34">
            <v>18.2</v>
          </cell>
          <cell r="D34">
            <v>14.2</v>
          </cell>
          <cell r="E34">
            <v>93.739130434782609</v>
          </cell>
          <cell r="F34">
            <v>97</v>
          </cell>
          <cell r="G34">
            <v>86</v>
          </cell>
          <cell r="H34">
            <v>14.76</v>
          </cell>
          <cell r="J34">
            <v>25.92</v>
          </cell>
          <cell r="K34">
            <v>0.6</v>
          </cell>
        </row>
        <row r="35">
          <cell r="B35">
            <v>17.737499999999994</v>
          </cell>
          <cell r="C35">
            <v>25.2</v>
          </cell>
          <cell r="D35">
            <v>13.1</v>
          </cell>
          <cell r="E35">
            <v>79.625</v>
          </cell>
          <cell r="F35">
            <v>96</v>
          </cell>
          <cell r="G35">
            <v>49</v>
          </cell>
          <cell r="H35">
            <v>24.48</v>
          </cell>
          <cell r="J35">
            <v>41.76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17.758333333333333</v>
          </cell>
          <cell r="C5">
            <v>27.9</v>
          </cell>
          <cell r="D5">
            <v>8.4</v>
          </cell>
          <cell r="E5">
            <v>40.791666666666664</v>
          </cell>
          <cell r="F5">
            <v>65</v>
          </cell>
          <cell r="G5">
            <v>26</v>
          </cell>
          <cell r="H5">
            <v>6.12</v>
          </cell>
          <cell r="J5">
            <v>18</v>
          </cell>
          <cell r="K5">
            <v>0</v>
          </cell>
        </row>
        <row r="6">
          <cell r="B6">
            <v>23.5625</v>
          </cell>
          <cell r="C6">
            <v>34.5</v>
          </cell>
          <cell r="D6">
            <v>14.8</v>
          </cell>
          <cell r="E6">
            <v>49.833333333333336</v>
          </cell>
          <cell r="F6">
            <v>76</v>
          </cell>
          <cell r="G6">
            <v>21</v>
          </cell>
          <cell r="H6">
            <v>11.879999999999999</v>
          </cell>
          <cell r="J6">
            <v>34.56</v>
          </cell>
          <cell r="K6">
            <v>0</v>
          </cell>
        </row>
        <row r="7">
          <cell r="B7">
            <v>26.154166666666665</v>
          </cell>
          <cell r="C7">
            <v>35.5</v>
          </cell>
          <cell r="D7">
            <v>15.7</v>
          </cell>
          <cell r="E7">
            <v>39.416666666666664</v>
          </cell>
          <cell r="F7">
            <v>73</v>
          </cell>
          <cell r="G7">
            <v>18</v>
          </cell>
          <cell r="H7">
            <v>10.44</v>
          </cell>
          <cell r="J7">
            <v>32.04</v>
          </cell>
          <cell r="K7">
            <v>0</v>
          </cell>
        </row>
        <row r="8">
          <cell r="B8">
            <v>26.3125</v>
          </cell>
          <cell r="C8">
            <v>35.200000000000003</v>
          </cell>
          <cell r="D8">
            <v>19.600000000000001</v>
          </cell>
          <cell r="E8">
            <v>39.833333333333336</v>
          </cell>
          <cell r="F8">
            <v>58</v>
          </cell>
          <cell r="G8">
            <v>20</v>
          </cell>
          <cell r="H8">
            <v>9.3600000000000012</v>
          </cell>
          <cell r="J8">
            <v>25.56</v>
          </cell>
          <cell r="K8">
            <v>0</v>
          </cell>
        </row>
        <row r="9">
          <cell r="B9">
            <v>25.037499999999998</v>
          </cell>
          <cell r="C9">
            <v>28.9</v>
          </cell>
          <cell r="D9">
            <v>21.5</v>
          </cell>
          <cell r="E9">
            <v>48.791666666666664</v>
          </cell>
          <cell r="F9">
            <v>66</v>
          </cell>
          <cell r="G9">
            <v>32</v>
          </cell>
          <cell r="H9">
            <v>11.879999999999999</v>
          </cell>
          <cell r="J9">
            <v>28.08</v>
          </cell>
          <cell r="K9">
            <v>0</v>
          </cell>
        </row>
        <row r="10">
          <cell r="B10">
            <v>16.574999999999999</v>
          </cell>
          <cell r="C10">
            <v>21.5</v>
          </cell>
          <cell r="D10">
            <v>15.2</v>
          </cell>
          <cell r="E10">
            <v>71.791666666666671</v>
          </cell>
          <cell r="F10">
            <v>77</v>
          </cell>
          <cell r="G10">
            <v>58</v>
          </cell>
          <cell r="H10">
            <v>11.879999999999999</v>
          </cell>
          <cell r="J10">
            <v>26.64</v>
          </cell>
          <cell r="K10">
            <v>0</v>
          </cell>
        </row>
        <row r="11">
          <cell r="B11">
            <v>16.070833333333336</v>
          </cell>
          <cell r="C11">
            <v>19.3</v>
          </cell>
          <cell r="D11">
            <v>13.4</v>
          </cell>
          <cell r="E11">
            <v>69.375</v>
          </cell>
          <cell r="F11">
            <v>84</v>
          </cell>
          <cell r="G11">
            <v>54</v>
          </cell>
          <cell r="H11">
            <v>11.16</v>
          </cell>
          <cell r="J11">
            <v>29.52</v>
          </cell>
          <cell r="K11">
            <v>0</v>
          </cell>
        </row>
        <row r="12">
          <cell r="B12">
            <v>11.829166666666667</v>
          </cell>
          <cell r="C12">
            <v>14.1</v>
          </cell>
          <cell r="D12">
            <v>10.6</v>
          </cell>
          <cell r="E12">
            <v>86.041666666666671</v>
          </cell>
          <cell r="F12">
            <v>92</v>
          </cell>
          <cell r="G12">
            <v>75</v>
          </cell>
          <cell r="H12">
            <v>10.08</v>
          </cell>
          <cell r="J12">
            <v>28.44</v>
          </cell>
          <cell r="K12">
            <v>2.2000000000000002</v>
          </cell>
        </row>
        <row r="13">
          <cell r="B13">
            <v>11.766666666666667</v>
          </cell>
          <cell r="C13">
            <v>13.3</v>
          </cell>
          <cell r="D13">
            <v>10.1</v>
          </cell>
          <cell r="E13">
            <v>81.333333333333329</v>
          </cell>
          <cell r="F13">
            <v>90</v>
          </cell>
          <cell r="G13">
            <v>69</v>
          </cell>
          <cell r="H13">
            <v>8.2799999999999994</v>
          </cell>
          <cell r="J13">
            <v>20.52</v>
          </cell>
          <cell r="K13">
            <v>2.2000000000000002</v>
          </cell>
        </row>
        <row r="14">
          <cell r="B14">
            <v>12.7125</v>
          </cell>
          <cell r="C14">
            <v>16.399999999999999</v>
          </cell>
          <cell r="D14">
            <v>10.1</v>
          </cell>
          <cell r="E14">
            <v>64.125</v>
          </cell>
          <cell r="F14">
            <v>89</v>
          </cell>
          <cell r="G14">
            <v>42</v>
          </cell>
          <cell r="H14">
            <v>8.2799999999999994</v>
          </cell>
          <cell r="J14">
            <v>18.36</v>
          </cell>
          <cell r="K14">
            <v>0</v>
          </cell>
        </row>
        <row r="15">
          <cell r="B15">
            <v>12.5625</v>
          </cell>
          <cell r="C15">
            <v>14.4</v>
          </cell>
          <cell r="D15">
            <v>10.6</v>
          </cell>
          <cell r="E15">
            <v>72.583333333333329</v>
          </cell>
          <cell r="F15">
            <v>88</v>
          </cell>
          <cell r="G15">
            <v>54</v>
          </cell>
          <cell r="H15">
            <v>9</v>
          </cell>
          <cell r="J15">
            <v>27.36</v>
          </cell>
          <cell r="K15">
            <v>0.8</v>
          </cell>
        </row>
        <row r="16">
          <cell r="B16">
            <v>9.9416666666666647</v>
          </cell>
          <cell r="C16">
            <v>11.5</v>
          </cell>
          <cell r="D16">
            <v>8.1</v>
          </cell>
          <cell r="E16">
            <v>86.083333333333329</v>
          </cell>
          <cell r="F16">
            <v>93</v>
          </cell>
          <cell r="G16">
            <v>74</v>
          </cell>
          <cell r="H16">
            <v>15.120000000000001</v>
          </cell>
          <cell r="J16">
            <v>31.319999999999997</v>
          </cell>
          <cell r="K16">
            <v>20.999999999999996</v>
          </cell>
        </row>
        <row r="17">
          <cell r="B17">
            <v>9.5458333333333343</v>
          </cell>
          <cell r="C17">
            <v>10.7</v>
          </cell>
          <cell r="D17">
            <v>8.3000000000000007</v>
          </cell>
          <cell r="E17">
            <v>79.333333333333329</v>
          </cell>
          <cell r="F17">
            <v>88</v>
          </cell>
          <cell r="G17">
            <v>67</v>
          </cell>
          <cell r="H17">
            <v>11.16</v>
          </cell>
          <cell r="J17">
            <v>24.12</v>
          </cell>
          <cell r="K17">
            <v>0</v>
          </cell>
        </row>
        <row r="18">
          <cell r="B18">
            <v>11.445833333333333</v>
          </cell>
          <cell r="C18">
            <v>15.4</v>
          </cell>
          <cell r="D18">
            <v>8.8000000000000007</v>
          </cell>
          <cell r="E18">
            <v>75.791666666666671</v>
          </cell>
          <cell r="F18">
            <v>92</v>
          </cell>
          <cell r="G18">
            <v>54</v>
          </cell>
          <cell r="H18">
            <v>12.96</v>
          </cell>
          <cell r="J18">
            <v>27.720000000000002</v>
          </cell>
          <cell r="K18">
            <v>0</v>
          </cell>
        </row>
        <row r="19">
          <cell r="B19">
            <v>12.333333333333337</v>
          </cell>
          <cell r="C19">
            <v>17.100000000000001</v>
          </cell>
          <cell r="D19">
            <v>8.1</v>
          </cell>
          <cell r="E19">
            <v>74.958333333333329</v>
          </cell>
          <cell r="F19">
            <v>92</v>
          </cell>
          <cell r="G19">
            <v>57</v>
          </cell>
          <cell r="H19">
            <v>9.7200000000000006</v>
          </cell>
          <cell r="J19">
            <v>24.48</v>
          </cell>
          <cell r="K19">
            <v>0</v>
          </cell>
        </row>
        <row r="20">
          <cell r="B20">
            <v>16.108333333333334</v>
          </cell>
          <cell r="C20">
            <v>25.9</v>
          </cell>
          <cell r="D20">
            <v>9.8000000000000007</v>
          </cell>
          <cell r="E20">
            <v>68.875</v>
          </cell>
          <cell r="F20">
            <v>90</v>
          </cell>
          <cell r="G20">
            <v>38</v>
          </cell>
          <cell r="H20">
            <v>4.6800000000000006</v>
          </cell>
          <cell r="J20">
            <v>18.36</v>
          </cell>
          <cell r="K20">
            <v>0</v>
          </cell>
        </row>
        <row r="21">
          <cell r="B21">
            <v>19.724999999999998</v>
          </cell>
          <cell r="C21">
            <v>29.1</v>
          </cell>
          <cell r="D21">
            <v>13.2</v>
          </cell>
          <cell r="E21">
            <v>64.875</v>
          </cell>
          <cell r="F21">
            <v>89</v>
          </cell>
          <cell r="G21">
            <v>34</v>
          </cell>
          <cell r="H21">
            <v>12.96</v>
          </cell>
          <cell r="J21">
            <v>24.840000000000003</v>
          </cell>
          <cell r="K21">
            <v>0</v>
          </cell>
        </row>
        <row r="22">
          <cell r="B22">
            <v>23.170833333333331</v>
          </cell>
          <cell r="C22">
            <v>33.700000000000003</v>
          </cell>
          <cell r="D22">
            <v>14.6</v>
          </cell>
          <cell r="E22">
            <v>58.25</v>
          </cell>
          <cell r="F22">
            <v>88</v>
          </cell>
          <cell r="G22">
            <v>23</v>
          </cell>
          <cell r="H22">
            <v>13.32</v>
          </cell>
          <cell r="J22">
            <v>39.6</v>
          </cell>
          <cell r="K22">
            <v>0</v>
          </cell>
        </row>
        <row r="23">
          <cell r="B23">
            <v>25.625000000000004</v>
          </cell>
          <cell r="C23">
            <v>35.799999999999997</v>
          </cell>
          <cell r="D23">
            <v>15.4</v>
          </cell>
          <cell r="E23">
            <v>47</v>
          </cell>
          <cell r="F23">
            <v>81</v>
          </cell>
          <cell r="G23">
            <v>19</v>
          </cell>
          <cell r="H23">
            <v>9</v>
          </cell>
          <cell r="J23">
            <v>30.6</v>
          </cell>
          <cell r="K23">
            <v>0</v>
          </cell>
        </row>
        <row r="24">
          <cell r="B24">
            <v>25.095833333333335</v>
          </cell>
          <cell r="C24">
            <v>35.200000000000003</v>
          </cell>
          <cell r="D24">
            <v>16.600000000000001</v>
          </cell>
          <cell r="E24">
            <v>49.083333333333336</v>
          </cell>
          <cell r="F24">
            <v>78</v>
          </cell>
          <cell r="G24">
            <v>18</v>
          </cell>
          <cell r="H24">
            <v>10.08</v>
          </cell>
          <cell r="J24">
            <v>30.240000000000002</v>
          </cell>
          <cell r="K24">
            <v>0</v>
          </cell>
        </row>
        <row r="25">
          <cell r="B25">
            <v>24.791666666666668</v>
          </cell>
          <cell r="C25">
            <v>35.4</v>
          </cell>
          <cell r="D25">
            <v>14.3</v>
          </cell>
          <cell r="E25">
            <v>45.125</v>
          </cell>
          <cell r="F25">
            <v>83</v>
          </cell>
          <cell r="G25">
            <v>16</v>
          </cell>
          <cell r="H25">
            <v>9.7200000000000006</v>
          </cell>
          <cell r="J25">
            <v>28.44</v>
          </cell>
          <cell r="K25">
            <v>0</v>
          </cell>
        </row>
        <row r="26">
          <cell r="B26">
            <v>22.629166666666674</v>
          </cell>
          <cell r="C26">
            <v>32.9</v>
          </cell>
          <cell r="D26">
            <v>14.8</v>
          </cell>
          <cell r="E26">
            <v>49.791666666666664</v>
          </cell>
          <cell r="F26">
            <v>78</v>
          </cell>
          <cell r="G26">
            <v>21</v>
          </cell>
          <cell r="H26">
            <v>13.32</v>
          </cell>
          <cell r="J26">
            <v>34.56</v>
          </cell>
          <cell r="K26">
            <v>0</v>
          </cell>
        </row>
        <row r="27">
          <cell r="B27">
            <v>23.308333333333334</v>
          </cell>
          <cell r="C27">
            <v>34.799999999999997</v>
          </cell>
          <cell r="D27">
            <v>13</v>
          </cell>
          <cell r="E27">
            <v>50.083333333333336</v>
          </cell>
          <cell r="F27">
            <v>84</v>
          </cell>
          <cell r="G27">
            <v>15</v>
          </cell>
          <cell r="H27">
            <v>11.16</v>
          </cell>
          <cell r="J27">
            <v>31.680000000000003</v>
          </cell>
          <cell r="K27">
            <v>0</v>
          </cell>
        </row>
        <row r="28">
          <cell r="B28">
            <v>24.237500000000011</v>
          </cell>
          <cell r="C28">
            <v>35</v>
          </cell>
          <cell r="D28">
            <v>13.8</v>
          </cell>
          <cell r="E28">
            <v>41.458333333333336</v>
          </cell>
          <cell r="F28">
            <v>74</v>
          </cell>
          <cell r="G28">
            <v>15</v>
          </cell>
          <cell r="H28">
            <v>13.68</v>
          </cell>
          <cell r="J28">
            <v>37.800000000000004</v>
          </cell>
          <cell r="K28">
            <v>0</v>
          </cell>
        </row>
        <row r="29">
          <cell r="B29">
            <v>24.604166666666661</v>
          </cell>
          <cell r="C29">
            <v>35.200000000000003</v>
          </cell>
          <cell r="D29">
            <v>15.9</v>
          </cell>
          <cell r="E29">
            <v>45.333333333333336</v>
          </cell>
          <cell r="F29">
            <v>76</v>
          </cell>
          <cell r="G29">
            <v>21</v>
          </cell>
          <cell r="H29">
            <v>9.7200000000000006</v>
          </cell>
          <cell r="J29">
            <v>28.8</v>
          </cell>
          <cell r="K29">
            <v>0</v>
          </cell>
        </row>
        <row r="30">
          <cell r="B30">
            <v>25.229166666666668</v>
          </cell>
          <cell r="C30">
            <v>34.200000000000003</v>
          </cell>
          <cell r="D30">
            <v>18.5</v>
          </cell>
          <cell r="E30">
            <v>48.5</v>
          </cell>
          <cell r="F30">
            <v>70</v>
          </cell>
          <cell r="G30">
            <v>23</v>
          </cell>
          <cell r="H30">
            <v>8.64</v>
          </cell>
          <cell r="J30">
            <v>23.040000000000003</v>
          </cell>
          <cell r="K30">
            <v>0</v>
          </cell>
        </row>
        <row r="31">
          <cell r="B31">
            <v>26.870833333333337</v>
          </cell>
          <cell r="C31">
            <v>36</v>
          </cell>
          <cell r="D31">
            <v>18.7</v>
          </cell>
          <cell r="E31">
            <v>45.583333333333336</v>
          </cell>
          <cell r="F31">
            <v>75</v>
          </cell>
          <cell r="G31">
            <v>21</v>
          </cell>
          <cell r="H31">
            <v>14.04</v>
          </cell>
          <cell r="J31">
            <v>36.72</v>
          </cell>
          <cell r="K31">
            <v>0</v>
          </cell>
        </row>
        <row r="32">
          <cell r="B32">
            <v>28.616666666666674</v>
          </cell>
          <cell r="C32">
            <v>36.1</v>
          </cell>
          <cell r="D32">
            <v>23.1</v>
          </cell>
          <cell r="E32">
            <v>33.708333333333336</v>
          </cell>
          <cell r="F32">
            <v>52</v>
          </cell>
          <cell r="G32">
            <v>15</v>
          </cell>
          <cell r="H32">
            <v>12.24</v>
          </cell>
          <cell r="J32">
            <v>39.6</v>
          </cell>
          <cell r="K32">
            <v>0</v>
          </cell>
        </row>
        <row r="33">
          <cell r="B33">
            <v>22.004166666666666</v>
          </cell>
          <cell r="C33">
            <v>27.8</v>
          </cell>
          <cell r="D33">
            <v>17.100000000000001</v>
          </cell>
          <cell r="E33">
            <v>70.958333333333329</v>
          </cell>
          <cell r="F33">
            <v>92</v>
          </cell>
          <cell r="G33">
            <v>30</v>
          </cell>
          <cell r="H33">
            <v>16.2</v>
          </cell>
          <cell r="J33">
            <v>35.64</v>
          </cell>
          <cell r="K33">
            <v>7.2</v>
          </cell>
        </row>
        <row r="34">
          <cell r="B34">
            <v>16.329166666666669</v>
          </cell>
          <cell r="C34">
            <v>20.6</v>
          </cell>
          <cell r="D34">
            <v>14.2</v>
          </cell>
          <cell r="E34">
            <v>88.291666666666671</v>
          </cell>
          <cell r="F34">
            <v>94</v>
          </cell>
          <cell r="G34">
            <v>75</v>
          </cell>
          <cell r="H34">
            <v>11.520000000000001</v>
          </cell>
          <cell r="J34">
            <v>30.240000000000002</v>
          </cell>
          <cell r="K34">
            <v>1.6</v>
          </cell>
        </row>
        <row r="35">
          <cell r="B35">
            <v>22.270833333333332</v>
          </cell>
          <cell r="C35">
            <v>35</v>
          </cell>
          <cell r="D35">
            <v>13.5</v>
          </cell>
          <cell r="E35">
            <v>67.75</v>
          </cell>
          <cell r="F35">
            <v>94</v>
          </cell>
          <cell r="G35">
            <v>23</v>
          </cell>
          <cell r="H35">
            <v>11.16</v>
          </cell>
          <cell r="J35">
            <v>28.44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18.791666666666668</v>
          </cell>
          <cell r="C5">
            <v>27.8</v>
          </cell>
          <cell r="D5">
            <v>12.2</v>
          </cell>
          <cell r="E5">
            <v>55.5</v>
          </cell>
          <cell r="F5">
            <v>92</v>
          </cell>
          <cell r="G5">
            <v>39</v>
          </cell>
          <cell r="H5">
            <v>11.16</v>
          </cell>
          <cell r="J5">
            <v>21.96</v>
          </cell>
          <cell r="K5">
            <v>0.8</v>
          </cell>
        </row>
        <row r="6">
          <cell r="B6">
            <v>21.045833333333334</v>
          </cell>
          <cell r="C6">
            <v>31.2</v>
          </cell>
          <cell r="D6">
            <v>13.3</v>
          </cell>
          <cell r="E6">
            <v>71.375</v>
          </cell>
          <cell r="F6">
            <v>100</v>
          </cell>
          <cell r="G6">
            <v>35</v>
          </cell>
          <cell r="H6">
            <v>12.6</v>
          </cell>
          <cell r="J6">
            <v>23.400000000000002</v>
          </cell>
          <cell r="K6">
            <v>0</v>
          </cell>
        </row>
        <row r="7">
          <cell r="B7">
            <v>22.970833333333335</v>
          </cell>
          <cell r="C7">
            <v>33.299999999999997</v>
          </cell>
          <cell r="D7">
            <v>14.2</v>
          </cell>
          <cell r="E7">
            <v>59.208333333333336</v>
          </cell>
          <cell r="F7">
            <v>97</v>
          </cell>
          <cell r="G7">
            <v>21</v>
          </cell>
          <cell r="H7">
            <v>9.7200000000000006</v>
          </cell>
          <cell r="J7">
            <v>27.36</v>
          </cell>
          <cell r="K7">
            <v>0</v>
          </cell>
        </row>
        <row r="8">
          <cell r="B8">
            <v>22.091666666666665</v>
          </cell>
          <cell r="C8">
            <v>33.5</v>
          </cell>
          <cell r="D8">
            <v>12.9</v>
          </cell>
          <cell r="E8">
            <v>54.375</v>
          </cell>
          <cell r="F8">
            <v>87</v>
          </cell>
          <cell r="G8">
            <v>21</v>
          </cell>
          <cell r="H8">
            <v>8.64</v>
          </cell>
          <cell r="J8">
            <v>22.32</v>
          </cell>
          <cell r="K8">
            <v>0</v>
          </cell>
        </row>
        <row r="9">
          <cell r="B9">
            <v>23.745833333333334</v>
          </cell>
          <cell r="C9">
            <v>32.799999999999997</v>
          </cell>
          <cell r="D9">
            <v>18.5</v>
          </cell>
          <cell r="E9">
            <v>48.458333333333336</v>
          </cell>
          <cell r="F9">
            <v>77</v>
          </cell>
          <cell r="G9">
            <v>22</v>
          </cell>
          <cell r="H9">
            <v>15.120000000000001</v>
          </cell>
          <cell r="J9">
            <v>27</v>
          </cell>
          <cell r="K9">
            <v>0</v>
          </cell>
        </row>
        <row r="10">
          <cell r="B10">
            <v>22.637499999999992</v>
          </cell>
          <cell r="C10">
            <v>34.6</v>
          </cell>
          <cell r="D10">
            <v>13.4</v>
          </cell>
          <cell r="E10">
            <v>52</v>
          </cell>
          <cell r="F10">
            <v>91</v>
          </cell>
          <cell r="G10">
            <v>17</v>
          </cell>
          <cell r="H10">
            <v>8.2799999999999994</v>
          </cell>
          <cell r="J10">
            <v>21.6</v>
          </cell>
          <cell r="K10">
            <v>0</v>
          </cell>
        </row>
        <row r="11">
          <cell r="B11">
            <v>22.025000000000002</v>
          </cell>
          <cell r="C11">
            <v>32.799999999999997</v>
          </cell>
          <cell r="D11">
            <v>13.2</v>
          </cell>
          <cell r="E11">
            <v>63.875</v>
          </cell>
          <cell r="F11">
            <v>96</v>
          </cell>
          <cell r="G11">
            <v>27</v>
          </cell>
          <cell r="H11">
            <v>21.6</v>
          </cell>
          <cell r="J11">
            <v>39.24</v>
          </cell>
          <cell r="K11">
            <v>0</v>
          </cell>
        </row>
        <row r="12">
          <cell r="B12">
            <v>17.183333333333334</v>
          </cell>
          <cell r="C12">
            <v>24.2</v>
          </cell>
          <cell r="D12">
            <v>14.1</v>
          </cell>
          <cell r="E12">
            <v>79</v>
          </cell>
          <cell r="F12">
            <v>99</v>
          </cell>
          <cell r="G12">
            <v>54</v>
          </cell>
          <cell r="H12">
            <v>11.16</v>
          </cell>
          <cell r="J12">
            <v>20.52</v>
          </cell>
          <cell r="K12">
            <v>1</v>
          </cell>
        </row>
        <row r="13">
          <cell r="B13">
            <v>14.175000000000002</v>
          </cell>
          <cell r="C13">
            <v>16.5</v>
          </cell>
          <cell r="D13">
            <v>12.9</v>
          </cell>
          <cell r="E13">
            <v>93.5</v>
          </cell>
          <cell r="F13">
            <v>100</v>
          </cell>
          <cell r="G13">
            <v>82</v>
          </cell>
          <cell r="H13">
            <v>12.6</v>
          </cell>
          <cell r="J13">
            <v>19.440000000000001</v>
          </cell>
          <cell r="K13">
            <v>0.8</v>
          </cell>
        </row>
        <row r="14">
          <cell r="B14">
            <v>13.1875</v>
          </cell>
          <cell r="C14">
            <v>15.4</v>
          </cell>
          <cell r="D14">
            <v>12</v>
          </cell>
          <cell r="E14">
            <v>92</v>
          </cell>
          <cell r="F14">
            <v>99</v>
          </cell>
          <cell r="G14">
            <v>78</v>
          </cell>
          <cell r="H14">
            <v>11.879999999999999</v>
          </cell>
          <cell r="J14">
            <v>21.96</v>
          </cell>
          <cell r="K14">
            <v>0</v>
          </cell>
        </row>
        <row r="15">
          <cell r="B15">
            <v>19.533333333333335</v>
          </cell>
          <cell r="C15">
            <v>32.700000000000003</v>
          </cell>
          <cell r="D15">
            <v>12.9</v>
          </cell>
          <cell r="E15">
            <v>75.666666666666671</v>
          </cell>
          <cell r="F15">
            <v>99</v>
          </cell>
          <cell r="G15">
            <v>32</v>
          </cell>
          <cell r="H15">
            <v>26.28</v>
          </cell>
          <cell r="J15">
            <v>53.28</v>
          </cell>
          <cell r="K15">
            <v>0</v>
          </cell>
        </row>
        <row r="16">
          <cell r="B16">
            <v>14.766666666666666</v>
          </cell>
          <cell r="C16">
            <v>18.5</v>
          </cell>
          <cell r="D16">
            <v>11.6</v>
          </cell>
          <cell r="E16">
            <v>80.791666666666671</v>
          </cell>
          <cell r="F16">
            <v>92</v>
          </cell>
          <cell r="G16">
            <v>66</v>
          </cell>
          <cell r="H16">
            <v>26.64</v>
          </cell>
          <cell r="J16">
            <v>38.880000000000003</v>
          </cell>
          <cell r="K16">
            <v>0</v>
          </cell>
        </row>
        <row r="17">
          <cell r="B17">
            <v>13.995833333333332</v>
          </cell>
          <cell r="C17">
            <v>20.7</v>
          </cell>
          <cell r="D17">
            <v>10.1</v>
          </cell>
          <cell r="E17">
            <v>82.166666666666671</v>
          </cell>
          <cell r="F17">
            <v>95</v>
          </cell>
          <cell r="G17">
            <v>62</v>
          </cell>
          <cell r="H17">
            <v>17.64</v>
          </cell>
          <cell r="J17">
            <v>32.76</v>
          </cell>
          <cell r="K17">
            <v>0</v>
          </cell>
        </row>
        <row r="18">
          <cell r="B18">
            <v>15.070833333333333</v>
          </cell>
          <cell r="C18">
            <v>22.7</v>
          </cell>
          <cell r="D18">
            <v>10.6</v>
          </cell>
          <cell r="E18">
            <v>81.208333333333329</v>
          </cell>
          <cell r="F18">
            <v>95</v>
          </cell>
          <cell r="G18">
            <v>58</v>
          </cell>
          <cell r="H18">
            <v>16.2</v>
          </cell>
          <cell r="J18">
            <v>33.480000000000004</v>
          </cell>
          <cell r="K18">
            <v>0</v>
          </cell>
        </row>
        <row r="19">
          <cell r="B19">
            <v>15.433333333333335</v>
          </cell>
          <cell r="C19">
            <v>23.5</v>
          </cell>
          <cell r="D19">
            <v>10.6</v>
          </cell>
          <cell r="E19">
            <v>76.75</v>
          </cell>
          <cell r="F19">
            <v>92</v>
          </cell>
          <cell r="H19">
            <v>15.48</v>
          </cell>
          <cell r="J19">
            <v>29.52</v>
          </cell>
          <cell r="K19">
            <v>0</v>
          </cell>
        </row>
        <row r="20">
          <cell r="B20">
            <v>19.145833333333336</v>
          </cell>
          <cell r="C20">
            <v>31.2</v>
          </cell>
          <cell r="D20">
            <v>9.9</v>
          </cell>
          <cell r="E20">
            <v>67.333333333333329</v>
          </cell>
          <cell r="F20">
            <v>100</v>
          </cell>
          <cell r="G20">
            <v>31</v>
          </cell>
          <cell r="H20">
            <v>12.6</v>
          </cell>
          <cell r="J20">
            <v>24.840000000000003</v>
          </cell>
          <cell r="K20">
            <v>0</v>
          </cell>
        </row>
        <row r="21">
          <cell r="B21">
            <v>20.637500000000003</v>
          </cell>
          <cell r="C21">
            <v>31</v>
          </cell>
          <cell r="D21">
            <v>12.5</v>
          </cell>
          <cell r="E21">
            <v>66.666666666666671</v>
          </cell>
          <cell r="F21">
            <v>100</v>
          </cell>
          <cell r="G21">
            <v>29</v>
          </cell>
          <cell r="H21">
            <v>10.08</v>
          </cell>
          <cell r="J21">
            <v>28.08</v>
          </cell>
          <cell r="K21">
            <v>0</v>
          </cell>
        </row>
        <row r="22">
          <cell r="B22">
            <v>20.670833333333338</v>
          </cell>
          <cell r="C22">
            <v>32.5</v>
          </cell>
          <cell r="D22">
            <v>11.4</v>
          </cell>
          <cell r="E22">
            <v>63.5</v>
          </cell>
          <cell r="F22">
            <v>99</v>
          </cell>
          <cell r="G22">
            <v>25</v>
          </cell>
          <cell r="H22">
            <v>16.2</v>
          </cell>
          <cell r="J22">
            <v>32.4</v>
          </cell>
          <cell r="K22">
            <v>0</v>
          </cell>
        </row>
        <row r="23">
          <cell r="B23">
            <v>22.225000000000005</v>
          </cell>
          <cell r="C23">
            <v>33</v>
          </cell>
          <cell r="D23">
            <v>13.2</v>
          </cell>
          <cell r="E23">
            <v>51.333333333333336</v>
          </cell>
          <cell r="F23">
            <v>85</v>
          </cell>
          <cell r="G23">
            <v>22</v>
          </cell>
          <cell r="H23">
            <v>11.879999999999999</v>
          </cell>
          <cell r="J23">
            <v>24.12</v>
          </cell>
          <cell r="K23">
            <v>0</v>
          </cell>
        </row>
        <row r="24">
          <cell r="B24">
            <v>22.183333333333337</v>
          </cell>
          <cell r="C24">
            <v>31.8</v>
          </cell>
          <cell r="D24">
            <v>12.2</v>
          </cell>
          <cell r="E24">
            <v>49.833333333333336</v>
          </cell>
          <cell r="F24">
            <v>89</v>
          </cell>
          <cell r="G24">
            <v>23</v>
          </cell>
          <cell r="H24">
            <v>12.24</v>
          </cell>
          <cell r="J24">
            <v>30.6</v>
          </cell>
          <cell r="K24">
            <v>0</v>
          </cell>
        </row>
        <row r="25">
          <cell r="B25">
            <v>21.583333333333332</v>
          </cell>
          <cell r="C25">
            <v>32.9</v>
          </cell>
          <cell r="D25">
            <v>11.4</v>
          </cell>
          <cell r="E25">
            <v>53.041666666666664</v>
          </cell>
          <cell r="F25">
            <v>92</v>
          </cell>
          <cell r="G25">
            <v>20</v>
          </cell>
          <cell r="H25">
            <v>14.4</v>
          </cell>
          <cell r="J25">
            <v>36</v>
          </cell>
          <cell r="K25">
            <v>0</v>
          </cell>
        </row>
        <row r="26">
          <cell r="B26">
            <v>20.975000000000001</v>
          </cell>
          <cell r="C26">
            <v>32.799999999999997</v>
          </cell>
          <cell r="D26">
            <v>11.3</v>
          </cell>
          <cell r="E26">
            <v>52.791666666666664</v>
          </cell>
          <cell r="F26">
            <v>93</v>
          </cell>
          <cell r="G26">
            <v>20</v>
          </cell>
          <cell r="H26">
            <v>10.44</v>
          </cell>
          <cell r="J26">
            <v>30.240000000000002</v>
          </cell>
          <cell r="K26">
            <v>0</v>
          </cell>
        </row>
        <row r="27">
          <cell r="B27">
            <v>20.541666666666668</v>
          </cell>
          <cell r="C27">
            <v>31.9</v>
          </cell>
          <cell r="D27">
            <v>10.8</v>
          </cell>
          <cell r="E27">
            <v>54.333333333333336</v>
          </cell>
          <cell r="F27">
            <v>91</v>
          </cell>
          <cell r="G27">
            <v>22</v>
          </cell>
          <cell r="H27">
            <v>12.24</v>
          </cell>
          <cell r="J27">
            <v>25.92</v>
          </cell>
          <cell r="K27">
            <v>0</v>
          </cell>
        </row>
        <row r="28">
          <cell r="B28">
            <v>22.070833333333336</v>
          </cell>
          <cell r="C28">
            <v>33.4</v>
          </cell>
          <cell r="D28">
            <v>12.1</v>
          </cell>
          <cell r="E28">
            <v>48.541666666666664</v>
          </cell>
          <cell r="F28">
            <v>83</v>
          </cell>
          <cell r="G28">
            <v>19</v>
          </cell>
          <cell r="H28">
            <v>18</v>
          </cell>
          <cell r="J28">
            <v>35.28</v>
          </cell>
          <cell r="K28">
            <v>0</v>
          </cell>
        </row>
        <row r="29">
          <cell r="B29">
            <v>21.837499999999995</v>
          </cell>
          <cell r="C29">
            <v>34</v>
          </cell>
          <cell r="D29">
            <v>11.7</v>
          </cell>
          <cell r="E29">
            <v>49.75</v>
          </cell>
          <cell r="F29">
            <v>85</v>
          </cell>
          <cell r="G29">
            <v>17</v>
          </cell>
          <cell r="H29">
            <v>9.7200000000000006</v>
          </cell>
          <cell r="J29">
            <v>25.2</v>
          </cell>
          <cell r="K29">
            <v>0</v>
          </cell>
        </row>
        <row r="30">
          <cell r="B30">
            <v>21.6875</v>
          </cell>
          <cell r="C30">
            <v>34</v>
          </cell>
          <cell r="D30">
            <v>11.5</v>
          </cell>
          <cell r="E30">
            <v>52.791666666666664</v>
          </cell>
          <cell r="F30">
            <v>91</v>
          </cell>
          <cell r="G30">
            <v>20</v>
          </cell>
          <cell r="H30">
            <v>9.3600000000000012</v>
          </cell>
          <cell r="J30">
            <v>23.040000000000003</v>
          </cell>
          <cell r="K30">
            <v>0</v>
          </cell>
        </row>
        <row r="31">
          <cell r="B31">
            <v>23.345833333333335</v>
          </cell>
          <cell r="C31">
            <v>34.9</v>
          </cell>
          <cell r="D31">
            <v>13.6</v>
          </cell>
          <cell r="E31">
            <v>49</v>
          </cell>
          <cell r="F31">
            <v>86</v>
          </cell>
          <cell r="G31">
            <v>20</v>
          </cell>
          <cell r="H31">
            <v>12.24</v>
          </cell>
          <cell r="J31">
            <v>24.840000000000003</v>
          </cell>
          <cell r="K31">
            <v>0</v>
          </cell>
        </row>
        <row r="32">
          <cell r="B32">
            <v>24.039130434782614</v>
          </cell>
          <cell r="C32">
            <v>35.700000000000003</v>
          </cell>
          <cell r="D32">
            <v>13.1</v>
          </cell>
          <cell r="E32">
            <v>46.304347826086953</v>
          </cell>
          <cell r="F32">
            <v>88</v>
          </cell>
          <cell r="G32">
            <v>17</v>
          </cell>
          <cell r="H32">
            <v>20.16</v>
          </cell>
          <cell r="J32">
            <v>33.119999999999997</v>
          </cell>
          <cell r="K32">
            <v>0</v>
          </cell>
        </row>
        <row r="33">
          <cell r="B33">
            <v>23.754166666666663</v>
          </cell>
          <cell r="C33">
            <v>35.5</v>
          </cell>
          <cell r="D33">
            <v>13.9</v>
          </cell>
          <cell r="E33">
            <v>45.166666666666664</v>
          </cell>
          <cell r="F33">
            <v>74</v>
          </cell>
          <cell r="G33">
            <v>17</v>
          </cell>
          <cell r="H33">
            <v>18</v>
          </cell>
          <cell r="J33">
            <v>35.28</v>
          </cell>
          <cell r="K33">
            <v>0</v>
          </cell>
        </row>
        <row r="34">
          <cell r="B34">
            <v>22.337500000000002</v>
          </cell>
          <cell r="C34">
            <v>29.8</v>
          </cell>
          <cell r="D34">
            <v>15.7</v>
          </cell>
          <cell r="E34">
            <v>61.375</v>
          </cell>
          <cell r="F34">
            <v>90</v>
          </cell>
          <cell r="G34">
            <v>35</v>
          </cell>
          <cell r="H34">
            <v>14.76</v>
          </cell>
          <cell r="J34">
            <v>30.6</v>
          </cell>
          <cell r="K34">
            <v>0</v>
          </cell>
        </row>
        <row r="35">
          <cell r="B35">
            <v>21.845833333333331</v>
          </cell>
          <cell r="C35">
            <v>31.8</v>
          </cell>
          <cell r="D35">
            <v>14.8</v>
          </cell>
          <cell r="E35">
            <v>61.416666666666664</v>
          </cell>
          <cell r="F35">
            <v>89</v>
          </cell>
          <cell r="G35">
            <v>31</v>
          </cell>
          <cell r="H35">
            <v>12.24</v>
          </cell>
          <cell r="J35">
            <v>24.840000000000003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17.05</v>
          </cell>
          <cell r="C5">
            <v>25.2</v>
          </cell>
          <cell r="D5">
            <v>11.3</v>
          </cell>
          <cell r="E5">
            <v>72.416666666666671</v>
          </cell>
          <cell r="F5">
            <v>95</v>
          </cell>
          <cell r="G5">
            <v>33</v>
          </cell>
          <cell r="H5">
            <v>10.44</v>
          </cell>
          <cell r="J5">
            <v>21.240000000000002</v>
          </cell>
          <cell r="K5">
            <v>3.4000000000000004</v>
          </cell>
        </row>
        <row r="6">
          <cell r="B6">
            <v>20.533333333333335</v>
          </cell>
          <cell r="C6">
            <v>30</v>
          </cell>
          <cell r="D6">
            <v>12.9</v>
          </cell>
          <cell r="E6">
            <v>76.458333333333329</v>
          </cell>
          <cell r="F6">
            <v>100</v>
          </cell>
          <cell r="G6">
            <v>40</v>
          </cell>
          <cell r="H6">
            <v>8.64</v>
          </cell>
          <cell r="J6">
            <v>23.040000000000003</v>
          </cell>
          <cell r="K6">
            <v>0</v>
          </cell>
        </row>
        <row r="7">
          <cell r="B7">
            <v>22.841666666666669</v>
          </cell>
          <cell r="C7">
            <v>33</v>
          </cell>
          <cell r="D7">
            <v>12.5</v>
          </cell>
          <cell r="E7">
            <v>64.416666666666671</v>
          </cell>
          <cell r="F7">
            <v>99</v>
          </cell>
          <cell r="G7">
            <v>23</v>
          </cell>
          <cell r="H7">
            <v>11.879999999999999</v>
          </cell>
          <cell r="J7">
            <v>28.8</v>
          </cell>
          <cell r="K7">
            <v>0</v>
          </cell>
        </row>
        <row r="8">
          <cell r="B8">
            <v>22.125</v>
          </cell>
          <cell r="C8">
            <v>32.799999999999997</v>
          </cell>
          <cell r="D8">
            <v>12.4</v>
          </cell>
          <cell r="E8">
            <v>56.25</v>
          </cell>
          <cell r="F8">
            <v>90</v>
          </cell>
          <cell r="G8">
            <v>23</v>
          </cell>
          <cell r="H8">
            <v>7.2</v>
          </cell>
          <cell r="J8">
            <v>28.44</v>
          </cell>
          <cell r="K8">
            <v>0</v>
          </cell>
        </row>
        <row r="9">
          <cell r="B9">
            <v>24.054166666666664</v>
          </cell>
          <cell r="C9">
            <v>34.299999999999997</v>
          </cell>
          <cell r="D9">
            <v>18.3</v>
          </cell>
          <cell r="E9">
            <v>52.25</v>
          </cell>
          <cell r="F9">
            <v>81</v>
          </cell>
          <cell r="G9">
            <v>21</v>
          </cell>
          <cell r="H9">
            <v>19.8</v>
          </cell>
          <cell r="J9">
            <v>36</v>
          </cell>
          <cell r="K9">
            <v>0</v>
          </cell>
        </row>
        <row r="10">
          <cell r="B10">
            <v>19.266666666666666</v>
          </cell>
          <cell r="C10">
            <v>24.2</v>
          </cell>
          <cell r="D10">
            <v>12.3</v>
          </cell>
          <cell r="E10">
            <v>76.791666666666671</v>
          </cell>
          <cell r="F10">
            <v>99</v>
          </cell>
          <cell r="G10">
            <v>51</v>
          </cell>
          <cell r="H10">
            <v>7.5600000000000005</v>
          </cell>
          <cell r="J10">
            <v>23.759999999999998</v>
          </cell>
          <cell r="K10">
            <v>0</v>
          </cell>
        </row>
        <row r="11">
          <cell r="B11">
            <v>19.166666666666668</v>
          </cell>
          <cell r="C11">
            <v>27.2</v>
          </cell>
          <cell r="D11">
            <v>12.3</v>
          </cell>
          <cell r="E11">
            <v>77.333333333333329</v>
          </cell>
          <cell r="F11">
            <v>99</v>
          </cell>
          <cell r="G11">
            <v>49</v>
          </cell>
          <cell r="H11">
            <v>12.24</v>
          </cell>
          <cell r="J11">
            <v>25.56</v>
          </cell>
          <cell r="K11">
            <v>0</v>
          </cell>
        </row>
        <row r="12">
          <cell r="B12">
            <v>14.583333333333334</v>
          </cell>
          <cell r="C12">
            <v>21.4</v>
          </cell>
          <cell r="D12">
            <v>13</v>
          </cell>
          <cell r="E12">
            <v>87.166666666666671</v>
          </cell>
          <cell r="F12">
            <v>98</v>
          </cell>
          <cell r="G12">
            <v>65</v>
          </cell>
          <cell r="H12">
            <v>10.8</v>
          </cell>
          <cell r="J12">
            <v>25.2</v>
          </cell>
          <cell r="K12">
            <v>3</v>
          </cell>
        </row>
        <row r="13">
          <cell r="B13">
            <v>11.441666666666665</v>
          </cell>
          <cell r="C13">
            <v>13</v>
          </cell>
          <cell r="D13">
            <v>10.7</v>
          </cell>
          <cell r="E13">
            <v>97.375</v>
          </cell>
          <cell r="F13">
            <v>100</v>
          </cell>
          <cell r="G13">
            <v>94</v>
          </cell>
          <cell r="H13">
            <v>10.08</v>
          </cell>
          <cell r="J13">
            <v>22.32</v>
          </cell>
          <cell r="K13">
            <v>46.599999999999994</v>
          </cell>
        </row>
        <row r="14">
          <cell r="B14">
            <v>10.120833333333335</v>
          </cell>
          <cell r="C14">
            <v>12</v>
          </cell>
          <cell r="D14">
            <v>8.8000000000000007</v>
          </cell>
          <cell r="E14">
            <v>94.416666666666671</v>
          </cell>
          <cell r="F14">
            <v>99</v>
          </cell>
          <cell r="G14">
            <v>78</v>
          </cell>
          <cell r="H14">
            <v>6.12</v>
          </cell>
          <cell r="J14">
            <v>18.36</v>
          </cell>
          <cell r="K14">
            <v>11.2</v>
          </cell>
        </row>
        <row r="15">
          <cell r="B15">
            <v>12.675000000000002</v>
          </cell>
          <cell r="C15">
            <v>17.899999999999999</v>
          </cell>
          <cell r="D15">
            <v>10.1</v>
          </cell>
          <cell r="E15">
            <v>93.291666666666671</v>
          </cell>
          <cell r="F15">
            <v>98</v>
          </cell>
          <cell r="G15">
            <v>80</v>
          </cell>
          <cell r="H15">
            <v>14.04</v>
          </cell>
          <cell r="J15">
            <v>33.119999999999997</v>
          </cell>
          <cell r="K15">
            <v>0</v>
          </cell>
        </row>
        <row r="16">
          <cell r="B16">
            <v>11.979166666666666</v>
          </cell>
          <cell r="C16">
            <v>16.8</v>
          </cell>
          <cell r="D16">
            <v>9.5</v>
          </cell>
          <cell r="E16">
            <v>84.5</v>
          </cell>
          <cell r="F16">
            <v>94</v>
          </cell>
          <cell r="G16">
            <v>64</v>
          </cell>
          <cell r="H16">
            <v>14.04</v>
          </cell>
          <cell r="J16">
            <v>31.319999999999997</v>
          </cell>
          <cell r="K16">
            <v>0</v>
          </cell>
        </row>
        <row r="17">
          <cell r="B17">
            <v>12.55833333333333</v>
          </cell>
          <cell r="C17">
            <v>21.6</v>
          </cell>
          <cell r="D17">
            <v>8.8000000000000007</v>
          </cell>
          <cell r="E17">
            <v>81.875</v>
          </cell>
          <cell r="F17">
            <v>93</v>
          </cell>
          <cell r="G17">
            <v>58</v>
          </cell>
          <cell r="H17">
            <v>12.96</v>
          </cell>
          <cell r="J17">
            <v>30.6</v>
          </cell>
          <cell r="K17">
            <v>0</v>
          </cell>
        </row>
        <row r="18">
          <cell r="B18">
            <v>12.679166666666665</v>
          </cell>
          <cell r="C18">
            <v>19.2</v>
          </cell>
          <cell r="D18">
            <v>9.8000000000000007</v>
          </cell>
          <cell r="E18">
            <v>82.041666666666671</v>
          </cell>
          <cell r="F18">
            <v>92</v>
          </cell>
          <cell r="G18">
            <v>61</v>
          </cell>
          <cell r="H18">
            <v>10.08</v>
          </cell>
          <cell r="J18">
            <v>25.92</v>
          </cell>
          <cell r="K18">
            <v>0</v>
          </cell>
        </row>
        <row r="19">
          <cell r="B19">
            <v>13.820833333333331</v>
          </cell>
          <cell r="C19">
            <v>20.9</v>
          </cell>
          <cell r="D19">
            <v>9.6999999999999993</v>
          </cell>
          <cell r="E19">
            <v>77.333333333333329</v>
          </cell>
          <cell r="F19">
            <v>90</v>
          </cell>
          <cell r="G19">
            <v>53</v>
          </cell>
          <cell r="H19">
            <v>7.9200000000000008</v>
          </cell>
          <cell r="J19">
            <v>19.079999999999998</v>
          </cell>
          <cell r="K19">
            <v>0</v>
          </cell>
        </row>
        <row r="20">
          <cell r="B20">
            <v>17.208333333333336</v>
          </cell>
          <cell r="C20">
            <v>27.7</v>
          </cell>
          <cell r="D20">
            <v>8.3000000000000007</v>
          </cell>
          <cell r="E20">
            <v>74.416666666666671</v>
          </cell>
          <cell r="F20">
            <v>99</v>
          </cell>
          <cell r="G20">
            <v>43</v>
          </cell>
          <cell r="H20">
            <v>6.12</v>
          </cell>
          <cell r="J20">
            <v>14.04</v>
          </cell>
          <cell r="K20">
            <v>0</v>
          </cell>
        </row>
        <row r="21">
          <cell r="B21">
            <v>19.850000000000001</v>
          </cell>
          <cell r="C21">
            <v>30.2</v>
          </cell>
          <cell r="D21">
            <v>11.3</v>
          </cell>
          <cell r="E21">
            <v>73.958333333333329</v>
          </cell>
          <cell r="F21">
            <v>100</v>
          </cell>
          <cell r="G21">
            <v>32</v>
          </cell>
          <cell r="H21">
            <v>5.4</v>
          </cell>
          <cell r="J21">
            <v>13.32</v>
          </cell>
          <cell r="K21">
            <v>0</v>
          </cell>
        </row>
        <row r="22">
          <cell r="B22">
            <v>20.520833333333336</v>
          </cell>
          <cell r="C22">
            <v>31.1</v>
          </cell>
          <cell r="D22">
            <v>10.6</v>
          </cell>
          <cell r="E22">
            <v>68.208333333333329</v>
          </cell>
          <cell r="F22">
            <v>99</v>
          </cell>
          <cell r="G22">
            <v>29</v>
          </cell>
          <cell r="H22">
            <v>12.96</v>
          </cell>
          <cell r="J22">
            <v>32.76</v>
          </cell>
          <cell r="K22">
            <v>0</v>
          </cell>
        </row>
        <row r="23">
          <cell r="B23">
            <v>22.691666666666666</v>
          </cell>
          <cell r="C23">
            <v>31.6</v>
          </cell>
          <cell r="D23">
            <v>13</v>
          </cell>
          <cell r="E23">
            <v>53.083333333333336</v>
          </cell>
          <cell r="F23">
            <v>87</v>
          </cell>
          <cell r="G23">
            <v>26</v>
          </cell>
          <cell r="H23">
            <v>9.7200000000000006</v>
          </cell>
          <cell r="J23">
            <v>37.080000000000005</v>
          </cell>
          <cell r="K23">
            <v>0</v>
          </cell>
        </row>
        <row r="24">
          <cell r="B24">
            <v>20.166666666666671</v>
          </cell>
          <cell r="C24">
            <v>30.6</v>
          </cell>
          <cell r="D24">
            <v>10</v>
          </cell>
          <cell r="E24">
            <v>63.083333333333336</v>
          </cell>
          <cell r="F24">
            <v>97</v>
          </cell>
          <cell r="G24">
            <v>25</v>
          </cell>
          <cell r="H24">
            <v>12.96</v>
          </cell>
          <cell r="J24">
            <v>25.56</v>
          </cell>
          <cell r="K24">
            <v>0</v>
          </cell>
        </row>
        <row r="25">
          <cell r="B25">
            <v>21.400000000000002</v>
          </cell>
          <cell r="C25">
            <v>31.8</v>
          </cell>
          <cell r="D25">
            <v>13.5</v>
          </cell>
          <cell r="E25">
            <v>56.75</v>
          </cell>
          <cell r="F25">
            <v>85</v>
          </cell>
          <cell r="G25">
            <v>24</v>
          </cell>
          <cell r="H25">
            <v>14.4</v>
          </cell>
          <cell r="J25">
            <v>33.119999999999997</v>
          </cell>
          <cell r="K25">
            <v>0</v>
          </cell>
        </row>
        <row r="26">
          <cell r="B26">
            <v>20.570833333333333</v>
          </cell>
          <cell r="C26">
            <v>31.3</v>
          </cell>
          <cell r="D26">
            <v>9.9</v>
          </cell>
          <cell r="E26">
            <v>61.25</v>
          </cell>
          <cell r="F26">
            <v>97</v>
          </cell>
          <cell r="G26">
            <v>24</v>
          </cell>
          <cell r="H26">
            <v>9.7200000000000006</v>
          </cell>
          <cell r="J26">
            <v>23.040000000000003</v>
          </cell>
          <cell r="K26">
            <v>0</v>
          </cell>
        </row>
        <row r="27">
          <cell r="B27">
            <v>19.808333333333334</v>
          </cell>
          <cell r="C27">
            <v>30.5</v>
          </cell>
          <cell r="D27">
            <v>9.8000000000000007</v>
          </cell>
          <cell r="E27">
            <v>63.833333333333336</v>
          </cell>
          <cell r="F27">
            <v>97</v>
          </cell>
          <cell r="G27">
            <v>26</v>
          </cell>
          <cell r="H27">
            <v>9.7200000000000006</v>
          </cell>
          <cell r="J27">
            <v>28.8</v>
          </cell>
          <cell r="K27">
            <v>0</v>
          </cell>
        </row>
        <row r="28">
          <cell r="B28">
            <v>22.287499999999998</v>
          </cell>
          <cell r="C28">
            <v>32.6</v>
          </cell>
          <cell r="D28">
            <v>12.4</v>
          </cell>
          <cell r="E28">
            <v>51.25</v>
          </cell>
          <cell r="F28">
            <v>85</v>
          </cell>
          <cell r="G28">
            <v>21</v>
          </cell>
          <cell r="H28">
            <v>15.120000000000001</v>
          </cell>
          <cell r="J28">
            <v>38.519999999999996</v>
          </cell>
          <cell r="K28">
            <v>0</v>
          </cell>
        </row>
        <row r="29">
          <cell r="B29">
            <v>21.133333333333333</v>
          </cell>
          <cell r="C29">
            <v>33.5</v>
          </cell>
          <cell r="D29">
            <v>10.5</v>
          </cell>
          <cell r="E29">
            <v>58.791666666666664</v>
          </cell>
          <cell r="F29">
            <v>93</v>
          </cell>
          <cell r="G29">
            <v>22</v>
          </cell>
          <cell r="H29">
            <v>4.32</v>
          </cell>
          <cell r="J29">
            <v>18</v>
          </cell>
          <cell r="K29">
            <v>0</v>
          </cell>
        </row>
        <row r="30">
          <cell r="B30">
            <v>22.491666666666671</v>
          </cell>
          <cell r="C30">
            <v>33</v>
          </cell>
          <cell r="D30">
            <v>13.6</v>
          </cell>
          <cell r="E30">
            <v>53.541666666666664</v>
          </cell>
          <cell r="F30">
            <v>86</v>
          </cell>
          <cell r="G30">
            <v>23</v>
          </cell>
          <cell r="H30">
            <v>11.879999999999999</v>
          </cell>
          <cell r="J30">
            <v>26.28</v>
          </cell>
          <cell r="K30">
            <v>0</v>
          </cell>
        </row>
        <row r="31">
          <cell r="B31">
            <v>22.695833333333336</v>
          </cell>
          <cell r="C31">
            <v>32.9</v>
          </cell>
          <cell r="D31">
            <v>13.4</v>
          </cell>
          <cell r="E31">
            <v>56.958333333333336</v>
          </cell>
          <cell r="F31">
            <v>91</v>
          </cell>
          <cell r="G31">
            <v>25</v>
          </cell>
          <cell r="H31">
            <v>8.2799999999999994</v>
          </cell>
          <cell r="J31">
            <v>23.400000000000002</v>
          </cell>
          <cell r="K31">
            <v>0</v>
          </cell>
        </row>
        <row r="32">
          <cell r="B32">
            <v>23.341666666666669</v>
          </cell>
          <cell r="C32">
            <v>35.4</v>
          </cell>
          <cell r="D32">
            <v>12.3</v>
          </cell>
          <cell r="E32">
            <v>53.125</v>
          </cell>
          <cell r="F32">
            <v>93</v>
          </cell>
          <cell r="G32">
            <v>19</v>
          </cell>
          <cell r="H32">
            <v>15.120000000000001</v>
          </cell>
          <cell r="J32">
            <v>28.08</v>
          </cell>
          <cell r="K32">
            <v>0</v>
          </cell>
        </row>
        <row r="33">
          <cell r="B33">
            <v>20.141666666666666</v>
          </cell>
          <cell r="C33">
            <v>27.1</v>
          </cell>
          <cell r="D33">
            <v>11.7</v>
          </cell>
          <cell r="E33">
            <v>67.708333333333329</v>
          </cell>
          <cell r="F33">
            <v>96</v>
          </cell>
          <cell r="G33">
            <v>47</v>
          </cell>
          <cell r="H33">
            <v>10.44</v>
          </cell>
          <cell r="J33">
            <v>25.2</v>
          </cell>
          <cell r="K33">
            <v>0</v>
          </cell>
        </row>
        <row r="34">
          <cell r="B34">
            <v>19.708333333333332</v>
          </cell>
          <cell r="C34">
            <v>24.2</v>
          </cell>
          <cell r="D34">
            <v>17.399999999999999</v>
          </cell>
          <cell r="E34">
            <v>87.791666666666671</v>
          </cell>
          <cell r="F34">
            <v>99</v>
          </cell>
          <cell r="G34">
            <v>69</v>
          </cell>
          <cell r="H34">
            <v>10.8</v>
          </cell>
          <cell r="J34">
            <v>25.2</v>
          </cell>
          <cell r="K34">
            <v>2.8000000000000003</v>
          </cell>
        </row>
        <row r="35">
          <cell r="B35">
            <v>20.374999999999996</v>
          </cell>
          <cell r="C35">
            <v>29</v>
          </cell>
          <cell r="D35">
            <v>14.7</v>
          </cell>
          <cell r="E35">
            <v>74.333333333333329</v>
          </cell>
          <cell r="F35">
            <v>96</v>
          </cell>
          <cell r="G35">
            <v>40</v>
          </cell>
          <cell r="H35">
            <v>13.68</v>
          </cell>
          <cell r="J35">
            <v>26.64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17.920833333333331</v>
          </cell>
          <cell r="C5">
            <v>25.5</v>
          </cell>
          <cell r="D5">
            <v>12.3</v>
          </cell>
          <cell r="E5">
            <v>77.833333333333329</v>
          </cell>
          <cell r="F5">
            <v>100</v>
          </cell>
          <cell r="G5">
            <v>49</v>
          </cell>
          <cell r="H5">
            <v>13.32</v>
          </cell>
          <cell r="J5">
            <v>25.92</v>
          </cell>
          <cell r="K5">
            <v>3.6</v>
          </cell>
        </row>
        <row r="6">
          <cell r="B6">
            <v>19.891666666666666</v>
          </cell>
          <cell r="C6">
            <v>28.9</v>
          </cell>
          <cell r="D6">
            <v>15.7</v>
          </cell>
          <cell r="E6">
            <v>83.791666666666671</v>
          </cell>
          <cell r="F6">
            <v>100</v>
          </cell>
          <cell r="G6">
            <v>42</v>
          </cell>
          <cell r="H6">
            <v>13.68</v>
          </cell>
          <cell r="J6">
            <v>24.48</v>
          </cell>
          <cell r="K6">
            <v>0.2</v>
          </cell>
        </row>
        <row r="7">
          <cell r="B7">
            <v>23.333333333333332</v>
          </cell>
          <cell r="C7">
            <v>32.6</v>
          </cell>
          <cell r="D7">
            <v>16.2</v>
          </cell>
          <cell r="E7">
            <v>61.833333333333336</v>
          </cell>
          <cell r="F7">
            <v>100</v>
          </cell>
          <cell r="G7">
            <v>23</v>
          </cell>
          <cell r="H7">
            <v>24.840000000000003</v>
          </cell>
          <cell r="J7">
            <v>38.519999999999996</v>
          </cell>
          <cell r="K7">
            <v>0</v>
          </cell>
        </row>
        <row r="8">
          <cell r="B8">
            <v>23.912500000000005</v>
          </cell>
          <cell r="C8">
            <v>32.200000000000003</v>
          </cell>
          <cell r="D8">
            <v>13.5</v>
          </cell>
          <cell r="E8">
            <v>46.5</v>
          </cell>
          <cell r="F8">
            <v>87</v>
          </cell>
          <cell r="G8">
            <v>21</v>
          </cell>
          <cell r="H8">
            <v>14.4</v>
          </cell>
          <cell r="J8">
            <v>29.52</v>
          </cell>
          <cell r="K8">
            <v>0</v>
          </cell>
        </row>
        <row r="9">
          <cell r="B9">
            <v>25.004166666666666</v>
          </cell>
          <cell r="C9">
            <v>32.700000000000003</v>
          </cell>
          <cell r="D9">
            <v>16.2</v>
          </cell>
          <cell r="E9">
            <v>40.916666666666664</v>
          </cell>
          <cell r="F9">
            <v>76</v>
          </cell>
          <cell r="G9">
            <v>21</v>
          </cell>
          <cell r="H9">
            <v>20.88</v>
          </cell>
          <cell r="J9">
            <v>31.319999999999997</v>
          </cell>
          <cell r="K9">
            <v>0</v>
          </cell>
        </row>
        <row r="10">
          <cell r="B10">
            <v>23.045833333333334</v>
          </cell>
          <cell r="C10">
            <v>33</v>
          </cell>
          <cell r="D10">
            <v>12</v>
          </cell>
          <cell r="E10">
            <v>48.291666666666664</v>
          </cell>
          <cell r="F10">
            <v>91</v>
          </cell>
          <cell r="G10">
            <v>25</v>
          </cell>
          <cell r="H10">
            <v>19.440000000000001</v>
          </cell>
          <cell r="J10">
            <v>29.16</v>
          </cell>
          <cell r="K10">
            <v>0</v>
          </cell>
        </row>
        <row r="11">
          <cell r="B11">
            <v>21.5</v>
          </cell>
          <cell r="C11">
            <v>31.3</v>
          </cell>
          <cell r="D11">
            <v>11.5</v>
          </cell>
          <cell r="E11">
            <v>60.083333333333336</v>
          </cell>
          <cell r="F11">
            <v>100</v>
          </cell>
          <cell r="G11">
            <v>31</v>
          </cell>
          <cell r="H11">
            <v>15.120000000000001</v>
          </cell>
          <cell r="J11">
            <v>29.880000000000003</v>
          </cell>
          <cell r="K11">
            <v>0</v>
          </cell>
        </row>
        <row r="12">
          <cell r="B12">
            <v>16.849999999999998</v>
          </cell>
          <cell r="C12">
            <v>23.1</v>
          </cell>
          <cell r="D12">
            <v>14</v>
          </cell>
          <cell r="E12">
            <v>83.958333333333329</v>
          </cell>
          <cell r="F12">
            <v>100</v>
          </cell>
          <cell r="G12">
            <v>58</v>
          </cell>
          <cell r="H12">
            <v>20.52</v>
          </cell>
          <cell r="J12">
            <v>30.6</v>
          </cell>
          <cell r="K12">
            <v>1.7999999999999998</v>
          </cell>
        </row>
        <row r="13">
          <cell r="B13">
            <v>14.191666666666665</v>
          </cell>
          <cell r="C13">
            <v>16.5</v>
          </cell>
          <cell r="D13">
            <v>13.2</v>
          </cell>
          <cell r="E13">
            <v>99.291666666666671</v>
          </cell>
          <cell r="F13">
            <v>100</v>
          </cell>
          <cell r="G13">
            <v>85</v>
          </cell>
          <cell r="H13">
            <v>11.879999999999999</v>
          </cell>
          <cell r="J13">
            <v>24.12</v>
          </cell>
          <cell r="K13">
            <v>4.4000000000000012</v>
          </cell>
        </row>
        <row r="14">
          <cell r="B14">
            <v>13.1</v>
          </cell>
          <cell r="C14">
            <v>15.1</v>
          </cell>
          <cell r="D14">
            <v>11.4</v>
          </cell>
          <cell r="E14">
            <v>94.458333333333329</v>
          </cell>
          <cell r="F14">
            <v>100</v>
          </cell>
          <cell r="G14">
            <v>81</v>
          </cell>
          <cell r="H14">
            <v>10.8</v>
          </cell>
          <cell r="J14">
            <v>21.96</v>
          </cell>
          <cell r="K14">
            <v>0</v>
          </cell>
        </row>
        <row r="15">
          <cell r="B15">
            <v>18.412500000000001</v>
          </cell>
          <cell r="C15">
            <v>31.7</v>
          </cell>
          <cell r="D15">
            <v>11.4</v>
          </cell>
          <cell r="E15">
            <v>82.5</v>
          </cell>
          <cell r="F15">
            <v>100</v>
          </cell>
          <cell r="G15">
            <v>36</v>
          </cell>
          <cell r="H15">
            <v>25.92</v>
          </cell>
          <cell r="J15">
            <v>43.92</v>
          </cell>
          <cell r="K15">
            <v>0</v>
          </cell>
        </row>
        <row r="16">
          <cell r="B16">
            <v>14.641666666666666</v>
          </cell>
          <cell r="C16">
            <v>19</v>
          </cell>
          <cell r="D16">
            <v>12.4</v>
          </cell>
          <cell r="E16">
            <v>88.791666666666671</v>
          </cell>
          <cell r="F16">
            <v>100</v>
          </cell>
          <cell r="G16">
            <v>67</v>
          </cell>
          <cell r="H16">
            <v>17.64</v>
          </cell>
          <cell r="J16">
            <v>43.2</v>
          </cell>
          <cell r="K16">
            <v>0</v>
          </cell>
        </row>
        <row r="17">
          <cell r="B17">
            <v>14.583333333333334</v>
          </cell>
          <cell r="C17">
            <v>21.3</v>
          </cell>
          <cell r="D17">
            <v>10.7</v>
          </cell>
          <cell r="E17">
            <v>88.75</v>
          </cell>
          <cell r="F17">
            <v>100</v>
          </cell>
          <cell r="G17">
            <v>64</v>
          </cell>
          <cell r="H17">
            <v>14.76</v>
          </cell>
          <cell r="J17">
            <v>31.319999999999997</v>
          </cell>
          <cell r="K17">
            <v>0</v>
          </cell>
        </row>
        <row r="18">
          <cell r="B18">
            <v>15.716666666666669</v>
          </cell>
          <cell r="C18">
            <v>23.1</v>
          </cell>
          <cell r="D18">
            <v>12</v>
          </cell>
          <cell r="E18">
            <v>87.041666666666671</v>
          </cell>
          <cell r="F18">
            <v>100</v>
          </cell>
          <cell r="G18">
            <v>57</v>
          </cell>
          <cell r="H18">
            <v>16.920000000000002</v>
          </cell>
          <cell r="J18">
            <v>30.240000000000002</v>
          </cell>
          <cell r="K18">
            <v>0</v>
          </cell>
        </row>
        <row r="19">
          <cell r="B19">
            <v>15.595833333333331</v>
          </cell>
          <cell r="C19">
            <v>24</v>
          </cell>
          <cell r="D19">
            <v>9.5</v>
          </cell>
          <cell r="E19">
            <v>80.416666666666671</v>
          </cell>
          <cell r="F19">
            <v>100</v>
          </cell>
          <cell r="G19">
            <v>50</v>
          </cell>
          <cell r="H19">
            <v>16.559999999999999</v>
          </cell>
          <cell r="J19">
            <v>26.28</v>
          </cell>
          <cell r="K19">
            <v>0</v>
          </cell>
        </row>
        <row r="20">
          <cell r="B20">
            <v>18.691666666666666</v>
          </cell>
          <cell r="C20">
            <v>30.6</v>
          </cell>
          <cell r="D20">
            <v>9.3000000000000007</v>
          </cell>
          <cell r="E20">
            <v>72.875</v>
          </cell>
          <cell r="F20">
            <v>100</v>
          </cell>
          <cell r="G20">
            <v>30</v>
          </cell>
          <cell r="H20">
            <v>19.079999999999998</v>
          </cell>
          <cell r="J20">
            <v>31.680000000000003</v>
          </cell>
          <cell r="K20">
            <v>0</v>
          </cell>
        </row>
        <row r="21">
          <cell r="B21">
            <v>20.612500000000001</v>
          </cell>
          <cell r="C21">
            <v>30.6</v>
          </cell>
          <cell r="D21">
            <v>12.3</v>
          </cell>
          <cell r="E21">
            <v>67.041666666666671</v>
          </cell>
          <cell r="F21">
            <v>100</v>
          </cell>
          <cell r="G21">
            <v>30</v>
          </cell>
          <cell r="H21">
            <v>19.440000000000001</v>
          </cell>
          <cell r="J21">
            <v>29.52</v>
          </cell>
          <cell r="K21">
            <v>0</v>
          </cell>
        </row>
        <row r="22">
          <cell r="B22">
            <v>21.579166666666669</v>
          </cell>
          <cell r="C22">
            <v>31.6</v>
          </cell>
          <cell r="D22">
            <v>13</v>
          </cell>
          <cell r="E22">
            <v>57.458333333333336</v>
          </cell>
          <cell r="F22">
            <v>90</v>
          </cell>
          <cell r="G22">
            <v>26</v>
          </cell>
          <cell r="H22">
            <v>22.68</v>
          </cell>
          <cell r="J22">
            <v>37.080000000000005</v>
          </cell>
          <cell r="K22">
            <v>0</v>
          </cell>
        </row>
        <row r="23">
          <cell r="B23">
            <v>21.945833333333329</v>
          </cell>
          <cell r="C23">
            <v>31.5</v>
          </cell>
          <cell r="D23">
            <v>13.4</v>
          </cell>
          <cell r="E23">
            <v>49</v>
          </cell>
          <cell r="F23">
            <v>77</v>
          </cell>
          <cell r="G23">
            <v>24</v>
          </cell>
          <cell r="H23">
            <v>19.440000000000001</v>
          </cell>
          <cell r="J23">
            <v>35.64</v>
          </cell>
          <cell r="K23">
            <v>0</v>
          </cell>
        </row>
        <row r="24">
          <cell r="B24">
            <v>21.875</v>
          </cell>
          <cell r="C24">
            <v>31</v>
          </cell>
          <cell r="D24">
            <v>13.7</v>
          </cell>
          <cell r="E24">
            <v>51.666666666666664</v>
          </cell>
          <cell r="F24">
            <v>84</v>
          </cell>
          <cell r="G24">
            <v>27</v>
          </cell>
          <cell r="H24">
            <v>22.32</v>
          </cell>
          <cell r="J24">
            <v>34.92</v>
          </cell>
          <cell r="K24">
            <v>0</v>
          </cell>
        </row>
        <row r="25">
          <cell r="B25">
            <v>22.708333333333332</v>
          </cell>
          <cell r="C25">
            <v>32.799999999999997</v>
          </cell>
          <cell r="D25">
            <v>15.8</v>
          </cell>
          <cell r="E25">
            <v>45.875</v>
          </cell>
          <cell r="F25">
            <v>72</v>
          </cell>
          <cell r="G25">
            <v>22</v>
          </cell>
          <cell r="H25">
            <v>18.720000000000002</v>
          </cell>
          <cell r="J25">
            <v>34.200000000000003</v>
          </cell>
          <cell r="K25">
            <v>0</v>
          </cell>
        </row>
        <row r="26">
          <cell r="B26">
            <v>21.970833333333331</v>
          </cell>
          <cell r="C26">
            <v>32</v>
          </cell>
          <cell r="D26">
            <v>13.2</v>
          </cell>
          <cell r="E26">
            <v>52.375</v>
          </cell>
          <cell r="F26">
            <v>89</v>
          </cell>
          <cell r="G26">
            <v>22</v>
          </cell>
          <cell r="H26">
            <v>19.8</v>
          </cell>
          <cell r="J26">
            <v>33.119999999999997</v>
          </cell>
          <cell r="K26">
            <v>0</v>
          </cell>
        </row>
        <row r="27">
          <cell r="B27">
            <v>22.033333333333331</v>
          </cell>
          <cell r="C27">
            <v>31.2</v>
          </cell>
          <cell r="D27">
            <v>14.7</v>
          </cell>
          <cell r="E27">
            <v>48.916666666666664</v>
          </cell>
          <cell r="F27">
            <v>74</v>
          </cell>
          <cell r="G27">
            <v>23</v>
          </cell>
          <cell r="H27">
            <v>23.040000000000003</v>
          </cell>
          <cell r="J27">
            <v>41.76</v>
          </cell>
          <cell r="K27">
            <v>0</v>
          </cell>
        </row>
        <row r="28">
          <cell r="B28">
            <v>22.066666666666666</v>
          </cell>
          <cell r="C28">
            <v>32.299999999999997</v>
          </cell>
          <cell r="D28">
            <v>13.6</v>
          </cell>
          <cell r="E28">
            <v>47.291666666666664</v>
          </cell>
          <cell r="F28">
            <v>77</v>
          </cell>
          <cell r="G28">
            <v>20</v>
          </cell>
          <cell r="H28">
            <v>18</v>
          </cell>
          <cell r="J28">
            <v>37.080000000000005</v>
          </cell>
          <cell r="K28">
            <v>0</v>
          </cell>
        </row>
        <row r="29">
          <cell r="B29">
            <v>22.4375</v>
          </cell>
          <cell r="C29">
            <v>33.5</v>
          </cell>
          <cell r="D29">
            <v>9.8000000000000007</v>
          </cell>
          <cell r="E29">
            <v>44.458333333333336</v>
          </cell>
          <cell r="F29">
            <v>89</v>
          </cell>
          <cell r="G29">
            <v>19</v>
          </cell>
          <cell r="H29">
            <v>15.48</v>
          </cell>
          <cell r="J29">
            <v>26.28</v>
          </cell>
          <cell r="K29">
            <v>0</v>
          </cell>
        </row>
        <row r="30">
          <cell r="B30">
            <v>23.466666666666665</v>
          </cell>
          <cell r="C30">
            <v>33.299999999999997</v>
          </cell>
          <cell r="D30">
            <v>12.5</v>
          </cell>
          <cell r="E30">
            <v>41.375</v>
          </cell>
          <cell r="F30">
            <v>79</v>
          </cell>
          <cell r="G30">
            <v>21</v>
          </cell>
          <cell r="H30">
            <v>18.720000000000002</v>
          </cell>
          <cell r="J30">
            <v>32.4</v>
          </cell>
          <cell r="K30">
            <v>0</v>
          </cell>
        </row>
        <row r="31">
          <cell r="B31">
            <v>23.841666666666669</v>
          </cell>
          <cell r="C31">
            <v>33.1</v>
          </cell>
          <cell r="D31">
            <v>16</v>
          </cell>
          <cell r="E31">
            <v>43.041666666666664</v>
          </cell>
          <cell r="F31">
            <v>71</v>
          </cell>
          <cell r="G31">
            <v>20</v>
          </cell>
          <cell r="H31">
            <v>14.76</v>
          </cell>
          <cell r="J31">
            <v>29.52</v>
          </cell>
          <cell r="K31">
            <v>0</v>
          </cell>
        </row>
        <row r="32">
          <cell r="B32">
            <v>24.695833333333329</v>
          </cell>
          <cell r="C32">
            <v>35.1</v>
          </cell>
          <cell r="D32">
            <v>15.9</v>
          </cell>
          <cell r="E32">
            <v>38.791666666666664</v>
          </cell>
          <cell r="F32">
            <v>64</v>
          </cell>
          <cell r="G32">
            <v>18</v>
          </cell>
          <cell r="H32">
            <v>17.28</v>
          </cell>
          <cell r="J32">
            <v>30.6</v>
          </cell>
          <cell r="K32">
            <v>0</v>
          </cell>
        </row>
        <row r="33">
          <cell r="B33">
            <v>22.512500000000003</v>
          </cell>
          <cell r="C33">
            <v>32.700000000000003</v>
          </cell>
          <cell r="D33">
            <v>12.3</v>
          </cell>
          <cell r="E33">
            <v>50.125</v>
          </cell>
          <cell r="F33">
            <v>86</v>
          </cell>
          <cell r="G33">
            <v>24</v>
          </cell>
          <cell r="H33">
            <v>23.759999999999998</v>
          </cell>
          <cell r="J33">
            <v>36.36</v>
          </cell>
          <cell r="K33">
            <v>0</v>
          </cell>
        </row>
        <row r="34">
          <cell r="B34">
            <v>20.845833333333335</v>
          </cell>
          <cell r="C34">
            <v>26.1</v>
          </cell>
          <cell r="D34">
            <v>17.399999999999999</v>
          </cell>
          <cell r="E34">
            <v>68.833333333333329</v>
          </cell>
          <cell r="F34">
            <v>93</v>
          </cell>
          <cell r="G34">
            <v>47</v>
          </cell>
          <cell r="H34">
            <v>23.040000000000003</v>
          </cell>
          <cell r="J34">
            <v>37.800000000000004</v>
          </cell>
          <cell r="K34">
            <v>0</v>
          </cell>
        </row>
        <row r="35">
          <cell r="B35">
            <v>20.299999999999997</v>
          </cell>
          <cell r="C35">
            <v>30</v>
          </cell>
          <cell r="D35">
            <v>14.1</v>
          </cell>
          <cell r="E35">
            <v>67.791666666666671</v>
          </cell>
          <cell r="F35">
            <v>92</v>
          </cell>
          <cell r="G35">
            <v>35</v>
          </cell>
          <cell r="H35">
            <v>28.08</v>
          </cell>
          <cell r="J35">
            <v>46.080000000000005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19.483333333333334</v>
          </cell>
          <cell r="C5">
            <v>26.6</v>
          </cell>
          <cell r="D5">
            <v>14.7</v>
          </cell>
          <cell r="E5">
            <v>46.25</v>
          </cell>
          <cell r="F5">
            <v>63</v>
          </cell>
          <cell r="G5">
            <v>37</v>
          </cell>
          <cell r="H5">
            <v>11.879999999999999</v>
          </cell>
          <cell r="J5">
            <v>31.680000000000003</v>
          </cell>
          <cell r="K5" t="str">
            <v>*</v>
          </cell>
        </row>
        <row r="6">
          <cell r="B6">
            <v>21.874999999999996</v>
          </cell>
          <cell r="C6">
            <v>30.3</v>
          </cell>
          <cell r="D6">
            <v>15.3</v>
          </cell>
          <cell r="E6">
            <v>59.083333333333336</v>
          </cell>
          <cell r="F6">
            <v>85</v>
          </cell>
          <cell r="G6">
            <v>27</v>
          </cell>
          <cell r="H6">
            <v>12.24</v>
          </cell>
          <cell r="J6">
            <v>28.8</v>
          </cell>
          <cell r="K6" t="str">
            <v>*</v>
          </cell>
        </row>
        <row r="7">
          <cell r="B7">
            <v>23.787499999999998</v>
          </cell>
          <cell r="C7">
            <v>31.2</v>
          </cell>
          <cell r="D7">
            <v>16.399999999999999</v>
          </cell>
          <cell r="E7">
            <v>44.083333333333336</v>
          </cell>
          <cell r="F7">
            <v>71</v>
          </cell>
          <cell r="G7">
            <v>19</v>
          </cell>
          <cell r="H7">
            <v>16.559999999999999</v>
          </cell>
          <cell r="J7">
            <v>33.119999999999997</v>
          </cell>
          <cell r="K7" t="str">
            <v>*</v>
          </cell>
        </row>
        <row r="8">
          <cell r="B8">
            <v>23.208333333333332</v>
          </cell>
          <cell r="C8">
            <v>31.6</v>
          </cell>
          <cell r="D8">
            <v>15.2</v>
          </cell>
          <cell r="E8">
            <v>39.291666666666664</v>
          </cell>
          <cell r="F8">
            <v>63</v>
          </cell>
          <cell r="G8">
            <v>20</v>
          </cell>
          <cell r="H8">
            <v>15.120000000000001</v>
          </cell>
          <cell r="J8">
            <v>33.840000000000003</v>
          </cell>
          <cell r="K8" t="str">
            <v>*</v>
          </cell>
        </row>
        <row r="9">
          <cell r="B9">
            <v>24.116666666666674</v>
          </cell>
          <cell r="C9">
            <v>31.7</v>
          </cell>
          <cell r="D9">
            <v>17.3</v>
          </cell>
          <cell r="E9">
            <v>37.083333333333336</v>
          </cell>
          <cell r="F9">
            <v>61</v>
          </cell>
          <cell r="G9">
            <v>20</v>
          </cell>
          <cell r="H9">
            <v>11.16</v>
          </cell>
          <cell r="J9">
            <v>31.319999999999997</v>
          </cell>
          <cell r="K9" t="str">
            <v>*</v>
          </cell>
        </row>
        <row r="10">
          <cell r="B10">
            <v>22.737500000000001</v>
          </cell>
          <cell r="C10">
            <v>32.6</v>
          </cell>
          <cell r="D10">
            <v>13.2</v>
          </cell>
          <cell r="E10">
            <v>42.708333333333336</v>
          </cell>
          <cell r="F10">
            <v>75</v>
          </cell>
          <cell r="G10">
            <v>15</v>
          </cell>
          <cell r="H10">
            <v>18.720000000000002</v>
          </cell>
          <cell r="J10">
            <v>33.480000000000004</v>
          </cell>
          <cell r="K10" t="str">
            <v>*</v>
          </cell>
        </row>
        <row r="11">
          <cell r="B11">
            <v>20.599999999999998</v>
          </cell>
          <cell r="C11">
            <v>31</v>
          </cell>
          <cell r="D11">
            <v>12</v>
          </cell>
          <cell r="E11">
            <v>63.041666666666664</v>
          </cell>
          <cell r="F11">
            <v>91</v>
          </cell>
          <cell r="G11">
            <v>27</v>
          </cell>
          <cell r="H11">
            <v>23.759999999999998</v>
          </cell>
          <cell r="J11">
            <v>50.4</v>
          </cell>
          <cell r="K11" t="str">
            <v>*</v>
          </cell>
        </row>
        <row r="12">
          <cell r="B12">
            <v>16.595833333333328</v>
          </cell>
          <cell r="C12">
            <v>21.1</v>
          </cell>
          <cell r="D12">
            <v>13.9</v>
          </cell>
          <cell r="E12">
            <v>74.958333333333329</v>
          </cell>
          <cell r="F12">
            <v>87</v>
          </cell>
          <cell r="G12">
            <v>63</v>
          </cell>
          <cell r="H12">
            <v>19.079999999999998</v>
          </cell>
          <cell r="J12">
            <v>27.720000000000002</v>
          </cell>
          <cell r="K12" t="str">
            <v>*</v>
          </cell>
        </row>
        <row r="13">
          <cell r="B13">
            <v>14.337499999999997</v>
          </cell>
          <cell r="C13">
            <v>17</v>
          </cell>
          <cell r="D13">
            <v>13.1</v>
          </cell>
          <cell r="E13">
            <v>90.166666666666671</v>
          </cell>
          <cell r="F13">
            <v>95</v>
          </cell>
          <cell r="G13">
            <v>81</v>
          </cell>
          <cell r="H13">
            <v>13.32</v>
          </cell>
          <cell r="J13">
            <v>21.240000000000002</v>
          </cell>
          <cell r="K13" t="str">
            <v>*</v>
          </cell>
        </row>
        <row r="14">
          <cell r="B14">
            <v>15.5875</v>
          </cell>
          <cell r="C14">
            <v>23.3</v>
          </cell>
          <cell r="D14">
            <v>12.4</v>
          </cell>
          <cell r="E14">
            <v>86.791666666666671</v>
          </cell>
          <cell r="F14">
            <v>98</v>
          </cell>
          <cell r="G14">
            <v>57</v>
          </cell>
          <cell r="H14">
            <v>13.68</v>
          </cell>
          <cell r="J14">
            <v>24.12</v>
          </cell>
          <cell r="K14" t="str">
            <v>*</v>
          </cell>
        </row>
        <row r="15">
          <cell r="B15">
            <v>20.037499999999998</v>
          </cell>
          <cell r="C15">
            <v>30.7</v>
          </cell>
          <cell r="D15">
            <v>12.5</v>
          </cell>
          <cell r="E15">
            <v>69.541666666666671</v>
          </cell>
          <cell r="F15">
            <v>95</v>
          </cell>
          <cell r="G15">
            <v>31</v>
          </cell>
          <cell r="H15">
            <v>23.040000000000003</v>
          </cell>
          <cell r="J15">
            <v>43.92</v>
          </cell>
          <cell r="K15" t="str">
            <v>*</v>
          </cell>
        </row>
        <row r="16">
          <cell r="B16">
            <v>16.079166666666666</v>
          </cell>
          <cell r="C16">
            <v>21.6</v>
          </cell>
          <cell r="D16">
            <v>12</v>
          </cell>
          <cell r="E16">
            <v>74.708333333333329</v>
          </cell>
          <cell r="F16">
            <v>91</v>
          </cell>
          <cell r="G16">
            <v>53</v>
          </cell>
          <cell r="H16">
            <v>24.48</v>
          </cell>
          <cell r="J16">
            <v>36.72</v>
          </cell>
          <cell r="K16" t="str">
            <v>*</v>
          </cell>
        </row>
        <row r="17">
          <cell r="B17">
            <v>16.366666666666671</v>
          </cell>
          <cell r="C17">
            <v>25.4</v>
          </cell>
          <cell r="D17">
            <v>9.4</v>
          </cell>
          <cell r="E17">
            <v>73.125</v>
          </cell>
          <cell r="F17">
            <v>95</v>
          </cell>
          <cell r="G17">
            <v>45</v>
          </cell>
          <cell r="H17">
            <v>19.079999999999998</v>
          </cell>
          <cell r="J17">
            <v>30.240000000000002</v>
          </cell>
          <cell r="K17" t="str">
            <v>*</v>
          </cell>
        </row>
        <row r="18">
          <cell r="B18">
            <v>15.000000000000002</v>
          </cell>
          <cell r="C18">
            <v>23.8</v>
          </cell>
          <cell r="D18">
            <v>8</v>
          </cell>
          <cell r="E18">
            <v>76.291666666666671</v>
          </cell>
          <cell r="F18">
            <v>99</v>
          </cell>
          <cell r="G18">
            <v>49</v>
          </cell>
          <cell r="H18">
            <v>18.36</v>
          </cell>
          <cell r="J18">
            <v>28.08</v>
          </cell>
          <cell r="K18" t="str">
            <v>*</v>
          </cell>
        </row>
        <row r="19">
          <cell r="B19">
            <v>16.266666666666669</v>
          </cell>
          <cell r="C19">
            <v>25.9</v>
          </cell>
          <cell r="D19">
            <v>8.5</v>
          </cell>
          <cell r="E19">
            <v>73.916666666666671</v>
          </cell>
          <cell r="F19">
            <v>98</v>
          </cell>
          <cell r="G19">
            <v>40</v>
          </cell>
          <cell r="H19">
            <v>15.48</v>
          </cell>
          <cell r="J19">
            <v>23.400000000000002</v>
          </cell>
          <cell r="K19" t="str">
            <v>*</v>
          </cell>
        </row>
        <row r="20">
          <cell r="B20">
            <v>19.625000000000004</v>
          </cell>
          <cell r="C20">
            <v>28.7</v>
          </cell>
          <cell r="D20">
            <v>13.2</v>
          </cell>
          <cell r="E20">
            <v>62.75</v>
          </cell>
          <cell r="F20">
            <v>86</v>
          </cell>
          <cell r="G20">
            <v>31</v>
          </cell>
          <cell r="H20">
            <v>12.24</v>
          </cell>
          <cell r="J20">
            <v>28.8</v>
          </cell>
          <cell r="K20" t="str">
            <v>*</v>
          </cell>
        </row>
        <row r="21">
          <cell r="B21">
            <v>22.279166666666665</v>
          </cell>
          <cell r="C21">
            <v>29.7</v>
          </cell>
          <cell r="D21">
            <v>14.6</v>
          </cell>
          <cell r="E21">
            <v>49.041666666666664</v>
          </cell>
          <cell r="F21">
            <v>74</v>
          </cell>
          <cell r="G21">
            <v>28</v>
          </cell>
          <cell r="H21">
            <v>10.44</v>
          </cell>
          <cell r="J21">
            <v>26.64</v>
          </cell>
          <cell r="K21" t="str">
            <v>*</v>
          </cell>
        </row>
        <row r="22">
          <cell r="B22">
            <v>22.662499999999994</v>
          </cell>
          <cell r="C22">
            <v>30.9</v>
          </cell>
          <cell r="D22">
            <v>15.6</v>
          </cell>
          <cell r="E22">
            <v>46.041666666666664</v>
          </cell>
          <cell r="F22">
            <v>68</v>
          </cell>
          <cell r="G22">
            <v>25</v>
          </cell>
          <cell r="H22">
            <v>15.48</v>
          </cell>
          <cell r="J22">
            <v>37.440000000000005</v>
          </cell>
          <cell r="K22" t="str">
            <v>*</v>
          </cell>
        </row>
        <row r="23">
          <cell r="B23">
            <v>23.245833333333326</v>
          </cell>
          <cell r="C23">
            <v>30.9</v>
          </cell>
          <cell r="D23">
            <v>15.5</v>
          </cell>
          <cell r="E23">
            <v>42.166666666666664</v>
          </cell>
          <cell r="F23">
            <v>65</v>
          </cell>
          <cell r="G23">
            <v>21</v>
          </cell>
          <cell r="H23">
            <v>14.4</v>
          </cell>
          <cell r="J23">
            <v>34.200000000000003</v>
          </cell>
          <cell r="K23" t="str">
            <v>*</v>
          </cell>
        </row>
        <row r="24">
          <cell r="B24">
            <v>22.866666666666671</v>
          </cell>
          <cell r="C24">
            <v>30.3</v>
          </cell>
          <cell r="D24">
            <v>15.6</v>
          </cell>
          <cell r="E24">
            <v>39.791666666666664</v>
          </cell>
          <cell r="F24">
            <v>63</v>
          </cell>
          <cell r="G24">
            <v>20</v>
          </cell>
          <cell r="H24">
            <v>11.520000000000001</v>
          </cell>
          <cell r="J24">
            <v>32.4</v>
          </cell>
          <cell r="K24" t="str">
            <v>*</v>
          </cell>
        </row>
        <row r="25">
          <cell r="B25">
            <v>22.662499999999998</v>
          </cell>
          <cell r="C25">
            <v>30.8</v>
          </cell>
          <cell r="D25">
            <v>16</v>
          </cell>
          <cell r="E25">
            <v>38.083333333333336</v>
          </cell>
          <cell r="F25">
            <v>58</v>
          </cell>
          <cell r="G25">
            <v>18</v>
          </cell>
          <cell r="H25">
            <v>18.36</v>
          </cell>
          <cell r="J25">
            <v>39.6</v>
          </cell>
          <cell r="K25" t="str">
            <v>*</v>
          </cell>
        </row>
        <row r="26">
          <cell r="B26">
            <v>22.625</v>
          </cell>
          <cell r="C26">
            <v>30.5</v>
          </cell>
          <cell r="D26">
            <v>14.8</v>
          </cell>
          <cell r="E26">
            <v>37.25</v>
          </cell>
          <cell r="F26">
            <v>59</v>
          </cell>
          <cell r="G26">
            <v>19</v>
          </cell>
          <cell r="H26">
            <v>15.120000000000001</v>
          </cell>
          <cell r="J26">
            <v>32.04</v>
          </cell>
          <cell r="K26" t="str">
            <v>*</v>
          </cell>
        </row>
        <row r="27">
          <cell r="B27">
            <v>22.579166666666669</v>
          </cell>
          <cell r="C27">
            <v>30.4</v>
          </cell>
          <cell r="D27">
            <v>13.6</v>
          </cell>
          <cell r="E27">
            <v>36.833333333333336</v>
          </cell>
          <cell r="F27">
            <v>64</v>
          </cell>
          <cell r="G27">
            <v>20</v>
          </cell>
          <cell r="H27">
            <v>19.079999999999998</v>
          </cell>
          <cell r="J27">
            <v>51.480000000000004</v>
          </cell>
          <cell r="K27" t="str">
            <v>*</v>
          </cell>
        </row>
        <row r="28">
          <cell r="B28">
            <v>22.220833333333328</v>
          </cell>
          <cell r="C28">
            <v>30.4</v>
          </cell>
          <cell r="D28">
            <v>14.8</v>
          </cell>
          <cell r="E28">
            <v>39.458333333333336</v>
          </cell>
          <cell r="F28">
            <v>64</v>
          </cell>
          <cell r="G28">
            <v>20</v>
          </cell>
          <cell r="H28">
            <v>21.6</v>
          </cell>
          <cell r="J28">
            <v>43.2</v>
          </cell>
          <cell r="K28" t="str">
            <v>*</v>
          </cell>
        </row>
        <row r="29">
          <cell r="B29">
            <v>22.604166666666668</v>
          </cell>
          <cell r="C29">
            <v>31.9</v>
          </cell>
          <cell r="D29">
            <v>13</v>
          </cell>
          <cell r="E29">
            <v>39.125</v>
          </cell>
          <cell r="F29">
            <v>70</v>
          </cell>
          <cell r="G29">
            <v>17</v>
          </cell>
          <cell r="H29">
            <v>23.400000000000002</v>
          </cell>
          <cell r="J29">
            <v>45.36</v>
          </cell>
          <cell r="K29" t="str">
            <v>*</v>
          </cell>
        </row>
        <row r="30">
          <cell r="B30">
            <v>23.345833333333335</v>
          </cell>
          <cell r="C30">
            <v>32.299999999999997</v>
          </cell>
          <cell r="D30">
            <v>15.4</v>
          </cell>
          <cell r="E30">
            <v>37.125</v>
          </cell>
          <cell r="F30">
            <v>61</v>
          </cell>
          <cell r="G30">
            <v>18</v>
          </cell>
          <cell r="H30">
            <v>15.48</v>
          </cell>
          <cell r="J30">
            <v>30.6</v>
          </cell>
          <cell r="K30" t="str">
            <v>*</v>
          </cell>
        </row>
        <row r="31">
          <cell r="B31">
            <v>24.083333333333332</v>
          </cell>
          <cell r="C31">
            <v>32.799999999999997</v>
          </cell>
          <cell r="D31">
            <v>16.600000000000001</v>
          </cell>
          <cell r="E31">
            <v>34.833333333333336</v>
          </cell>
          <cell r="F31">
            <v>55</v>
          </cell>
          <cell r="G31">
            <v>17</v>
          </cell>
          <cell r="H31">
            <v>14.76</v>
          </cell>
          <cell r="J31">
            <v>36.72</v>
          </cell>
          <cell r="K31" t="str">
            <v>*</v>
          </cell>
        </row>
        <row r="32">
          <cell r="B32">
            <v>24.070833333333336</v>
          </cell>
          <cell r="C32">
            <v>32.5</v>
          </cell>
          <cell r="D32">
            <v>16.3</v>
          </cell>
          <cell r="E32">
            <v>34.458333333333336</v>
          </cell>
          <cell r="F32">
            <v>56</v>
          </cell>
          <cell r="G32">
            <v>16</v>
          </cell>
          <cell r="H32">
            <v>21.6</v>
          </cell>
          <cell r="J32">
            <v>47.88</v>
          </cell>
          <cell r="K32" t="str">
            <v>*</v>
          </cell>
        </row>
        <row r="33">
          <cell r="B33">
            <v>23.762500000000003</v>
          </cell>
          <cell r="C33">
            <v>32.700000000000003</v>
          </cell>
          <cell r="D33">
            <v>15.5</v>
          </cell>
          <cell r="E33">
            <v>34.833333333333336</v>
          </cell>
          <cell r="F33">
            <v>54</v>
          </cell>
          <cell r="G33">
            <v>19</v>
          </cell>
          <cell r="H33">
            <v>21.240000000000002</v>
          </cell>
          <cell r="J33">
            <v>48.6</v>
          </cell>
          <cell r="K33" t="str">
            <v>*</v>
          </cell>
        </row>
        <row r="34">
          <cell r="B34">
            <v>22.070833333333336</v>
          </cell>
          <cell r="C34">
            <v>29.7</v>
          </cell>
          <cell r="D34">
            <v>15.9</v>
          </cell>
          <cell r="E34">
            <v>53.833333333333336</v>
          </cell>
          <cell r="F34">
            <v>81</v>
          </cell>
          <cell r="G34">
            <v>27</v>
          </cell>
          <cell r="H34">
            <v>16.559999999999999</v>
          </cell>
          <cell r="J34">
            <v>39.6</v>
          </cell>
          <cell r="K34" t="str">
            <v>*</v>
          </cell>
        </row>
        <row r="35">
          <cell r="B35">
            <v>22.708333333333332</v>
          </cell>
          <cell r="C35">
            <v>31.5</v>
          </cell>
          <cell r="D35">
            <v>16.3</v>
          </cell>
          <cell r="E35">
            <v>51.791666666666664</v>
          </cell>
          <cell r="F35">
            <v>76</v>
          </cell>
          <cell r="G35">
            <v>24</v>
          </cell>
          <cell r="H35">
            <v>12.24</v>
          </cell>
          <cell r="J35">
            <v>28.08</v>
          </cell>
          <cell r="K3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19.129166666666666</v>
          </cell>
          <cell r="C5">
            <v>28.9</v>
          </cell>
          <cell r="D5">
            <v>13.2</v>
          </cell>
          <cell r="E5">
            <v>60.125</v>
          </cell>
          <cell r="F5">
            <v>85</v>
          </cell>
          <cell r="G5">
            <v>31</v>
          </cell>
          <cell r="H5">
            <v>14.04</v>
          </cell>
          <cell r="J5">
            <v>24.840000000000003</v>
          </cell>
          <cell r="K5">
            <v>0.4</v>
          </cell>
        </row>
        <row r="6">
          <cell r="B6">
            <v>22.829166666666666</v>
          </cell>
          <cell r="C6">
            <v>34</v>
          </cell>
          <cell r="D6">
            <v>14.6</v>
          </cell>
          <cell r="E6">
            <v>63.708333333333336</v>
          </cell>
          <cell r="F6">
            <v>94</v>
          </cell>
          <cell r="G6">
            <v>24</v>
          </cell>
          <cell r="H6">
            <v>2.8800000000000003</v>
          </cell>
          <cell r="J6">
            <v>20.16</v>
          </cell>
          <cell r="K6">
            <v>0</v>
          </cell>
        </row>
        <row r="7">
          <cell r="B7">
            <v>24.733333333333334</v>
          </cell>
          <cell r="C7">
            <v>35.700000000000003</v>
          </cell>
          <cell r="D7">
            <v>15.7</v>
          </cell>
          <cell r="E7">
            <v>55.166666666666664</v>
          </cell>
          <cell r="F7">
            <v>91</v>
          </cell>
          <cell r="G7">
            <v>19</v>
          </cell>
          <cell r="H7">
            <v>7.9200000000000008</v>
          </cell>
          <cell r="J7">
            <v>26.64</v>
          </cell>
          <cell r="K7">
            <v>0</v>
          </cell>
        </row>
        <row r="8">
          <cell r="B8">
            <v>23.695833333333329</v>
          </cell>
          <cell r="C8">
            <v>35.5</v>
          </cell>
          <cell r="D8">
            <v>14.4</v>
          </cell>
          <cell r="E8">
            <v>53.666666666666664</v>
          </cell>
          <cell r="F8">
            <v>86</v>
          </cell>
          <cell r="G8">
            <v>17</v>
          </cell>
          <cell r="H8">
            <v>10.08</v>
          </cell>
          <cell r="J8">
            <v>30.240000000000002</v>
          </cell>
          <cell r="K8">
            <v>0</v>
          </cell>
        </row>
        <row r="9">
          <cell r="B9">
            <v>25.787500000000005</v>
          </cell>
          <cell r="C9">
            <v>34.4</v>
          </cell>
          <cell r="D9">
            <v>21</v>
          </cell>
          <cell r="E9">
            <v>45.583333333333336</v>
          </cell>
          <cell r="F9">
            <v>72</v>
          </cell>
          <cell r="G9">
            <v>19</v>
          </cell>
          <cell r="H9">
            <v>9</v>
          </cell>
          <cell r="J9">
            <v>24.12</v>
          </cell>
          <cell r="K9">
            <v>0</v>
          </cell>
        </row>
        <row r="10">
          <cell r="B10">
            <v>19.987500000000001</v>
          </cell>
          <cell r="C10">
            <v>25.8</v>
          </cell>
          <cell r="D10">
            <v>15.9</v>
          </cell>
          <cell r="E10">
            <v>68.291666666666671</v>
          </cell>
          <cell r="F10">
            <v>82</v>
          </cell>
          <cell r="G10">
            <v>47</v>
          </cell>
          <cell r="H10">
            <v>4.32</v>
          </cell>
          <cell r="J10">
            <v>22.68</v>
          </cell>
          <cell r="K10">
            <v>0</v>
          </cell>
        </row>
        <row r="11">
          <cell r="B11">
            <v>19.612499999999997</v>
          </cell>
          <cell r="C11">
            <v>25.1</v>
          </cell>
          <cell r="D11">
            <v>16</v>
          </cell>
          <cell r="E11">
            <v>69.083333333333329</v>
          </cell>
          <cell r="F11">
            <v>85</v>
          </cell>
          <cell r="G11">
            <v>47</v>
          </cell>
          <cell r="H11">
            <v>2.8800000000000003</v>
          </cell>
          <cell r="J11">
            <v>19.440000000000001</v>
          </cell>
          <cell r="K11">
            <v>0</v>
          </cell>
        </row>
        <row r="12">
          <cell r="B12">
            <v>16.054166666666667</v>
          </cell>
          <cell r="C12">
            <v>20.8</v>
          </cell>
          <cell r="D12">
            <v>14.1</v>
          </cell>
          <cell r="E12">
            <v>71.291666666666671</v>
          </cell>
          <cell r="F12">
            <v>87</v>
          </cell>
          <cell r="G12">
            <v>55</v>
          </cell>
          <cell r="H12">
            <v>6.48</v>
          </cell>
          <cell r="J12">
            <v>27</v>
          </cell>
          <cell r="K12">
            <v>0.4</v>
          </cell>
        </row>
        <row r="13">
          <cell r="B13">
            <v>13.312500000000005</v>
          </cell>
          <cell r="C13">
            <v>14.9</v>
          </cell>
          <cell r="D13">
            <v>12.1</v>
          </cell>
          <cell r="E13">
            <v>90.625</v>
          </cell>
          <cell r="F13">
            <v>94</v>
          </cell>
          <cell r="G13">
            <v>82</v>
          </cell>
          <cell r="H13">
            <v>6.48</v>
          </cell>
          <cell r="J13">
            <v>20.88</v>
          </cell>
          <cell r="K13">
            <v>3.6000000000000005</v>
          </cell>
        </row>
        <row r="14">
          <cell r="B14">
            <v>13.316666666666665</v>
          </cell>
          <cell r="C14">
            <v>16.7</v>
          </cell>
          <cell r="D14">
            <v>11.4</v>
          </cell>
          <cell r="E14">
            <v>83.625</v>
          </cell>
          <cell r="F14">
            <v>92</v>
          </cell>
          <cell r="G14">
            <v>69</v>
          </cell>
          <cell r="H14">
            <v>8.64</v>
          </cell>
          <cell r="J14">
            <v>17.28</v>
          </cell>
          <cell r="K14">
            <v>0.8</v>
          </cell>
        </row>
        <row r="15">
          <cell r="B15">
            <v>17.18333333333333</v>
          </cell>
          <cell r="C15">
            <v>25</v>
          </cell>
          <cell r="D15">
            <v>12.4</v>
          </cell>
          <cell r="E15">
            <v>73.5</v>
          </cell>
          <cell r="F15">
            <v>93</v>
          </cell>
          <cell r="G15">
            <v>48</v>
          </cell>
          <cell r="H15">
            <v>4.6800000000000006</v>
          </cell>
          <cell r="J15">
            <v>28.8</v>
          </cell>
          <cell r="K15">
            <v>0</v>
          </cell>
        </row>
        <row r="16">
          <cell r="B16">
            <v>14.108333333333334</v>
          </cell>
          <cell r="C16">
            <v>19.100000000000001</v>
          </cell>
          <cell r="D16">
            <v>11.5</v>
          </cell>
          <cell r="E16">
            <v>73.416666666666671</v>
          </cell>
          <cell r="F16">
            <v>88</v>
          </cell>
          <cell r="G16">
            <v>50</v>
          </cell>
          <cell r="H16">
            <v>10.44</v>
          </cell>
          <cell r="J16">
            <v>29.52</v>
          </cell>
          <cell r="K16">
            <v>0</v>
          </cell>
        </row>
        <row r="17">
          <cell r="B17">
            <v>13.112499999999999</v>
          </cell>
          <cell r="C17">
            <v>18.8</v>
          </cell>
          <cell r="D17">
            <v>10.1</v>
          </cell>
          <cell r="E17">
            <v>71.708333333333329</v>
          </cell>
          <cell r="F17">
            <v>84</v>
          </cell>
          <cell r="G17">
            <v>52</v>
          </cell>
          <cell r="H17">
            <v>9</v>
          </cell>
          <cell r="J17">
            <v>29.52</v>
          </cell>
          <cell r="K17">
            <v>0</v>
          </cell>
        </row>
        <row r="18">
          <cell r="B18">
            <v>13.933333333333332</v>
          </cell>
          <cell r="C18">
            <v>22.7</v>
          </cell>
          <cell r="D18">
            <v>8.5</v>
          </cell>
          <cell r="E18">
            <v>71.291666666666671</v>
          </cell>
          <cell r="F18">
            <v>93</v>
          </cell>
          <cell r="G18">
            <v>44</v>
          </cell>
          <cell r="H18">
            <v>8.64</v>
          </cell>
          <cell r="J18">
            <v>22.68</v>
          </cell>
          <cell r="K18">
            <v>0</v>
          </cell>
        </row>
        <row r="19">
          <cell r="B19">
            <v>15.612500000000002</v>
          </cell>
          <cell r="C19">
            <v>24.5</v>
          </cell>
          <cell r="D19">
            <v>10.5</v>
          </cell>
          <cell r="E19">
            <v>67.875</v>
          </cell>
          <cell r="F19">
            <v>88</v>
          </cell>
          <cell r="G19">
            <v>39</v>
          </cell>
          <cell r="H19">
            <v>10.44</v>
          </cell>
          <cell r="J19">
            <v>23.400000000000002</v>
          </cell>
          <cell r="K19">
            <v>0</v>
          </cell>
        </row>
        <row r="20">
          <cell r="B20">
            <v>18.95</v>
          </cell>
          <cell r="C20">
            <v>30.7</v>
          </cell>
          <cell r="D20">
            <v>11.2</v>
          </cell>
          <cell r="E20">
            <v>63.333333333333336</v>
          </cell>
          <cell r="F20">
            <v>87</v>
          </cell>
          <cell r="G20">
            <v>29</v>
          </cell>
          <cell r="H20">
            <v>7.9200000000000008</v>
          </cell>
          <cell r="J20">
            <v>23.040000000000003</v>
          </cell>
          <cell r="K20">
            <v>0</v>
          </cell>
        </row>
        <row r="21">
          <cell r="B21">
            <v>22.324999999999999</v>
          </cell>
          <cell r="C21">
            <v>33.6</v>
          </cell>
          <cell r="D21">
            <v>14.7</v>
          </cell>
          <cell r="E21">
            <v>61.583333333333336</v>
          </cell>
          <cell r="F21">
            <v>88</v>
          </cell>
          <cell r="G21">
            <v>23</v>
          </cell>
          <cell r="H21">
            <v>11.879999999999999</v>
          </cell>
          <cell r="J21">
            <v>25.2</v>
          </cell>
          <cell r="K21">
            <v>0</v>
          </cell>
        </row>
        <row r="22">
          <cell r="B22">
            <v>23.891666666666662</v>
          </cell>
          <cell r="C22">
            <v>34.5</v>
          </cell>
          <cell r="D22">
            <v>15.2</v>
          </cell>
          <cell r="E22">
            <v>52.916666666666664</v>
          </cell>
          <cell r="F22">
            <v>89</v>
          </cell>
          <cell r="G22">
            <v>20</v>
          </cell>
          <cell r="H22">
            <v>21.96</v>
          </cell>
          <cell r="J22">
            <v>38.159999999999997</v>
          </cell>
          <cell r="K22">
            <v>0</v>
          </cell>
        </row>
        <row r="23">
          <cell r="B23">
            <v>24.058333333333337</v>
          </cell>
          <cell r="C23">
            <v>35.799999999999997</v>
          </cell>
          <cell r="D23">
            <v>14.2</v>
          </cell>
          <cell r="E23">
            <v>52.958333333333336</v>
          </cell>
          <cell r="F23">
            <v>88</v>
          </cell>
          <cell r="G23">
            <v>19</v>
          </cell>
          <cell r="H23">
            <v>7.5600000000000005</v>
          </cell>
          <cell r="J23">
            <v>21.240000000000002</v>
          </cell>
          <cell r="K23">
            <v>0</v>
          </cell>
        </row>
        <row r="24">
          <cell r="B24">
            <v>24.683333333333334</v>
          </cell>
          <cell r="C24">
            <v>34.799999999999997</v>
          </cell>
          <cell r="D24">
            <v>15.3</v>
          </cell>
          <cell r="E24">
            <v>44.875</v>
          </cell>
          <cell r="F24">
            <v>81</v>
          </cell>
          <cell r="G24">
            <v>17</v>
          </cell>
          <cell r="H24">
            <v>13.32</v>
          </cell>
          <cell r="J24">
            <v>27</v>
          </cell>
          <cell r="K24">
            <v>0</v>
          </cell>
        </row>
        <row r="25">
          <cell r="B25">
            <v>24.645833333333332</v>
          </cell>
          <cell r="C25">
            <v>35.9</v>
          </cell>
          <cell r="D25">
            <v>16.3</v>
          </cell>
          <cell r="E25">
            <v>41.416666666666664</v>
          </cell>
          <cell r="F25">
            <v>78</v>
          </cell>
          <cell r="G25">
            <v>13</v>
          </cell>
          <cell r="H25">
            <v>19.079999999999998</v>
          </cell>
          <cell r="J25">
            <v>34.200000000000003</v>
          </cell>
          <cell r="K25">
            <v>0</v>
          </cell>
        </row>
        <row r="26">
          <cell r="B26">
            <v>23.845833333333331</v>
          </cell>
          <cell r="C26">
            <v>35.200000000000003</v>
          </cell>
          <cell r="D26">
            <v>13.5</v>
          </cell>
          <cell r="E26">
            <v>43.541666666666664</v>
          </cell>
          <cell r="F26">
            <v>79</v>
          </cell>
          <cell r="G26">
            <v>14</v>
          </cell>
          <cell r="H26">
            <v>16.2</v>
          </cell>
          <cell r="J26">
            <v>32.4</v>
          </cell>
          <cell r="K26">
            <v>0</v>
          </cell>
        </row>
        <row r="27">
          <cell r="B27">
            <v>24.354166666666671</v>
          </cell>
          <cell r="C27">
            <v>34.700000000000003</v>
          </cell>
          <cell r="D27">
            <v>16.3</v>
          </cell>
          <cell r="E27">
            <v>39.833333333333336</v>
          </cell>
          <cell r="F27">
            <v>69</v>
          </cell>
          <cell r="G27">
            <v>14</v>
          </cell>
          <cell r="H27">
            <v>15.48</v>
          </cell>
          <cell r="J27">
            <v>30.6</v>
          </cell>
          <cell r="K27">
            <v>0</v>
          </cell>
        </row>
        <row r="28">
          <cell r="B28">
            <v>24.379166666666674</v>
          </cell>
          <cell r="C28">
            <v>35.200000000000003</v>
          </cell>
          <cell r="D28">
            <v>14.3</v>
          </cell>
          <cell r="E28">
            <v>42.416666666666664</v>
          </cell>
          <cell r="F28">
            <v>82</v>
          </cell>
          <cell r="G28">
            <v>16</v>
          </cell>
          <cell r="H28">
            <v>17.28</v>
          </cell>
          <cell r="J28">
            <v>38.519999999999996</v>
          </cell>
          <cell r="K28">
            <v>0</v>
          </cell>
        </row>
        <row r="29">
          <cell r="B29">
            <v>24.079166666666662</v>
          </cell>
          <cell r="C29">
            <v>36.799999999999997</v>
          </cell>
          <cell r="D29">
            <v>14.1</v>
          </cell>
          <cell r="E29">
            <v>47.25</v>
          </cell>
          <cell r="F29">
            <v>82</v>
          </cell>
          <cell r="G29">
            <v>14</v>
          </cell>
          <cell r="H29">
            <v>3.24</v>
          </cell>
          <cell r="J29">
            <v>23.040000000000003</v>
          </cell>
          <cell r="K29">
            <v>0</v>
          </cell>
        </row>
        <row r="30">
          <cell r="B30">
            <v>24.074999999999999</v>
          </cell>
          <cell r="C30">
            <v>36</v>
          </cell>
          <cell r="D30">
            <v>15.1</v>
          </cell>
          <cell r="E30">
            <v>51.875</v>
          </cell>
          <cell r="F30">
            <v>83</v>
          </cell>
          <cell r="G30">
            <v>17</v>
          </cell>
          <cell r="H30">
            <v>0</v>
          </cell>
          <cell r="J30">
            <v>10.08</v>
          </cell>
          <cell r="K30">
            <v>0</v>
          </cell>
        </row>
        <row r="31">
          <cell r="B31">
            <v>25.445833333333336</v>
          </cell>
          <cell r="C31">
            <v>37.5</v>
          </cell>
          <cell r="D31">
            <v>16.2</v>
          </cell>
          <cell r="E31">
            <v>47.833333333333336</v>
          </cell>
          <cell r="F31">
            <v>83</v>
          </cell>
          <cell r="G31">
            <v>14</v>
          </cell>
          <cell r="H31">
            <v>10.8</v>
          </cell>
          <cell r="J31">
            <v>25.2</v>
          </cell>
          <cell r="K31">
            <v>0</v>
          </cell>
        </row>
        <row r="32">
          <cell r="B32">
            <v>25.537499999999998</v>
          </cell>
          <cell r="C32">
            <v>37.299999999999997</v>
          </cell>
          <cell r="D32">
            <v>16</v>
          </cell>
          <cell r="E32">
            <v>45.166666666666664</v>
          </cell>
          <cell r="F32">
            <v>82</v>
          </cell>
          <cell r="G32">
            <v>13</v>
          </cell>
          <cell r="H32">
            <v>14.04</v>
          </cell>
          <cell r="J32">
            <v>31.680000000000003</v>
          </cell>
          <cell r="K32">
            <v>0</v>
          </cell>
        </row>
        <row r="33">
          <cell r="B33">
            <v>23.762499999999992</v>
          </cell>
          <cell r="C33">
            <v>36</v>
          </cell>
          <cell r="D33">
            <v>14.9</v>
          </cell>
          <cell r="E33">
            <v>49.333333333333336</v>
          </cell>
          <cell r="F33">
            <v>77</v>
          </cell>
          <cell r="G33">
            <v>17</v>
          </cell>
          <cell r="H33">
            <v>6.12</v>
          </cell>
          <cell r="J33">
            <v>23.400000000000002</v>
          </cell>
          <cell r="K33">
            <v>0</v>
          </cell>
        </row>
        <row r="34">
          <cell r="B34">
            <v>24.058333333333337</v>
          </cell>
          <cell r="C34">
            <v>31.5</v>
          </cell>
          <cell r="D34">
            <v>18.3</v>
          </cell>
          <cell r="E34">
            <v>58.416666666666664</v>
          </cell>
          <cell r="F34">
            <v>88</v>
          </cell>
          <cell r="G34">
            <v>32</v>
          </cell>
          <cell r="H34">
            <v>12.96</v>
          </cell>
          <cell r="J34">
            <v>32.04</v>
          </cell>
          <cell r="K34">
            <v>0</v>
          </cell>
        </row>
        <row r="35">
          <cell r="B35">
            <v>25.650000000000006</v>
          </cell>
          <cell r="C35">
            <v>35.4</v>
          </cell>
          <cell r="D35">
            <v>19.899999999999999</v>
          </cell>
          <cell r="E35">
            <v>49.25</v>
          </cell>
          <cell r="F35">
            <v>78</v>
          </cell>
          <cell r="G35">
            <v>20</v>
          </cell>
          <cell r="H35">
            <v>14.04</v>
          </cell>
          <cell r="J35">
            <v>27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13.2875</v>
          </cell>
          <cell r="C5">
            <v>26.1</v>
          </cell>
          <cell r="D5">
            <v>4.3</v>
          </cell>
          <cell r="E5">
            <v>56.125</v>
          </cell>
          <cell r="F5">
            <v>85</v>
          </cell>
          <cell r="G5">
            <v>28</v>
          </cell>
          <cell r="H5" t="str">
            <v>*</v>
          </cell>
          <cell r="J5">
            <v>19.440000000000001</v>
          </cell>
          <cell r="K5">
            <v>0</v>
          </cell>
        </row>
        <row r="6">
          <cell r="B6">
            <v>19.45</v>
          </cell>
          <cell r="C6">
            <v>29</v>
          </cell>
          <cell r="D6">
            <v>12.4</v>
          </cell>
          <cell r="E6">
            <v>65.625</v>
          </cell>
          <cell r="F6">
            <v>93</v>
          </cell>
          <cell r="G6">
            <v>41</v>
          </cell>
          <cell r="H6" t="str">
            <v>*</v>
          </cell>
          <cell r="J6">
            <v>28.44</v>
          </cell>
          <cell r="K6">
            <v>0</v>
          </cell>
        </row>
        <row r="7">
          <cell r="B7">
            <v>21.654166666666669</v>
          </cell>
          <cell r="C7">
            <v>31.7</v>
          </cell>
          <cell r="D7">
            <v>14.3</v>
          </cell>
          <cell r="E7">
            <v>65.416666666666671</v>
          </cell>
          <cell r="F7">
            <v>98</v>
          </cell>
          <cell r="G7">
            <v>25</v>
          </cell>
          <cell r="H7" t="str">
            <v>*</v>
          </cell>
          <cell r="J7">
            <v>29.52</v>
          </cell>
          <cell r="K7">
            <v>0</v>
          </cell>
        </row>
        <row r="8">
          <cell r="B8">
            <v>22.616666666666664</v>
          </cell>
          <cell r="C8">
            <v>31.5</v>
          </cell>
          <cell r="D8">
            <v>17</v>
          </cell>
          <cell r="E8">
            <v>51.125</v>
          </cell>
          <cell r="F8">
            <v>72</v>
          </cell>
          <cell r="G8">
            <v>23</v>
          </cell>
          <cell r="H8" t="str">
            <v>*</v>
          </cell>
          <cell r="J8">
            <v>24.48</v>
          </cell>
          <cell r="K8">
            <v>0</v>
          </cell>
        </row>
        <row r="9">
          <cell r="B9">
            <v>23.712500000000002</v>
          </cell>
          <cell r="C9">
            <v>32</v>
          </cell>
          <cell r="D9">
            <v>17.600000000000001</v>
          </cell>
          <cell r="E9">
            <v>45.833333333333336</v>
          </cell>
          <cell r="F9">
            <v>87</v>
          </cell>
          <cell r="G9">
            <v>21</v>
          </cell>
          <cell r="H9" t="str">
            <v>*</v>
          </cell>
          <cell r="J9">
            <v>33.480000000000004</v>
          </cell>
          <cell r="K9">
            <v>0</v>
          </cell>
        </row>
        <row r="10">
          <cell r="B10">
            <v>15.016666666666666</v>
          </cell>
          <cell r="C10">
            <v>18.899999999999999</v>
          </cell>
          <cell r="D10">
            <v>12.4</v>
          </cell>
          <cell r="E10">
            <v>85.416666666666671</v>
          </cell>
          <cell r="F10">
            <v>96</v>
          </cell>
          <cell r="G10">
            <v>66</v>
          </cell>
          <cell r="H10" t="str">
            <v>*</v>
          </cell>
          <cell r="J10">
            <v>20.88</v>
          </cell>
          <cell r="K10">
            <v>0</v>
          </cell>
        </row>
        <row r="11">
          <cell r="B11">
            <v>14.316666666666665</v>
          </cell>
          <cell r="C11">
            <v>17.2</v>
          </cell>
          <cell r="D11">
            <v>11.7</v>
          </cell>
          <cell r="E11">
            <v>89</v>
          </cell>
          <cell r="F11">
            <v>99</v>
          </cell>
          <cell r="G11">
            <v>78</v>
          </cell>
          <cell r="H11" t="str">
            <v>*</v>
          </cell>
          <cell r="J11">
            <v>22.32</v>
          </cell>
          <cell r="K11">
            <v>6.2</v>
          </cell>
        </row>
        <row r="12">
          <cell r="B12">
            <v>10.791666666666666</v>
          </cell>
          <cell r="C12">
            <v>11.8</v>
          </cell>
          <cell r="D12">
            <v>9.6999999999999993</v>
          </cell>
          <cell r="E12">
            <v>98.583333333333329</v>
          </cell>
          <cell r="F12">
            <v>100</v>
          </cell>
          <cell r="G12">
            <v>92</v>
          </cell>
          <cell r="H12" t="str">
            <v>*</v>
          </cell>
          <cell r="J12">
            <v>29.16</v>
          </cell>
          <cell r="K12">
            <v>4.6000000000000005</v>
          </cell>
        </row>
        <row r="13">
          <cell r="B13">
            <v>8.4250000000000007</v>
          </cell>
          <cell r="C13">
            <v>10.7</v>
          </cell>
          <cell r="D13">
            <v>7.7</v>
          </cell>
          <cell r="E13">
            <v>99.083333333333329</v>
          </cell>
          <cell r="F13">
            <v>100</v>
          </cell>
          <cell r="G13">
            <v>94</v>
          </cell>
          <cell r="H13" t="str">
            <v>*</v>
          </cell>
          <cell r="J13">
            <v>22.32</v>
          </cell>
          <cell r="K13">
            <v>0.60000000000000009</v>
          </cell>
        </row>
        <row r="14">
          <cell r="B14">
            <v>9.4708333333333332</v>
          </cell>
          <cell r="C14">
            <v>16.600000000000001</v>
          </cell>
          <cell r="D14">
            <v>5.8</v>
          </cell>
          <cell r="E14">
            <v>84.583333333333329</v>
          </cell>
          <cell r="F14">
            <v>100</v>
          </cell>
          <cell r="G14">
            <v>50</v>
          </cell>
          <cell r="H14" t="str">
            <v>*</v>
          </cell>
          <cell r="J14">
            <v>0</v>
          </cell>
          <cell r="K14">
            <v>0.2</v>
          </cell>
        </row>
        <row r="15">
          <cell r="B15">
            <v>9.0499999999999989</v>
          </cell>
          <cell r="C15">
            <v>12.4</v>
          </cell>
          <cell r="D15">
            <v>8.1999999999999993</v>
          </cell>
          <cell r="E15">
            <v>97.791666666666671</v>
          </cell>
          <cell r="F15">
            <v>100</v>
          </cell>
          <cell r="G15">
            <v>73</v>
          </cell>
          <cell r="H15" t="str">
            <v>*</v>
          </cell>
          <cell r="J15">
            <v>25.2</v>
          </cell>
          <cell r="K15">
            <v>27.400000000000002</v>
          </cell>
        </row>
        <row r="16">
          <cell r="B16">
            <v>7.3791666666666664</v>
          </cell>
          <cell r="C16">
            <v>8.4</v>
          </cell>
          <cell r="D16">
            <v>6.7</v>
          </cell>
          <cell r="E16">
            <v>98.958333333333329</v>
          </cell>
          <cell r="F16">
            <v>100</v>
          </cell>
          <cell r="G16">
            <v>95</v>
          </cell>
          <cell r="H16" t="str">
            <v>*</v>
          </cell>
          <cell r="J16">
            <v>27.36</v>
          </cell>
          <cell r="K16">
            <v>13.999999999999998</v>
          </cell>
        </row>
        <row r="17">
          <cell r="B17">
            <v>7.2833333333333323</v>
          </cell>
          <cell r="C17">
            <v>9.6999999999999993</v>
          </cell>
          <cell r="D17">
            <v>6.3</v>
          </cell>
          <cell r="E17">
            <v>98.666666666666671</v>
          </cell>
          <cell r="F17">
            <v>100</v>
          </cell>
          <cell r="G17">
            <v>93</v>
          </cell>
          <cell r="H17" t="str">
            <v>*</v>
          </cell>
          <cell r="J17">
            <v>28.08</v>
          </cell>
          <cell r="K17">
            <v>9.8000000000000007</v>
          </cell>
        </row>
        <row r="18">
          <cell r="B18">
            <v>8.65</v>
          </cell>
          <cell r="C18">
            <v>11.4</v>
          </cell>
          <cell r="D18">
            <v>7.2</v>
          </cell>
          <cell r="E18">
            <v>93.125</v>
          </cell>
          <cell r="F18">
            <v>100</v>
          </cell>
          <cell r="G18">
            <v>78</v>
          </cell>
          <cell r="H18" t="str">
            <v>*</v>
          </cell>
          <cell r="J18">
            <v>22.32</v>
          </cell>
          <cell r="K18">
            <v>0</v>
          </cell>
        </row>
        <row r="19">
          <cell r="B19">
            <v>10.799999999999999</v>
          </cell>
          <cell r="C19">
            <v>15.6</v>
          </cell>
          <cell r="D19">
            <v>8.8000000000000007</v>
          </cell>
          <cell r="E19">
            <v>86.875</v>
          </cell>
          <cell r="F19">
            <v>98</v>
          </cell>
          <cell r="G19">
            <v>64</v>
          </cell>
          <cell r="H19" t="str">
            <v>*</v>
          </cell>
          <cell r="J19">
            <v>11.879999999999999</v>
          </cell>
          <cell r="K19">
            <v>0</v>
          </cell>
        </row>
        <row r="20">
          <cell r="B20">
            <v>14.362499999999999</v>
          </cell>
          <cell r="C20">
            <v>24.8</v>
          </cell>
          <cell r="D20">
            <v>8.1</v>
          </cell>
          <cell r="E20">
            <v>80.416666666666671</v>
          </cell>
          <cell r="F20">
            <v>99</v>
          </cell>
          <cell r="G20">
            <v>52</v>
          </cell>
          <cell r="H20" t="str">
            <v>*</v>
          </cell>
          <cell r="J20">
            <v>20.52</v>
          </cell>
          <cell r="K20">
            <v>0</v>
          </cell>
        </row>
        <row r="21">
          <cell r="B21">
            <v>19.858333333333331</v>
          </cell>
          <cell r="C21">
            <v>28.5</v>
          </cell>
          <cell r="D21">
            <v>14.7</v>
          </cell>
          <cell r="E21">
            <v>75.875</v>
          </cell>
          <cell r="F21">
            <v>99</v>
          </cell>
          <cell r="G21">
            <v>39</v>
          </cell>
          <cell r="H21" t="str">
            <v>*</v>
          </cell>
          <cell r="J21">
            <v>18.720000000000002</v>
          </cell>
          <cell r="K21">
            <v>0</v>
          </cell>
        </row>
        <row r="22">
          <cell r="B22">
            <v>20.895833333333332</v>
          </cell>
          <cell r="C22">
            <v>29.8</v>
          </cell>
          <cell r="D22">
            <v>15.3</v>
          </cell>
          <cell r="E22">
            <v>71.75</v>
          </cell>
          <cell r="F22">
            <v>98</v>
          </cell>
          <cell r="G22">
            <v>32</v>
          </cell>
          <cell r="H22" t="str">
            <v>*</v>
          </cell>
          <cell r="J22">
            <v>28.08</v>
          </cell>
          <cell r="K22">
            <v>0</v>
          </cell>
        </row>
        <row r="23">
          <cell r="B23">
            <v>21.875</v>
          </cell>
          <cell r="C23">
            <v>30.7</v>
          </cell>
          <cell r="D23">
            <v>13.6</v>
          </cell>
          <cell r="E23">
            <v>53.25</v>
          </cell>
          <cell r="F23">
            <v>85</v>
          </cell>
          <cell r="G23">
            <v>27</v>
          </cell>
          <cell r="H23" t="str">
            <v>*</v>
          </cell>
          <cell r="J23">
            <v>26.28</v>
          </cell>
          <cell r="K23">
            <v>0</v>
          </cell>
        </row>
        <row r="24">
          <cell r="B24">
            <v>21.683333333333337</v>
          </cell>
          <cell r="C24">
            <v>29.9</v>
          </cell>
          <cell r="D24">
            <v>15.5</v>
          </cell>
          <cell r="E24">
            <v>50.666666666666664</v>
          </cell>
          <cell r="F24">
            <v>72</v>
          </cell>
          <cell r="G24">
            <v>28</v>
          </cell>
          <cell r="H24" t="str">
            <v>*</v>
          </cell>
          <cell r="J24">
            <v>25.92</v>
          </cell>
          <cell r="K24">
            <v>0</v>
          </cell>
        </row>
        <row r="25">
          <cell r="B25">
            <v>20.491666666666667</v>
          </cell>
          <cell r="C25">
            <v>29.7</v>
          </cell>
          <cell r="D25">
            <v>13.8</v>
          </cell>
          <cell r="E25">
            <v>57.416666666666664</v>
          </cell>
          <cell r="F25">
            <v>82</v>
          </cell>
          <cell r="G25">
            <v>28</v>
          </cell>
          <cell r="H25" t="str">
            <v>*</v>
          </cell>
          <cell r="J25">
            <v>21.6</v>
          </cell>
          <cell r="K25">
            <v>0</v>
          </cell>
        </row>
        <row r="26">
          <cell r="B26">
            <v>22.400000000000002</v>
          </cell>
          <cell r="C26">
            <v>31.1</v>
          </cell>
          <cell r="D26">
            <v>14.7</v>
          </cell>
          <cell r="E26">
            <v>49.083333333333336</v>
          </cell>
          <cell r="F26">
            <v>77</v>
          </cell>
          <cell r="G26">
            <v>23</v>
          </cell>
          <cell r="H26" t="str">
            <v>*</v>
          </cell>
          <cell r="J26">
            <v>23.759999999999998</v>
          </cell>
          <cell r="K26">
            <v>0</v>
          </cell>
        </row>
        <row r="27">
          <cell r="B27">
            <v>21.829166666666666</v>
          </cell>
          <cell r="C27">
            <v>29.7</v>
          </cell>
          <cell r="D27">
            <v>15.4</v>
          </cell>
          <cell r="E27">
            <v>50.333333333333336</v>
          </cell>
          <cell r="F27">
            <v>74</v>
          </cell>
          <cell r="G27">
            <v>27</v>
          </cell>
          <cell r="H27" t="str">
            <v>*</v>
          </cell>
          <cell r="J27">
            <v>29.16</v>
          </cell>
          <cell r="K27">
            <v>0</v>
          </cell>
        </row>
        <row r="28">
          <cell r="B28">
            <v>21.824999999999999</v>
          </cell>
          <cell r="C28">
            <v>30.2</v>
          </cell>
          <cell r="D28">
            <v>14.8</v>
          </cell>
          <cell r="E28">
            <v>45.458333333333336</v>
          </cell>
          <cell r="F28">
            <v>68</v>
          </cell>
          <cell r="G28">
            <v>26</v>
          </cell>
          <cell r="H28" t="str">
            <v>*</v>
          </cell>
          <cell r="J28">
            <v>34.56</v>
          </cell>
          <cell r="K28">
            <v>0</v>
          </cell>
        </row>
        <row r="29">
          <cell r="B29">
            <v>22.204166666666666</v>
          </cell>
          <cell r="C29">
            <v>32</v>
          </cell>
          <cell r="D29">
            <v>14.8</v>
          </cell>
          <cell r="E29">
            <v>48</v>
          </cell>
          <cell r="F29">
            <v>72</v>
          </cell>
          <cell r="G29">
            <v>22</v>
          </cell>
          <cell r="H29" t="str">
            <v>*</v>
          </cell>
          <cell r="J29">
            <v>17.64</v>
          </cell>
          <cell r="K29">
            <v>0</v>
          </cell>
        </row>
        <row r="30">
          <cell r="B30">
            <v>22.525000000000002</v>
          </cell>
          <cell r="C30">
            <v>31.2</v>
          </cell>
          <cell r="D30">
            <v>16.7</v>
          </cell>
          <cell r="E30">
            <v>47.583333333333336</v>
          </cell>
          <cell r="F30">
            <v>66</v>
          </cell>
          <cell r="G30">
            <v>24</v>
          </cell>
          <cell r="H30" t="str">
            <v>*</v>
          </cell>
          <cell r="J30">
            <v>28.08</v>
          </cell>
          <cell r="K30">
            <v>0</v>
          </cell>
        </row>
        <row r="31">
          <cell r="B31">
            <v>20.666666666666668</v>
          </cell>
          <cell r="C31">
            <v>23.5</v>
          </cell>
          <cell r="D31">
            <v>16.399999999999999</v>
          </cell>
          <cell r="E31">
            <v>57.708333333333336</v>
          </cell>
          <cell r="F31">
            <v>90</v>
          </cell>
          <cell r="G31">
            <v>45</v>
          </cell>
          <cell r="H31" t="str">
            <v>*</v>
          </cell>
          <cell r="J31">
            <v>21.96</v>
          </cell>
          <cell r="K31">
            <v>0.4</v>
          </cell>
        </row>
        <row r="32">
          <cell r="B32">
            <v>20.804166666666667</v>
          </cell>
          <cell r="C32">
            <v>31.4</v>
          </cell>
          <cell r="D32">
            <v>16.899999999999999</v>
          </cell>
          <cell r="E32">
            <v>61.25</v>
          </cell>
          <cell r="F32">
            <v>81</v>
          </cell>
          <cell r="G32">
            <v>28</v>
          </cell>
          <cell r="H32" t="str">
            <v>*</v>
          </cell>
          <cell r="J32">
            <v>34.56</v>
          </cell>
          <cell r="K32">
            <v>0</v>
          </cell>
        </row>
        <row r="33">
          <cell r="B33">
            <v>17.100000000000001</v>
          </cell>
          <cell r="C33">
            <v>18.100000000000001</v>
          </cell>
          <cell r="D33">
            <v>16.100000000000001</v>
          </cell>
          <cell r="E33">
            <v>95.25</v>
          </cell>
          <cell r="F33">
            <v>100</v>
          </cell>
          <cell r="G33">
            <v>81</v>
          </cell>
          <cell r="H33" t="str">
            <v>*</v>
          </cell>
          <cell r="J33">
            <v>30.6</v>
          </cell>
          <cell r="K33">
            <v>10.799999999999997</v>
          </cell>
        </row>
        <row r="34">
          <cell r="B34">
            <v>15.625000000000002</v>
          </cell>
          <cell r="C34">
            <v>19.3</v>
          </cell>
          <cell r="D34">
            <v>13</v>
          </cell>
          <cell r="E34">
            <v>97.666666666666671</v>
          </cell>
          <cell r="F34">
            <v>100</v>
          </cell>
          <cell r="G34">
            <v>83</v>
          </cell>
          <cell r="H34" t="str">
            <v>*</v>
          </cell>
          <cell r="J34">
            <v>21.96</v>
          </cell>
          <cell r="K34">
            <v>0.60000000000000009</v>
          </cell>
        </row>
        <row r="35">
          <cell r="B35">
            <v>18.337499999999999</v>
          </cell>
          <cell r="C35">
            <v>25.3</v>
          </cell>
          <cell r="D35">
            <v>13.6</v>
          </cell>
          <cell r="E35">
            <v>80</v>
          </cell>
          <cell r="F35">
            <v>100</v>
          </cell>
          <cell r="G35">
            <v>52</v>
          </cell>
          <cell r="H35" t="str">
            <v>*</v>
          </cell>
          <cell r="J35">
            <v>34.200000000000003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16.908333333333331</v>
          </cell>
          <cell r="C5">
            <v>27.4</v>
          </cell>
          <cell r="D5">
            <v>9.9</v>
          </cell>
          <cell r="E5">
            <v>66.375</v>
          </cell>
          <cell r="F5">
            <v>90</v>
          </cell>
          <cell r="G5">
            <v>37</v>
          </cell>
          <cell r="H5">
            <v>15.840000000000002</v>
          </cell>
          <cell r="J5">
            <v>25.92</v>
          </cell>
          <cell r="K5">
            <v>1.7999999999999998</v>
          </cell>
        </row>
        <row r="6">
          <cell r="B6">
            <v>22.333333333333332</v>
          </cell>
          <cell r="C6">
            <v>31.9</v>
          </cell>
          <cell r="D6">
            <v>16.7</v>
          </cell>
          <cell r="E6">
            <v>58.458333333333336</v>
          </cell>
          <cell r="F6">
            <v>82</v>
          </cell>
          <cell r="G6">
            <v>21</v>
          </cell>
          <cell r="H6">
            <v>13.68</v>
          </cell>
          <cell r="J6">
            <v>32.04</v>
          </cell>
          <cell r="K6">
            <v>0</v>
          </cell>
        </row>
        <row r="7">
          <cell r="B7">
            <v>25.066666666666663</v>
          </cell>
          <cell r="C7">
            <v>32.9</v>
          </cell>
          <cell r="D7">
            <v>17.399999999999999</v>
          </cell>
          <cell r="E7">
            <v>43.708333333333336</v>
          </cell>
          <cell r="F7">
            <v>69</v>
          </cell>
          <cell r="G7">
            <v>18</v>
          </cell>
          <cell r="H7">
            <v>14.76</v>
          </cell>
          <cell r="J7">
            <v>32.4</v>
          </cell>
          <cell r="K7">
            <v>0</v>
          </cell>
        </row>
        <row r="8">
          <cell r="B8">
            <v>24.137499999999999</v>
          </cell>
          <cell r="C8">
            <v>32.799999999999997</v>
          </cell>
          <cell r="D8">
            <v>15.6</v>
          </cell>
          <cell r="E8">
            <v>37.25</v>
          </cell>
          <cell r="F8">
            <v>61</v>
          </cell>
          <cell r="G8">
            <v>18</v>
          </cell>
          <cell r="H8">
            <v>12.96</v>
          </cell>
          <cell r="J8">
            <v>36.36</v>
          </cell>
          <cell r="K8">
            <v>0</v>
          </cell>
        </row>
        <row r="9">
          <cell r="B9">
            <v>26.000000000000004</v>
          </cell>
          <cell r="C9">
            <v>34.1</v>
          </cell>
          <cell r="D9">
            <v>20.9</v>
          </cell>
          <cell r="E9">
            <v>33.583333333333336</v>
          </cell>
          <cell r="F9">
            <v>51</v>
          </cell>
          <cell r="G9">
            <v>16</v>
          </cell>
          <cell r="H9">
            <v>11.16</v>
          </cell>
          <cell r="J9">
            <v>28.08</v>
          </cell>
          <cell r="K9">
            <v>0</v>
          </cell>
        </row>
        <row r="10">
          <cell r="B10">
            <v>20.604166666666668</v>
          </cell>
          <cell r="C10">
            <v>27.9</v>
          </cell>
          <cell r="D10">
            <v>12.8</v>
          </cell>
          <cell r="E10">
            <v>63.208333333333336</v>
          </cell>
          <cell r="F10">
            <v>92</v>
          </cell>
          <cell r="G10">
            <v>33</v>
          </cell>
          <cell r="H10">
            <v>12.96</v>
          </cell>
          <cell r="J10">
            <v>27.36</v>
          </cell>
          <cell r="K10">
            <v>0</v>
          </cell>
        </row>
        <row r="11">
          <cell r="B11">
            <v>19.741666666666667</v>
          </cell>
          <cell r="C11">
            <v>29</v>
          </cell>
          <cell r="D11">
            <v>13.5</v>
          </cell>
          <cell r="E11">
            <v>69.958333333333329</v>
          </cell>
          <cell r="F11">
            <v>92</v>
          </cell>
          <cell r="G11">
            <v>34</v>
          </cell>
          <cell r="H11">
            <v>9.3600000000000012</v>
          </cell>
          <cell r="J11">
            <v>24.12</v>
          </cell>
          <cell r="K11">
            <v>0</v>
          </cell>
        </row>
        <row r="12">
          <cell r="B12">
            <v>14.983333333333334</v>
          </cell>
          <cell r="C12">
            <v>18.399999999999999</v>
          </cell>
          <cell r="D12">
            <v>12.9</v>
          </cell>
          <cell r="E12">
            <v>77</v>
          </cell>
          <cell r="F12">
            <v>86</v>
          </cell>
          <cell r="G12">
            <v>65</v>
          </cell>
          <cell r="H12">
            <v>10.8</v>
          </cell>
          <cell r="J12">
            <v>21.6</v>
          </cell>
          <cell r="K12">
            <v>0.4</v>
          </cell>
        </row>
        <row r="13">
          <cell r="B13">
            <v>11.754166666666665</v>
          </cell>
          <cell r="C13">
            <v>13</v>
          </cell>
          <cell r="D13">
            <v>10.3</v>
          </cell>
          <cell r="E13">
            <v>91.5</v>
          </cell>
          <cell r="F13">
            <v>94</v>
          </cell>
          <cell r="G13">
            <v>86</v>
          </cell>
          <cell r="H13">
            <v>15.120000000000001</v>
          </cell>
          <cell r="J13">
            <v>27</v>
          </cell>
          <cell r="K13">
            <v>12.400000000000002</v>
          </cell>
        </row>
        <row r="14">
          <cell r="B14">
            <v>10.4125</v>
          </cell>
          <cell r="C14">
            <v>13</v>
          </cell>
          <cell r="D14">
            <v>8.6999999999999993</v>
          </cell>
          <cell r="E14">
            <v>90.041666666666671</v>
          </cell>
          <cell r="F14">
            <v>93</v>
          </cell>
          <cell r="G14">
            <v>84</v>
          </cell>
          <cell r="H14">
            <v>14.4</v>
          </cell>
          <cell r="J14">
            <v>25.56</v>
          </cell>
          <cell r="K14">
            <v>3</v>
          </cell>
        </row>
        <row r="15">
          <cell r="B15">
            <v>15.53333333333333</v>
          </cell>
          <cell r="C15">
            <v>24.3</v>
          </cell>
          <cell r="D15">
            <v>11</v>
          </cell>
          <cell r="E15">
            <v>81.875</v>
          </cell>
          <cell r="F15">
            <v>95</v>
          </cell>
          <cell r="G15">
            <v>52</v>
          </cell>
          <cell r="H15">
            <v>15.120000000000001</v>
          </cell>
          <cell r="J15">
            <v>33.840000000000003</v>
          </cell>
          <cell r="K15">
            <v>0</v>
          </cell>
        </row>
        <row r="16">
          <cell r="B16">
            <v>12.4</v>
          </cell>
          <cell r="C16">
            <v>18.600000000000001</v>
          </cell>
          <cell r="D16">
            <v>9.9</v>
          </cell>
          <cell r="E16">
            <v>78.791666666666671</v>
          </cell>
          <cell r="F16">
            <v>89</v>
          </cell>
          <cell r="G16">
            <v>54</v>
          </cell>
          <cell r="H16">
            <v>22.32</v>
          </cell>
          <cell r="J16">
            <v>41.76</v>
          </cell>
          <cell r="K16">
            <v>0</v>
          </cell>
        </row>
        <row r="17">
          <cell r="B17">
            <v>11.858333333333334</v>
          </cell>
          <cell r="C17">
            <v>19.899999999999999</v>
          </cell>
          <cell r="D17">
            <v>7.7</v>
          </cell>
          <cell r="E17">
            <v>78.291666666666671</v>
          </cell>
          <cell r="F17">
            <v>90</v>
          </cell>
          <cell r="G17">
            <v>56</v>
          </cell>
          <cell r="H17">
            <v>22.32</v>
          </cell>
          <cell r="J17">
            <v>37.080000000000005</v>
          </cell>
          <cell r="K17">
            <v>0</v>
          </cell>
        </row>
        <row r="18">
          <cell r="B18">
            <v>13.541666666666664</v>
          </cell>
          <cell r="C18">
            <v>21.8</v>
          </cell>
          <cell r="D18">
            <v>8.8000000000000007</v>
          </cell>
          <cell r="E18">
            <v>74.5</v>
          </cell>
          <cell r="F18">
            <v>94</v>
          </cell>
          <cell r="G18">
            <v>49</v>
          </cell>
          <cell r="H18">
            <v>18.36</v>
          </cell>
          <cell r="J18">
            <v>33.119999999999997</v>
          </cell>
          <cell r="K18">
            <v>0</v>
          </cell>
        </row>
        <row r="19">
          <cell r="B19">
            <v>13.354166666666664</v>
          </cell>
          <cell r="C19">
            <v>21.4</v>
          </cell>
          <cell r="D19">
            <v>8.4</v>
          </cell>
          <cell r="E19">
            <v>73.791666666666671</v>
          </cell>
          <cell r="F19">
            <v>90</v>
          </cell>
          <cell r="G19">
            <v>49</v>
          </cell>
          <cell r="H19">
            <v>16.559999999999999</v>
          </cell>
          <cell r="J19">
            <v>33.119999999999997</v>
          </cell>
          <cell r="K19">
            <v>0</v>
          </cell>
        </row>
        <row r="20">
          <cell r="B20">
            <v>17.470833333333335</v>
          </cell>
          <cell r="C20">
            <v>28.9</v>
          </cell>
          <cell r="D20">
            <v>7.7</v>
          </cell>
          <cell r="E20">
            <v>66.541666666666671</v>
          </cell>
          <cell r="F20">
            <v>94</v>
          </cell>
          <cell r="G20">
            <v>31</v>
          </cell>
          <cell r="H20">
            <v>13.32</v>
          </cell>
          <cell r="J20">
            <v>21.6</v>
          </cell>
          <cell r="K20">
            <v>0</v>
          </cell>
        </row>
        <row r="21">
          <cell r="B21">
            <v>20.945833333333329</v>
          </cell>
          <cell r="C21">
            <v>30.5</v>
          </cell>
          <cell r="D21">
            <v>12.2</v>
          </cell>
          <cell r="E21">
            <v>60.375</v>
          </cell>
          <cell r="F21">
            <v>93</v>
          </cell>
          <cell r="G21">
            <v>27</v>
          </cell>
          <cell r="H21">
            <v>11.520000000000001</v>
          </cell>
          <cell r="J21">
            <v>25.2</v>
          </cell>
          <cell r="K21">
            <v>0</v>
          </cell>
        </row>
        <row r="22">
          <cell r="B22">
            <v>22.895833333333332</v>
          </cell>
          <cell r="C22">
            <v>31.4</v>
          </cell>
          <cell r="D22">
            <v>15.9</v>
          </cell>
          <cell r="E22">
            <v>47.333333333333336</v>
          </cell>
          <cell r="F22">
            <v>71</v>
          </cell>
          <cell r="G22">
            <v>23</v>
          </cell>
          <cell r="H22">
            <v>26.64</v>
          </cell>
          <cell r="J22">
            <v>45</v>
          </cell>
          <cell r="K22">
            <v>0</v>
          </cell>
        </row>
        <row r="23">
          <cell r="B23">
            <v>24.7</v>
          </cell>
          <cell r="C23">
            <v>32.4</v>
          </cell>
          <cell r="D23">
            <v>19.3</v>
          </cell>
          <cell r="E23">
            <v>36.875</v>
          </cell>
          <cell r="F23">
            <v>50</v>
          </cell>
          <cell r="G23">
            <v>20</v>
          </cell>
          <cell r="H23">
            <v>18.720000000000002</v>
          </cell>
          <cell r="J23">
            <v>37.440000000000005</v>
          </cell>
          <cell r="K23">
            <v>0</v>
          </cell>
        </row>
        <row r="24">
          <cell r="B24">
            <v>23.045833333333331</v>
          </cell>
          <cell r="C24">
            <v>30.9</v>
          </cell>
          <cell r="D24">
            <v>16.7</v>
          </cell>
          <cell r="E24">
            <v>41.083333333333336</v>
          </cell>
          <cell r="F24">
            <v>60</v>
          </cell>
          <cell r="G24">
            <v>20</v>
          </cell>
          <cell r="H24">
            <v>28.44</v>
          </cell>
          <cell r="J24">
            <v>47.16</v>
          </cell>
          <cell r="K24">
            <v>0</v>
          </cell>
        </row>
        <row r="25">
          <cell r="B25">
            <v>23.987499999999997</v>
          </cell>
          <cell r="C25">
            <v>32.200000000000003</v>
          </cell>
          <cell r="D25">
            <v>17.399999999999999</v>
          </cell>
          <cell r="E25">
            <v>37.083333333333336</v>
          </cell>
          <cell r="F25">
            <v>57</v>
          </cell>
          <cell r="G25">
            <v>17</v>
          </cell>
          <cell r="H25">
            <v>22.68</v>
          </cell>
          <cell r="J25">
            <v>47.88</v>
          </cell>
          <cell r="K25">
            <v>0</v>
          </cell>
        </row>
        <row r="26">
          <cell r="B26">
            <v>22.974999999999998</v>
          </cell>
          <cell r="C26">
            <v>32.299999999999997</v>
          </cell>
          <cell r="D26">
            <v>13.7</v>
          </cell>
          <cell r="E26">
            <v>39.541666666666664</v>
          </cell>
          <cell r="F26">
            <v>74</v>
          </cell>
          <cell r="G26">
            <v>17</v>
          </cell>
          <cell r="H26">
            <v>13.68</v>
          </cell>
          <cell r="J26">
            <v>31.680000000000003</v>
          </cell>
          <cell r="K26">
            <v>0</v>
          </cell>
        </row>
        <row r="27">
          <cell r="B27">
            <v>22.354166666666668</v>
          </cell>
          <cell r="C27">
            <v>31</v>
          </cell>
          <cell r="D27">
            <v>14.9</v>
          </cell>
          <cell r="E27">
            <v>40.25</v>
          </cell>
          <cell r="F27">
            <v>64</v>
          </cell>
          <cell r="G27">
            <v>18</v>
          </cell>
          <cell r="H27">
            <v>18</v>
          </cell>
          <cell r="J27">
            <v>37.080000000000005</v>
          </cell>
          <cell r="K27">
            <v>0</v>
          </cell>
        </row>
        <row r="28">
          <cell r="B28">
            <v>24.779166666666665</v>
          </cell>
          <cell r="C28">
            <v>32</v>
          </cell>
          <cell r="D28">
            <v>18.5</v>
          </cell>
          <cell r="E28">
            <v>31.875</v>
          </cell>
          <cell r="F28">
            <v>47</v>
          </cell>
          <cell r="G28">
            <v>18</v>
          </cell>
          <cell r="H28">
            <v>16.2</v>
          </cell>
          <cell r="J28">
            <v>36.36</v>
          </cell>
          <cell r="K28">
            <v>0</v>
          </cell>
        </row>
        <row r="29">
          <cell r="B29">
            <v>24.195833333333336</v>
          </cell>
          <cell r="C29">
            <v>33.1</v>
          </cell>
          <cell r="D29">
            <v>13.9</v>
          </cell>
          <cell r="E29">
            <v>35.958333333333336</v>
          </cell>
          <cell r="F29">
            <v>66</v>
          </cell>
          <cell r="G29">
            <v>17</v>
          </cell>
          <cell r="H29">
            <v>7.5600000000000005</v>
          </cell>
          <cell r="J29">
            <v>23.759999999999998</v>
          </cell>
          <cell r="K29">
            <v>0</v>
          </cell>
        </row>
        <row r="30">
          <cell r="B30">
            <v>25.350000000000005</v>
          </cell>
          <cell r="C30">
            <v>33.700000000000003</v>
          </cell>
          <cell r="D30">
            <v>16.3</v>
          </cell>
          <cell r="E30">
            <v>33.583333333333336</v>
          </cell>
          <cell r="F30">
            <v>58</v>
          </cell>
          <cell r="G30">
            <v>17</v>
          </cell>
          <cell r="H30">
            <v>8.64</v>
          </cell>
          <cell r="J30">
            <v>23.759999999999998</v>
          </cell>
          <cell r="K30">
            <v>0</v>
          </cell>
        </row>
        <row r="31">
          <cell r="B31">
            <v>26.483333333333324</v>
          </cell>
          <cell r="C31">
            <v>34.5</v>
          </cell>
          <cell r="D31">
            <v>18.600000000000001</v>
          </cell>
          <cell r="E31">
            <v>30.375</v>
          </cell>
          <cell r="F31">
            <v>51</v>
          </cell>
          <cell r="G31">
            <v>15</v>
          </cell>
          <cell r="H31">
            <v>14.4</v>
          </cell>
          <cell r="J31">
            <v>27.720000000000002</v>
          </cell>
          <cell r="K31">
            <v>0</v>
          </cell>
        </row>
        <row r="32">
          <cell r="B32">
            <v>27.308333333333326</v>
          </cell>
          <cell r="C32">
            <v>34.700000000000003</v>
          </cell>
          <cell r="D32">
            <v>21.4</v>
          </cell>
          <cell r="E32">
            <v>27.541666666666668</v>
          </cell>
          <cell r="F32">
            <v>43</v>
          </cell>
          <cell r="G32">
            <v>15</v>
          </cell>
          <cell r="H32">
            <v>14.76</v>
          </cell>
          <cell r="J32">
            <v>32.04</v>
          </cell>
          <cell r="K32">
            <v>0</v>
          </cell>
        </row>
        <row r="33">
          <cell r="B33">
            <v>23.325000000000003</v>
          </cell>
          <cell r="C33">
            <v>29.6</v>
          </cell>
          <cell r="D33">
            <v>13.8</v>
          </cell>
          <cell r="E33">
            <v>41.625</v>
          </cell>
          <cell r="F33">
            <v>69</v>
          </cell>
          <cell r="G33">
            <v>26</v>
          </cell>
          <cell r="H33">
            <v>15.48</v>
          </cell>
          <cell r="J33">
            <v>31.680000000000003</v>
          </cell>
          <cell r="K33">
            <v>0</v>
          </cell>
        </row>
        <row r="34">
          <cell r="B34">
            <v>21.400000000000002</v>
          </cell>
          <cell r="C34">
            <v>28.6</v>
          </cell>
          <cell r="D34">
            <v>16.5</v>
          </cell>
          <cell r="E34">
            <v>66.416666666666671</v>
          </cell>
          <cell r="F34">
            <v>92</v>
          </cell>
          <cell r="G34">
            <v>34</v>
          </cell>
          <cell r="H34">
            <v>18.720000000000002</v>
          </cell>
          <cell r="J34">
            <v>34.92</v>
          </cell>
          <cell r="K34">
            <v>0</v>
          </cell>
        </row>
        <row r="35">
          <cell r="B35">
            <v>21.837500000000002</v>
          </cell>
          <cell r="C35">
            <v>31.6</v>
          </cell>
          <cell r="D35">
            <v>16.100000000000001</v>
          </cell>
          <cell r="E35">
            <v>58.916666666666664</v>
          </cell>
          <cell r="F35">
            <v>85</v>
          </cell>
          <cell r="G35">
            <v>26</v>
          </cell>
          <cell r="H35">
            <v>15.840000000000002</v>
          </cell>
          <cell r="J35">
            <v>33.119999999999997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20.200000000000006</v>
          </cell>
          <cell r="C5">
            <v>29.3</v>
          </cell>
          <cell r="D5">
            <v>13.4</v>
          </cell>
          <cell r="E5">
            <v>57.333333333333336</v>
          </cell>
          <cell r="F5">
            <v>74</v>
          </cell>
          <cell r="G5">
            <v>34</v>
          </cell>
          <cell r="H5">
            <v>20.16</v>
          </cell>
          <cell r="J5">
            <v>32.4</v>
          </cell>
          <cell r="K5">
            <v>0</v>
          </cell>
        </row>
        <row r="6">
          <cell r="B6">
            <v>24.641666666666666</v>
          </cell>
          <cell r="C6">
            <v>33.5</v>
          </cell>
          <cell r="D6">
            <v>17.600000000000001</v>
          </cell>
          <cell r="E6">
            <v>49.708333333333336</v>
          </cell>
          <cell r="F6">
            <v>80</v>
          </cell>
          <cell r="G6">
            <v>17</v>
          </cell>
          <cell r="H6">
            <v>19.440000000000001</v>
          </cell>
          <cell r="J6">
            <v>35.28</v>
          </cell>
          <cell r="K6">
            <v>0</v>
          </cell>
        </row>
        <row r="7">
          <cell r="B7">
            <v>25.808333333333337</v>
          </cell>
          <cell r="C7">
            <v>33.200000000000003</v>
          </cell>
          <cell r="D7">
            <v>18.3</v>
          </cell>
          <cell r="E7">
            <v>34.583333333333336</v>
          </cell>
          <cell r="F7">
            <v>53</v>
          </cell>
          <cell r="G7">
            <v>18</v>
          </cell>
          <cell r="H7">
            <v>26.28</v>
          </cell>
          <cell r="J7">
            <v>37.440000000000005</v>
          </cell>
          <cell r="K7">
            <v>0</v>
          </cell>
        </row>
        <row r="8">
          <cell r="B8">
            <v>25.787499999999998</v>
          </cell>
          <cell r="C8">
            <v>33.5</v>
          </cell>
          <cell r="D8">
            <v>19.100000000000001</v>
          </cell>
          <cell r="E8">
            <v>33.541666666666664</v>
          </cell>
          <cell r="F8">
            <v>56</v>
          </cell>
          <cell r="G8">
            <v>17</v>
          </cell>
          <cell r="H8">
            <v>19.8</v>
          </cell>
          <cell r="J8">
            <v>32.4</v>
          </cell>
          <cell r="K8">
            <v>0</v>
          </cell>
        </row>
        <row r="9">
          <cell r="B9">
            <v>27.537499999999998</v>
          </cell>
          <cell r="C9">
            <v>34.1</v>
          </cell>
          <cell r="D9">
            <v>23.1</v>
          </cell>
          <cell r="E9">
            <v>29.916666666666668</v>
          </cell>
          <cell r="F9">
            <v>46</v>
          </cell>
          <cell r="G9">
            <v>14</v>
          </cell>
          <cell r="H9">
            <v>16.2</v>
          </cell>
          <cell r="J9">
            <v>35.64</v>
          </cell>
          <cell r="K9">
            <v>0</v>
          </cell>
        </row>
        <row r="10">
          <cell r="B10">
            <v>24.116666666666664</v>
          </cell>
          <cell r="C10">
            <v>33.700000000000003</v>
          </cell>
          <cell r="D10">
            <v>17</v>
          </cell>
          <cell r="E10">
            <v>43.291666666666664</v>
          </cell>
          <cell r="F10">
            <v>67</v>
          </cell>
          <cell r="G10">
            <v>16</v>
          </cell>
          <cell r="H10">
            <v>14.76</v>
          </cell>
          <cell r="J10">
            <v>32.04</v>
          </cell>
          <cell r="K10">
            <v>0</v>
          </cell>
        </row>
        <row r="11">
          <cell r="B11">
            <v>22.524999999999991</v>
          </cell>
          <cell r="C11">
            <v>31.4</v>
          </cell>
          <cell r="D11">
            <v>16.399999999999999</v>
          </cell>
          <cell r="E11">
            <v>60.416666666666664</v>
          </cell>
          <cell r="F11">
            <v>82</v>
          </cell>
          <cell r="G11">
            <v>32</v>
          </cell>
          <cell r="H11">
            <v>22.32</v>
          </cell>
          <cell r="J11">
            <v>35.28</v>
          </cell>
          <cell r="K11">
            <v>0</v>
          </cell>
        </row>
        <row r="12">
          <cell r="B12">
            <v>17.887499999999999</v>
          </cell>
          <cell r="C12">
            <v>23.5</v>
          </cell>
          <cell r="D12">
            <v>12.9</v>
          </cell>
          <cell r="E12">
            <v>71.583333333333329</v>
          </cell>
          <cell r="F12">
            <v>93</v>
          </cell>
          <cell r="G12">
            <v>49</v>
          </cell>
          <cell r="H12">
            <v>14.4</v>
          </cell>
          <cell r="J12">
            <v>26.64</v>
          </cell>
          <cell r="K12">
            <v>0</v>
          </cell>
        </row>
        <row r="13">
          <cell r="B13">
            <v>15.387500000000003</v>
          </cell>
          <cell r="C13">
            <v>22.2</v>
          </cell>
          <cell r="D13">
            <v>11.8</v>
          </cell>
          <cell r="E13">
            <v>75.875</v>
          </cell>
          <cell r="F13">
            <v>100</v>
          </cell>
          <cell r="G13">
            <v>53</v>
          </cell>
          <cell r="H13">
            <v>15.48</v>
          </cell>
          <cell r="J13">
            <v>33.480000000000004</v>
          </cell>
          <cell r="K13">
            <v>0</v>
          </cell>
        </row>
        <row r="14">
          <cell r="B14">
            <v>16.000000000000004</v>
          </cell>
          <cell r="C14">
            <v>23.3</v>
          </cell>
          <cell r="D14">
            <v>12.6</v>
          </cell>
          <cell r="E14">
            <v>69.5</v>
          </cell>
          <cell r="F14">
            <v>95</v>
          </cell>
          <cell r="G14">
            <v>54</v>
          </cell>
          <cell r="H14">
            <v>12.96</v>
          </cell>
          <cell r="J14">
            <v>21.6</v>
          </cell>
          <cell r="K14">
            <v>0</v>
          </cell>
        </row>
        <row r="15">
          <cell r="B15">
            <v>21.216666666666665</v>
          </cell>
          <cell r="C15">
            <v>31.2</v>
          </cell>
          <cell r="D15">
            <v>14.5</v>
          </cell>
          <cell r="E15">
            <v>69.5</v>
          </cell>
          <cell r="F15">
            <v>99</v>
          </cell>
          <cell r="G15">
            <v>35</v>
          </cell>
          <cell r="H15">
            <v>15.48</v>
          </cell>
          <cell r="J15">
            <v>28.44</v>
          </cell>
          <cell r="K15">
            <v>0</v>
          </cell>
        </row>
        <row r="16">
          <cell r="B16">
            <v>18.362499999999997</v>
          </cell>
          <cell r="C16">
            <v>23.3</v>
          </cell>
          <cell r="D16">
            <v>14.4</v>
          </cell>
          <cell r="E16">
            <v>70.083333333333329</v>
          </cell>
          <cell r="F16">
            <v>97</v>
          </cell>
          <cell r="G16">
            <v>50</v>
          </cell>
          <cell r="H16">
            <v>23.040000000000003</v>
          </cell>
          <cell r="J16">
            <v>40.680000000000007</v>
          </cell>
          <cell r="K16">
            <v>0</v>
          </cell>
        </row>
        <row r="17">
          <cell r="B17">
            <v>14.5</v>
          </cell>
          <cell r="C17">
            <v>22</v>
          </cell>
          <cell r="D17">
            <v>8.3000000000000007</v>
          </cell>
          <cell r="E17">
            <v>71.315789473684205</v>
          </cell>
          <cell r="F17">
            <v>100</v>
          </cell>
          <cell r="G17">
            <v>50</v>
          </cell>
          <cell r="H17">
            <v>16.2</v>
          </cell>
          <cell r="J17">
            <v>33.480000000000004</v>
          </cell>
          <cell r="K17">
            <v>0</v>
          </cell>
        </row>
        <row r="18">
          <cell r="B18">
            <v>15.108333333333334</v>
          </cell>
          <cell r="C18">
            <v>23</v>
          </cell>
          <cell r="D18">
            <v>8</v>
          </cell>
          <cell r="E18">
            <v>69.263157894736835</v>
          </cell>
          <cell r="F18">
            <v>98</v>
          </cell>
          <cell r="G18">
            <v>46</v>
          </cell>
          <cell r="H18">
            <v>14.76</v>
          </cell>
          <cell r="J18">
            <v>25.92</v>
          </cell>
          <cell r="K18">
            <v>0</v>
          </cell>
        </row>
        <row r="19">
          <cell r="B19">
            <v>17.045833333333331</v>
          </cell>
          <cell r="C19">
            <v>25.5</v>
          </cell>
          <cell r="D19">
            <v>10.199999999999999</v>
          </cell>
          <cell r="E19">
            <v>69.25</v>
          </cell>
          <cell r="F19">
            <v>100</v>
          </cell>
          <cell r="G19">
            <v>45</v>
          </cell>
          <cell r="H19">
            <v>17.64</v>
          </cell>
          <cell r="J19">
            <v>31.680000000000003</v>
          </cell>
          <cell r="K19">
            <v>0</v>
          </cell>
        </row>
        <row r="20">
          <cell r="B20">
            <v>20.820833333333336</v>
          </cell>
          <cell r="C20">
            <v>31.2</v>
          </cell>
          <cell r="D20">
            <v>13.7</v>
          </cell>
          <cell r="E20">
            <v>61.958333333333336</v>
          </cell>
          <cell r="F20">
            <v>92</v>
          </cell>
          <cell r="G20">
            <v>23</v>
          </cell>
          <cell r="H20">
            <v>25.92</v>
          </cell>
          <cell r="J20">
            <v>36.36</v>
          </cell>
          <cell r="K20">
            <v>0</v>
          </cell>
        </row>
        <row r="21">
          <cell r="B21">
            <v>23.320833333333329</v>
          </cell>
          <cell r="C21">
            <v>31.4</v>
          </cell>
          <cell r="D21">
            <v>16.7</v>
          </cell>
          <cell r="E21">
            <v>50.125</v>
          </cell>
          <cell r="F21">
            <v>73</v>
          </cell>
          <cell r="G21">
            <v>24</v>
          </cell>
          <cell r="H21">
            <v>20.88</v>
          </cell>
          <cell r="J21">
            <v>33.480000000000004</v>
          </cell>
          <cell r="K21">
            <v>0</v>
          </cell>
        </row>
        <row r="22">
          <cell r="B22">
            <v>24.695833333333336</v>
          </cell>
          <cell r="C22">
            <v>32.5</v>
          </cell>
          <cell r="D22">
            <v>16.7</v>
          </cell>
          <cell r="E22">
            <v>39.625</v>
          </cell>
          <cell r="F22">
            <v>63</v>
          </cell>
          <cell r="G22">
            <v>21</v>
          </cell>
          <cell r="H22">
            <v>23.759999999999998</v>
          </cell>
          <cell r="J22">
            <v>38.519999999999996</v>
          </cell>
          <cell r="K22">
            <v>0</v>
          </cell>
        </row>
        <row r="23">
          <cell r="B23">
            <v>24.991666666666671</v>
          </cell>
          <cell r="C23">
            <v>33.1</v>
          </cell>
          <cell r="D23">
            <v>17.100000000000001</v>
          </cell>
          <cell r="E23">
            <v>38.833333333333336</v>
          </cell>
          <cell r="F23">
            <v>63</v>
          </cell>
          <cell r="G23">
            <v>19</v>
          </cell>
          <cell r="H23">
            <v>16.2</v>
          </cell>
          <cell r="J23">
            <v>36.72</v>
          </cell>
          <cell r="K23">
            <v>0</v>
          </cell>
        </row>
        <row r="24">
          <cell r="B24">
            <v>25.466666666666672</v>
          </cell>
          <cell r="C24">
            <v>32.9</v>
          </cell>
          <cell r="D24">
            <v>17.2</v>
          </cell>
          <cell r="E24">
            <v>35</v>
          </cell>
          <cell r="F24">
            <v>58</v>
          </cell>
          <cell r="G24">
            <v>17</v>
          </cell>
          <cell r="H24">
            <v>25.2</v>
          </cell>
          <cell r="J24">
            <v>35.28</v>
          </cell>
          <cell r="K24">
            <v>0</v>
          </cell>
        </row>
        <row r="25">
          <cell r="B25">
            <v>24.587499999999995</v>
          </cell>
          <cell r="C25">
            <v>32.700000000000003</v>
          </cell>
          <cell r="D25">
            <v>16.7</v>
          </cell>
          <cell r="E25">
            <v>32</v>
          </cell>
          <cell r="F25">
            <v>50</v>
          </cell>
          <cell r="G25">
            <v>15</v>
          </cell>
          <cell r="H25">
            <v>23.040000000000003</v>
          </cell>
          <cell r="J25">
            <v>36</v>
          </cell>
          <cell r="K25">
            <v>0</v>
          </cell>
        </row>
        <row r="26">
          <cell r="B26">
            <v>24.274999999999995</v>
          </cell>
          <cell r="C26">
            <v>32</v>
          </cell>
          <cell r="D26">
            <v>17.100000000000001</v>
          </cell>
          <cell r="E26">
            <v>33.5</v>
          </cell>
          <cell r="F26">
            <v>52</v>
          </cell>
          <cell r="G26">
            <v>17</v>
          </cell>
          <cell r="H26">
            <v>17.28</v>
          </cell>
          <cell r="J26">
            <v>31.319999999999997</v>
          </cell>
          <cell r="K26">
            <v>0</v>
          </cell>
        </row>
        <row r="27">
          <cell r="B27">
            <v>24.850000000000005</v>
          </cell>
          <cell r="C27">
            <v>31.8</v>
          </cell>
          <cell r="D27">
            <v>17.5</v>
          </cell>
          <cell r="E27">
            <v>31.833333333333332</v>
          </cell>
          <cell r="F27">
            <v>49</v>
          </cell>
          <cell r="G27">
            <v>17</v>
          </cell>
          <cell r="H27">
            <v>20.52</v>
          </cell>
          <cell r="J27">
            <v>39.24</v>
          </cell>
          <cell r="K27">
            <v>0</v>
          </cell>
        </row>
        <row r="28">
          <cell r="B28">
            <v>24.058333333333334</v>
          </cell>
          <cell r="C28">
            <v>32.299999999999997</v>
          </cell>
          <cell r="D28">
            <v>17.2</v>
          </cell>
          <cell r="E28">
            <v>36.375</v>
          </cell>
          <cell r="F28">
            <v>55</v>
          </cell>
          <cell r="G28">
            <v>19</v>
          </cell>
          <cell r="H28">
            <v>25.92</v>
          </cell>
          <cell r="J28">
            <v>42.84</v>
          </cell>
          <cell r="K28">
            <v>0</v>
          </cell>
        </row>
        <row r="29">
          <cell r="B29">
            <v>24.716666666666665</v>
          </cell>
          <cell r="C29">
            <v>33.6</v>
          </cell>
          <cell r="D29">
            <v>16.899999999999999</v>
          </cell>
          <cell r="F29">
            <v>55</v>
          </cell>
          <cell r="H29">
            <v>16.559999999999999</v>
          </cell>
          <cell r="J29">
            <v>29.16</v>
          </cell>
          <cell r="K29">
            <v>0</v>
          </cell>
        </row>
        <row r="30">
          <cell r="B30">
            <v>25.408333333333331</v>
          </cell>
          <cell r="C30">
            <v>34</v>
          </cell>
          <cell r="D30">
            <v>18</v>
          </cell>
          <cell r="E30">
            <v>33.375</v>
          </cell>
          <cell r="F30">
            <v>52</v>
          </cell>
          <cell r="G30">
            <v>15</v>
          </cell>
          <cell r="H30">
            <v>19.8</v>
          </cell>
          <cell r="J30">
            <v>34.56</v>
          </cell>
          <cell r="K30">
            <v>0</v>
          </cell>
        </row>
        <row r="31">
          <cell r="B31">
            <v>26.104166666666668</v>
          </cell>
          <cell r="C31">
            <v>34.299999999999997</v>
          </cell>
          <cell r="D31">
            <v>17.8</v>
          </cell>
          <cell r="E31">
            <v>30.5</v>
          </cell>
          <cell r="F31">
            <v>52</v>
          </cell>
          <cell r="G31">
            <v>13</v>
          </cell>
          <cell r="H31">
            <v>23.400000000000002</v>
          </cell>
          <cell r="J31">
            <v>34.56</v>
          </cell>
          <cell r="K31">
            <v>0</v>
          </cell>
        </row>
        <row r="32">
          <cell r="B32">
            <v>25.916666666666668</v>
          </cell>
          <cell r="C32">
            <v>33.5</v>
          </cell>
          <cell r="D32">
            <v>19</v>
          </cell>
          <cell r="E32">
            <v>27.208333333333332</v>
          </cell>
          <cell r="F32">
            <v>41</v>
          </cell>
          <cell r="G32">
            <v>15</v>
          </cell>
          <cell r="H32">
            <v>22.68</v>
          </cell>
          <cell r="J32">
            <v>42.84</v>
          </cell>
          <cell r="K32">
            <v>0</v>
          </cell>
        </row>
        <row r="33">
          <cell r="B33">
            <v>26.004166666666666</v>
          </cell>
          <cell r="C33">
            <v>33.799999999999997</v>
          </cell>
          <cell r="D33">
            <v>18.8</v>
          </cell>
          <cell r="E33">
            <v>31.75</v>
          </cell>
          <cell r="F33">
            <v>47</v>
          </cell>
          <cell r="G33">
            <v>17</v>
          </cell>
          <cell r="H33">
            <v>15.840000000000002</v>
          </cell>
          <cell r="J33">
            <v>34.200000000000003</v>
          </cell>
          <cell r="K33">
            <v>0</v>
          </cell>
        </row>
        <row r="34">
          <cell r="B34">
            <v>23.74166666666666</v>
          </cell>
          <cell r="C34">
            <v>32.5</v>
          </cell>
          <cell r="D34">
            <v>15.1</v>
          </cell>
          <cell r="E34">
            <v>56.083333333333336</v>
          </cell>
          <cell r="F34">
            <v>100</v>
          </cell>
          <cell r="G34">
            <v>27</v>
          </cell>
          <cell r="H34">
            <v>28.44</v>
          </cell>
          <cell r="J34">
            <v>39.96</v>
          </cell>
          <cell r="K34">
            <v>0</v>
          </cell>
        </row>
        <row r="35">
          <cell r="B35">
            <v>25.866666666666671</v>
          </cell>
          <cell r="C35">
            <v>35.6</v>
          </cell>
          <cell r="D35">
            <v>18.5</v>
          </cell>
          <cell r="E35">
            <v>44</v>
          </cell>
          <cell r="F35">
            <v>74</v>
          </cell>
          <cell r="G35">
            <v>14</v>
          </cell>
          <cell r="H35">
            <v>21.240000000000002</v>
          </cell>
          <cell r="J35">
            <v>37.080000000000005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18.129166666666666</v>
          </cell>
          <cell r="C5">
            <v>21.6</v>
          </cell>
          <cell r="D5">
            <v>15.9</v>
          </cell>
          <cell r="E5">
            <v>76.583333333333329</v>
          </cell>
          <cell r="F5">
            <v>91</v>
          </cell>
          <cell r="G5">
            <v>59</v>
          </cell>
          <cell r="H5">
            <v>8.2799999999999994</v>
          </cell>
          <cell r="J5">
            <v>24.840000000000003</v>
          </cell>
          <cell r="K5">
            <v>0</v>
          </cell>
        </row>
        <row r="6">
          <cell r="B6">
            <v>20.104166666666668</v>
          </cell>
          <cell r="C6">
            <v>29.6</v>
          </cell>
          <cell r="D6">
            <v>15.3</v>
          </cell>
          <cell r="E6">
            <v>76.5</v>
          </cell>
          <cell r="F6">
            <v>95</v>
          </cell>
          <cell r="G6">
            <v>36</v>
          </cell>
          <cell r="H6">
            <v>6.84</v>
          </cell>
          <cell r="J6">
            <v>17.64</v>
          </cell>
          <cell r="K6">
            <v>0</v>
          </cell>
        </row>
        <row r="7">
          <cell r="B7">
            <v>22.608333333333331</v>
          </cell>
          <cell r="C7">
            <v>32.700000000000003</v>
          </cell>
          <cell r="D7">
            <v>16.399999999999999</v>
          </cell>
          <cell r="E7">
            <v>64.208333333333329</v>
          </cell>
          <cell r="F7">
            <v>94</v>
          </cell>
          <cell r="G7">
            <v>20</v>
          </cell>
          <cell r="H7">
            <v>6.84</v>
          </cell>
          <cell r="J7">
            <v>18.36</v>
          </cell>
          <cell r="K7">
            <v>0</v>
          </cell>
        </row>
        <row r="8">
          <cell r="B8">
            <v>23.766666666666669</v>
          </cell>
          <cell r="C8">
            <v>32.700000000000003</v>
          </cell>
          <cell r="D8">
            <v>17.2</v>
          </cell>
          <cell r="E8">
            <v>53.083333333333336</v>
          </cell>
          <cell r="F8">
            <v>84</v>
          </cell>
          <cell r="G8">
            <v>18</v>
          </cell>
          <cell r="H8">
            <v>9</v>
          </cell>
          <cell r="J8">
            <v>21.240000000000002</v>
          </cell>
          <cell r="K8">
            <v>0</v>
          </cell>
        </row>
        <row r="9">
          <cell r="B9">
            <v>24.004166666666666</v>
          </cell>
          <cell r="C9">
            <v>31.8</v>
          </cell>
          <cell r="D9">
            <v>19.600000000000001</v>
          </cell>
          <cell r="E9">
            <v>44.75</v>
          </cell>
          <cell r="F9">
            <v>61</v>
          </cell>
          <cell r="G9">
            <v>16</v>
          </cell>
          <cell r="H9">
            <v>8.2799999999999994</v>
          </cell>
          <cell r="J9">
            <v>17.64</v>
          </cell>
          <cell r="K9">
            <v>0</v>
          </cell>
        </row>
        <row r="10">
          <cell r="B10">
            <v>23.141666666666666</v>
          </cell>
          <cell r="C10">
            <v>33.700000000000003</v>
          </cell>
          <cell r="D10">
            <v>16.899999999999999</v>
          </cell>
          <cell r="E10">
            <v>52.541666666666664</v>
          </cell>
          <cell r="F10">
            <v>81</v>
          </cell>
          <cell r="G10">
            <v>19</v>
          </cell>
          <cell r="H10">
            <v>6.48</v>
          </cell>
          <cell r="J10">
            <v>14.4</v>
          </cell>
          <cell r="K10">
            <v>0</v>
          </cell>
        </row>
        <row r="11">
          <cell r="B11">
            <v>23.691666666666674</v>
          </cell>
          <cell r="C11">
            <v>34</v>
          </cell>
          <cell r="D11">
            <v>16.399999999999999</v>
          </cell>
          <cell r="E11">
            <v>52.5</v>
          </cell>
          <cell r="F11">
            <v>84</v>
          </cell>
          <cell r="G11">
            <v>16</v>
          </cell>
          <cell r="H11">
            <v>10.8</v>
          </cell>
          <cell r="J11">
            <v>24.12</v>
          </cell>
          <cell r="K11">
            <v>0</v>
          </cell>
        </row>
        <row r="12">
          <cell r="B12">
            <v>20.595833333333335</v>
          </cell>
          <cell r="C12">
            <v>24.2</v>
          </cell>
          <cell r="D12">
            <v>16.600000000000001</v>
          </cell>
          <cell r="E12">
            <v>69.25</v>
          </cell>
          <cell r="F12">
            <v>88</v>
          </cell>
          <cell r="G12">
            <v>51</v>
          </cell>
          <cell r="H12">
            <v>8.64</v>
          </cell>
          <cell r="J12">
            <v>24.840000000000003</v>
          </cell>
          <cell r="K12">
            <v>0</v>
          </cell>
        </row>
        <row r="13">
          <cell r="B13">
            <v>16.166666666666668</v>
          </cell>
          <cell r="C13">
            <v>18.3</v>
          </cell>
          <cell r="D13">
            <v>14.7</v>
          </cell>
          <cell r="E13">
            <v>87.583333333333329</v>
          </cell>
          <cell r="F13">
            <v>94</v>
          </cell>
          <cell r="G13">
            <v>78</v>
          </cell>
          <cell r="H13">
            <v>6.48</v>
          </cell>
          <cell r="J13">
            <v>19.079999999999998</v>
          </cell>
          <cell r="K13">
            <v>0</v>
          </cell>
        </row>
        <row r="14">
          <cell r="B14">
            <v>16.029166666666665</v>
          </cell>
          <cell r="C14">
            <v>17.8</v>
          </cell>
          <cell r="D14">
            <v>14.2</v>
          </cell>
          <cell r="E14">
            <v>84.916666666666671</v>
          </cell>
          <cell r="F14">
            <v>92</v>
          </cell>
          <cell r="G14">
            <v>76</v>
          </cell>
          <cell r="H14">
            <v>6.84</v>
          </cell>
          <cell r="J14">
            <v>18.36</v>
          </cell>
          <cell r="K14">
            <v>0</v>
          </cell>
        </row>
        <row r="15">
          <cell r="B15">
            <v>20.766666666666669</v>
          </cell>
          <cell r="C15">
            <v>31.9</v>
          </cell>
          <cell r="D15">
            <v>13.7</v>
          </cell>
          <cell r="E15">
            <v>69.625</v>
          </cell>
          <cell r="F15">
            <v>94</v>
          </cell>
          <cell r="G15">
            <v>33</v>
          </cell>
          <cell r="H15">
            <v>9</v>
          </cell>
          <cell r="J15">
            <v>19.8</v>
          </cell>
          <cell r="K15">
            <v>0</v>
          </cell>
        </row>
        <row r="16">
          <cell r="B16">
            <v>19.245833333333334</v>
          </cell>
          <cell r="C16">
            <v>25.2</v>
          </cell>
          <cell r="D16">
            <v>15.6</v>
          </cell>
          <cell r="E16">
            <v>73.208333333333329</v>
          </cell>
          <cell r="F16">
            <v>85</v>
          </cell>
          <cell r="G16">
            <v>55</v>
          </cell>
          <cell r="H16">
            <v>15.840000000000002</v>
          </cell>
          <cell r="J16">
            <v>38.159999999999997</v>
          </cell>
          <cell r="K16">
            <v>0</v>
          </cell>
        </row>
        <row r="17">
          <cell r="B17">
            <v>19.829166666666669</v>
          </cell>
          <cell r="C17">
            <v>28.8</v>
          </cell>
          <cell r="D17">
            <v>14.6</v>
          </cell>
          <cell r="E17">
            <v>70.875</v>
          </cell>
          <cell r="F17">
            <v>90</v>
          </cell>
          <cell r="G17">
            <v>38</v>
          </cell>
          <cell r="H17">
            <v>9</v>
          </cell>
          <cell r="J17">
            <v>26.28</v>
          </cell>
          <cell r="K17">
            <v>0</v>
          </cell>
        </row>
        <row r="18">
          <cell r="B18">
            <v>17.491666666666664</v>
          </cell>
          <cell r="C18">
            <v>21.4</v>
          </cell>
          <cell r="D18">
            <v>14.6</v>
          </cell>
          <cell r="E18">
            <v>80.083333333333329</v>
          </cell>
          <cell r="F18">
            <v>91</v>
          </cell>
          <cell r="G18">
            <v>63</v>
          </cell>
          <cell r="H18">
            <v>10.44</v>
          </cell>
          <cell r="J18">
            <v>24.840000000000003</v>
          </cell>
          <cell r="K18">
            <v>0</v>
          </cell>
        </row>
        <row r="19">
          <cell r="B19">
            <v>18.049999999999997</v>
          </cell>
          <cell r="C19">
            <v>25.9</v>
          </cell>
          <cell r="D19">
            <v>14.3</v>
          </cell>
          <cell r="E19">
            <v>75.75</v>
          </cell>
          <cell r="F19">
            <v>91</v>
          </cell>
          <cell r="G19">
            <v>46</v>
          </cell>
          <cell r="H19">
            <v>9.3600000000000012</v>
          </cell>
          <cell r="J19">
            <v>27</v>
          </cell>
          <cell r="K19">
            <v>0</v>
          </cell>
        </row>
        <row r="20">
          <cell r="B20">
            <v>21.0625</v>
          </cell>
          <cell r="C20">
            <v>30.8</v>
          </cell>
          <cell r="D20">
            <v>15.1</v>
          </cell>
          <cell r="E20">
            <v>65.208333333333329</v>
          </cell>
          <cell r="F20">
            <v>92</v>
          </cell>
          <cell r="G20">
            <v>28</v>
          </cell>
          <cell r="H20">
            <v>6.48</v>
          </cell>
          <cell r="J20">
            <v>17.64</v>
          </cell>
          <cell r="K20">
            <v>0</v>
          </cell>
        </row>
        <row r="21">
          <cell r="B21">
            <v>22.104166666666668</v>
          </cell>
          <cell r="C21">
            <v>32.6</v>
          </cell>
          <cell r="D21">
            <v>15.7</v>
          </cell>
          <cell r="E21">
            <v>56.5</v>
          </cell>
          <cell r="F21">
            <v>78</v>
          </cell>
          <cell r="G21">
            <v>23</v>
          </cell>
          <cell r="H21">
            <v>4.6800000000000006</v>
          </cell>
          <cell r="J21">
            <v>14.04</v>
          </cell>
          <cell r="K21">
            <v>0</v>
          </cell>
        </row>
        <row r="22">
          <cell r="B22">
            <v>22.783333333333335</v>
          </cell>
          <cell r="C22">
            <v>32.799999999999997</v>
          </cell>
          <cell r="D22">
            <v>15.2</v>
          </cell>
          <cell r="E22">
            <v>52.708333333333336</v>
          </cell>
          <cell r="F22">
            <v>83</v>
          </cell>
          <cell r="G22">
            <v>21</v>
          </cell>
          <cell r="H22">
            <v>10.8</v>
          </cell>
          <cell r="J22">
            <v>28.44</v>
          </cell>
          <cell r="K22">
            <v>0</v>
          </cell>
        </row>
        <row r="23">
          <cell r="B23">
            <v>23.095833333333331</v>
          </cell>
          <cell r="C23">
            <v>33.1</v>
          </cell>
          <cell r="D23">
            <v>15.8</v>
          </cell>
          <cell r="E23">
            <v>45.958333333333336</v>
          </cell>
          <cell r="F23">
            <v>69</v>
          </cell>
          <cell r="G23">
            <v>18</v>
          </cell>
          <cell r="H23">
            <v>5.04</v>
          </cell>
          <cell r="J23">
            <v>18.720000000000002</v>
          </cell>
          <cell r="K23">
            <v>0</v>
          </cell>
        </row>
        <row r="24">
          <cell r="B24">
            <v>22.920833333333334</v>
          </cell>
          <cell r="C24">
            <v>32.6</v>
          </cell>
          <cell r="D24">
            <v>15</v>
          </cell>
          <cell r="E24">
            <v>46.041666666666664</v>
          </cell>
          <cell r="F24">
            <v>73</v>
          </cell>
          <cell r="G24">
            <v>19</v>
          </cell>
          <cell r="H24">
            <v>5.4</v>
          </cell>
          <cell r="J24">
            <v>19.079999999999998</v>
          </cell>
          <cell r="K24">
            <v>0</v>
          </cell>
        </row>
        <row r="25">
          <cell r="B25">
            <v>22.7</v>
          </cell>
          <cell r="C25">
            <v>32.6</v>
          </cell>
          <cell r="D25">
            <v>14.9</v>
          </cell>
          <cell r="E25">
            <v>45</v>
          </cell>
          <cell r="F25">
            <v>69</v>
          </cell>
          <cell r="G25">
            <v>18</v>
          </cell>
          <cell r="H25">
            <v>8.64</v>
          </cell>
          <cell r="J25">
            <v>20.16</v>
          </cell>
          <cell r="K25">
            <v>0</v>
          </cell>
        </row>
        <row r="26">
          <cell r="B26">
            <v>22.841666666666669</v>
          </cell>
          <cell r="C26">
            <v>32.6</v>
          </cell>
          <cell r="D26">
            <v>14.6</v>
          </cell>
          <cell r="E26">
            <v>45.791666666666664</v>
          </cell>
          <cell r="F26">
            <v>74</v>
          </cell>
          <cell r="G26">
            <v>18</v>
          </cell>
          <cell r="H26">
            <v>9</v>
          </cell>
          <cell r="J26">
            <v>19.8</v>
          </cell>
          <cell r="K26">
            <v>0</v>
          </cell>
        </row>
        <row r="27">
          <cell r="B27">
            <v>23.020833333333332</v>
          </cell>
          <cell r="C27">
            <v>32.799999999999997</v>
          </cell>
          <cell r="D27">
            <v>15.4</v>
          </cell>
          <cell r="E27">
            <v>43.708333333333336</v>
          </cell>
          <cell r="F27">
            <v>68</v>
          </cell>
          <cell r="G27">
            <v>16</v>
          </cell>
          <cell r="H27">
            <v>9.3600000000000012</v>
          </cell>
          <cell r="J27">
            <v>20.88</v>
          </cell>
          <cell r="K27">
            <v>0</v>
          </cell>
        </row>
        <row r="28">
          <cell r="B28">
            <v>23.012499999999999</v>
          </cell>
          <cell r="C28">
            <v>32.799999999999997</v>
          </cell>
          <cell r="D28">
            <v>15.3</v>
          </cell>
          <cell r="E28">
            <v>42.958333333333336</v>
          </cell>
          <cell r="F28">
            <v>71</v>
          </cell>
          <cell r="G28">
            <v>16</v>
          </cell>
          <cell r="H28">
            <v>10.08</v>
          </cell>
          <cell r="J28">
            <v>26.28</v>
          </cell>
          <cell r="K28">
            <v>0</v>
          </cell>
        </row>
        <row r="29">
          <cell r="B29">
            <v>23.025000000000006</v>
          </cell>
          <cell r="C29">
            <v>33.5</v>
          </cell>
          <cell r="D29">
            <v>14.9</v>
          </cell>
          <cell r="E29">
            <v>43.791666666666664</v>
          </cell>
          <cell r="F29">
            <v>67</v>
          </cell>
          <cell r="G29">
            <v>15</v>
          </cell>
          <cell r="H29">
            <v>7.5600000000000005</v>
          </cell>
          <cell r="J29">
            <v>19.8</v>
          </cell>
          <cell r="K29">
            <v>0</v>
          </cell>
        </row>
        <row r="30">
          <cell r="B30">
            <v>23.379166666666666</v>
          </cell>
          <cell r="C30">
            <v>33.6</v>
          </cell>
          <cell r="D30">
            <v>15.5</v>
          </cell>
          <cell r="E30">
            <v>46.166666666666664</v>
          </cell>
          <cell r="F30">
            <v>76</v>
          </cell>
          <cell r="G30">
            <v>16</v>
          </cell>
          <cell r="H30">
            <v>9.3600000000000012</v>
          </cell>
          <cell r="J30">
            <v>26.64</v>
          </cell>
          <cell r="K30">
            <v>0</v>
          </cell>
        </row>
        <row r="31">
          <cell r="B31">
            <v>23.841666666666665</v>
          </cell>
          <cell r="C31">
            <v>33.9</v>
          </cell>
          <cell r="D31">
            <v>17</v>
          </cell>
          <cell r="E31">
            <v>40.958333333333336</v>
          </cell>
          <cell r="F31">
            <v>61</v>
          </cell>
          <cell r="G31">
            <v>15</v>
          </cell>
          <cell r="H31">
            <v>7.9200000000000008</v>
          </cell>
          <cell r="J31">
            <v>16.2</v>
          </cell>
          <cell r="K31">
            <v>0</v>
          </cell>
        </row>
        <row r="32">
          <cell r="B32">
            <v>24.241666666666671</v>
          </cell>
          <cell r="C32">
            <v>35.4</v>
          </cell>
          <cell r="D32">
            <v>15.8</v>
          </cell>
          <cell r="E32">
            <v>41.541666666666664</v>
          </cell>
          <cell r="F32">
            <v>70</v>
          </cell>
          <cell r="G32">
            <v>14</v>
          </cell>
          <cell r="H32">
            <v>7.9200000000000008</v>
          </cell>
          <cell r="J32">
            <v>22.68</v>
          </cell>
          <cell r="K32">
            <v>0</v>
          </cell>
        </row>
        <row r="33">
          <cell r="B33">
            <v>25.758333333333336</v>
          </cell>
          <cell r="C33">
            <v>35.6</v>
          </cell>
          <cell r="D33">
            <v>18.100000000000001</v>
          </cell>
          <cell r="E33">
            <v>39.708333333333336</v>
          </cell>
          <cell r="F33">
            <v>66</v>
          </cell>
          <cell r="G33">
            <v>14</v>
          </cell>
          <cell r="H33">
            <v>11.520000000000001</v>
          </cell>
          <cell r="J33">
            <v>27.36</v>
          </cell>
          <cell r="K33">
            <v>0</v>
          </cell>
        </row>
        <row r="34">
          <cell r="B34">
            <v>22.829166666666666</v>
          </cell>
          <cell r="C34">
            <v>28.4</v>
          </cell>
          <cell r="D34">
            <v>18.899999999999999</v>
          </cell>
          <cell r="E34">
            <v>54.25</v>
          </cell>
          <cell r="F34">
            <v>72</v>
          </cell>
          <cell r="G34">
            <v>33</v>
          </cell>
          <cell r="H34">
            <v>8.64</v>
          </cell>
          <cell r="J34">
            <v>25.92</v>
          </cell>
          <cell r="K34">
            <v>0</v>
          </cell>
        </row>
        <row r="35">
          <cell r="B35">
            <v>21.358333333333334</v>
          </cell>
          <cell r="C35">
            <v>30.9</v>
          </cell>
          <cell r="D35">
            <v>14.9</v>
          </cell>
          <cell r="E35">
            <v>59.916666666666664</v>
          </cell>
          <cell r="F35">
            <v>83</v>
          </cell>
          <cell r="G35">
            <v>31</v>
          </cell>
          <cell r="H35">
            <v>6.12</v>
          </cell>
          <cell r="J35">
            <v>19.079999999999998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13.145833333333334</v>
          </cell>
          <cell r="C5">
            <v>26.1</v>
          </cell>
          <cell r="D5">
            <v>1</v>
          </cell>
          <cell r="E5">
            <v>60.791666666666664</v>
          </cell>
          <cell r="F5">
            <v>94</v>
          </cell>
          <cell r="G5">
            <v>29</v>
          </cell>
          <cell r="H5">
            <v>16.920000000000002</v>
          </cell>
          <cell r="K5">
            <v>0</v>
          </cell>
        </row>
        <row r="6">
          <cell r="B6">
            <v>19.608333333333331</v>
          </cell>
          <cell r="C6">
            <v>30.2</v>
          </cell>
          <cell r="D6">
            <v>10.6</v>
          </cell>
          <cell r="E6">
            <v>68.208333333333329</v>
          </cell>
          <cell r="F6">
            <v>94</v>
          </cell>
          <cell r="G6">
            <v>38</v>
          </cell>
          <cell r="H6">
            <v>20.52</v>
          </cell>
          <cell r="K6">
            <v>0</v>
          </cell>
        </row>
        <row r="7">
          <cell r="B7">
            <v>21.370833333333334</v>
          </cell>
          <cell r="C7">
            <v>31.8</v>
          </cell>
          <cell r="D7">
            <v>11.7</v>
          </cell>
          <cell r="E7">
            <v>66.416666666666671</v>
          </cell>
          <cell r="F7">
            <v>97</v>
          </cell>
          <cell r="G7">
            <v>29</v>
          </cell>
          <cell r="H7">
            <v>16.920000000000002</v>
          </cell>
          <cell r="K7">
            <v>0</v>
          </cell>
        </row>
        <row r="8">
          <cell r="B8">
            <v>23.266666666666666</v>
          </cell>
          <cell r="C8">
            <v>32.700000000000003</v>
          </cell>
          <cell r="D8">
            <v>14.8</v>
          </cell>
          <cell r="E8">
            <v>52.208333333333336</v>
          </cell>
          <cell r="F8">
            <v>82</v>
          </cell>
          <cell r="G8">
            <v>22</v>
          </cell>
          <cell r="H8">
            <v>19.440000000000001</v>
          </cell>
          <cell r="K8">
            <v>0</v>
          </cell>
        </row>
        <row r="9">
          <cell r="B9">
            <v>26.141666666666669</v>
          </cell>
          <cell r="C9">
            <v>33.6</v>
          </cell>
          <cell r="D9">
            <v>20.8</v>
          </cell>
          <cell r="E9">
            <v>37.583333333333336</v>
          </cell>
          <cell r="F9">
            <v>60</v>
          </cell>
          <cell r="G9">
            <v>20</v>
          </cell>
          <cell r="H9">
            <v>31.319999999999997</v>
          </cell>
          <cell r="K9">
            <v>0</v>
          </cell>
        </row>
        <row r="10">
          <cell r="B10">
            <v>17.270833333333332</v>
          </cell>
          <cell r="C10">
            <v>23.7</v>
          </cell>
          <cell r="D10">
            <v>14.5</v>
          </cell>
          <cell r="E10">
            <v>78.875</v>
          </cell>
          <cell r="F10">
            <v>89</v>
          </cell>
          <cell r="G10">
            <v>60</v>
          </cell>
          <cell r="H10">
            <v>11.520000000000001</v>
          </cell>
          <cell r="K10">
            <v>0</v>
          </cell>
        </row>
        <row r="11">
          <cell r="B11">
            <v>15.929166666666665</v>
          </cell>
          <cell r="C11">
            <v>19.8</v>
          </cell>
          <cell r="D11">
            <v>13.6</v>
          </cell>
          <cell r="E11">
            <v>83.083333333333329</v>
          </cell>
          <cell r="F11">
            <v>91</v>
          </cell>
          <cell r="G11">
            <v>68</v>
          </cell>
          <cell r="H11">
            <v>14.76</v>
          </cell>
          <cell r="K11">
            <v>0.4</v>
          </cell>
        </row>
        <row r="12">
          <cell r="B12">
            <v>12.395833333333336</v>
          </cell>
          <cell r="C12">
            <v>14.8</v>
          </cell>
          <cell r="D12">
            <v>11.4</v>
          </cell>
          <cell r="E12">
            <v>94.041666666666671</v>
          </cell>
          <cell r="F12">
            <v>97</v>
          </cell>
          <cell r="G12">
            <v>86</v>
          </cell>
          <cell r="H12">
            <v>16.559999999999999</v>
          </cell>
          <cell r="K12">
            <v>6.2</v>
          </cell>
        </row>
        <row r="13">
          <cell r="B13">
            <v>10.595833333333331</v>
          </cell>
          <cell r="C13">
            <v>12.7</v>
          </cell>
          <cell r="D13">
            <v>9.3000000000000007</v>
          </cell>
          <cell r="E13">
            <v>92.416666666666671</v>
          </cell>
          <cell r="F13">
            <v>97</v>
          </cell>
          <cell r="G13">
            <v>85</v>
          </cell>
          <cell r="H13">
            <v>12.96</v>
          </cell>
          <cell r="K13">
            <v>6.8000000000000007</v>
          </cell>
        </row>
        <row r="14">
          <cell r="B14">
            <v>10.241666666666669</v>
          </cell>
          <cell r="C14">
            <v>14.4</v>
          </cell>
          <cell r="D14">
            <v>7.9</v>
          </cell>
          <cell r="E14">
            <v>84.125</v>
          </cell>
          <cell r="F14">
            <v>96</v>
          </cell>
          <cell r="G14">
            <v>59</v>
          </cell>
          <cell r="H14">
            <v>13.32</v>
          </cell>
          <cell r="K14">
            <v>0.2</v>
          </cell>
        </row>
        <row r="15">
          <cell r="B15">
            <v>11.033333333333331</v>
          </cell>
          <cell r="C15">
            <v>13</v>
          </cell>
          <cell r="D15">
            <v>9.9</v>
          </cell>
          <cell r="E15">
            <v>93.166666666666671</v>
          </cell>
          <cell r="F15">
            <v>97</v>
          </cell>
          <cell r="G15">
            <v>72</v>
          </cell>
          <cell r="H15">
            <v>13.32</v>
          </cell>
          <cell r="K15">
            <v>36.200000000000003</v>
          </cell>
        </row>
        <row r="16">
          <cell r="B16">
            <v>8.8666666666666671</v>
          </cell>
          <cell r="C16">
            <v>9.9</v>
          </cell>
          <cell r="D16">
            <v>8</v>
          </cell>
          <cell r="E16">
            <v>93.875</v>
          </cell>
          <cell r="F16">
            <v>97</v>
          </cell>
          <cell r="G16">
            <v>83</v>
          </cell>
          <cell r="H16">
            <v>18.36</v>
          </cell>
          <cell r="K16">
            <v>26.400000000000002</v>
          </cell>
        </row>
        <row r="17">
          <cell r="B17">
            <v>9.4749999999999996</v>
          </cell>
          <cell r="C17">
            <v>13.5</v>
          </cell>
          <cell r="D17">
            <v>8</v>
          </cell>
          <cell r="E17">
            <v>90.958333333333329</v>
          </cell>
          <cell r="F17">
            <v>96</v>
          </cell>
          <cell r="G17">
            <v>79</v>
          </cell>
          <cell r="H17">
            <v>14.76</v>
          </cell>
          <cell r="K17">
            <v>0.6</v>
          </cell>
        </row>
        <row r="18">
          <cell r="B18">
            <v>10.091666666666667</v>
          </cell>
          <cell r="C18">
            <v>12.5</v>
          </cell>
          <cell r="D18">
            <v>8.9</v>
          </cell>
          <cell r="E18">
            <v>87.166666666666671</v>
          </cell>
          <cell r="F18">
            <v>93</v>
          </cell>
          <cell r="G18">
            <v>72</v>
          </cell>
          <cell r="H18">
            <v>11.520000000000001</v>
          </cell>
          <cell r="K18">
            <v>0</v>
          </cell>
        </row>
        <row r="19">
          <cell r="B19">
            <v>11.879166666666665</v>
          </cell>
          <cell r="C19">
            <v>16.600000000000001</v>
          </cell>
          <cell r="D19">
            <v>9.8000000000000007</v>
          </cell>
          <cell r="E19">
            <v>81.833333333333329</v>
          </cell>
          <cell r="F19">
            <v>92</v>
          </cell>
          <cell r="G19">
            <v>62</v>
          </cell>
          <cell r="H19">
            <v>12.6</v>
          </cell>
          <cell r="K19">
            <v>0</v>
          </cell>
        </row>
        <row r="20">
          <cell r="B20">
            <v>15.724999999999996</v>
          </cell>
          <cell r="C20">
            <v>26.5</v>
          </cell>
          <cell r="D20">
            <v>10.1</v>
          </cell>
          <cell r="E20">
            <v>76.583333333333329</v>
          </cell>
          <cell r="F20">
            <v>95</v>
          </cell>
          <cell r="G20">
            <v>46</v>
          </cell>
          <cell r="H20">
            <v>12.96</v>
          </cell>
          <cell r="K20">
            <v>0</v>
          </cell>
        </row>
        <row r="21">
          <cell r="B21">
            <v>19.212499999999999</v>
          </cell>
          <cell r="C21">
            <v>28.6</v>
          </cell>
          <cell r="D21">
            <v>11.3</v>
          </cell>
          <cell r="E21">
            <v>76.666666666666671</v>
          </cell>
          <cell r="F21">
            <v>98</v>
          </cell>
          <cell r="G21">
            <v>42</v>
          </cell>
          <cell r="H21">
            <v>14.76</v>
          </cell>
          <cell r="K21">
            <v>0</v>
          </cell>
        </row>
        <row r="22">
          <cell r="B22">
            <v>20.324999999999999</v>
          </cell>
          <cell r="C22">
            <v>30.9</v>
          </cell>
          <cell r="D22">
            <v>11.4</v>
          </cell>
          <cell r="E22">
            <v>71.583333333333329</v>
          </cell>
          <cell r="F22">
            <v>98</v>
          </cell>
          <cell r="G22">
            <v>30</v>
          </cell>
          <cell r="H22">
            <v>25.2</v>
          </cell>
          <cell r="K22">
            <v>0.2</v>
          </cell>
        </row>
        <row r="23">
          <cell r="B23">
            <v>23.508333333333329</v>
          </cell>
          <cell r="C23">
            <v>31.6</v>
          </cell>
          <cell r="D23">
            <v>17.7</v>
          </cell>
          <cell r="E23">
            <v>46.833333333333336</v>
          </cell>
          <cell r="F23">
            <v>62</v>
          </cell>
          <cell r="G23">
            <v>26</v>
          </cell>
          <cell r="H23">
            <v>26.28</v>
          </cell>
          <cell r="K23">
            <v>0</v>
          </cell>
        </row>
        <row r="24">
          <cell r="B24">
            <v>19.987500000000001</v>
          </cell>
          <cell r="C24">
            <v>30.3</v>
          </cell>
          <cell r="D24">
            <v>10.199999999999999</v>
          </cell>
          <cell r="E24">
            <v>60.083333333333336</v>
          </cell>
          <cell r="F24">
            <v>93</v>
          </cell>
          <cell r="G24">
            <v>28</v>
          </cell>
          <cell r="H24">
            <v>21.96</v>
          </cell>
          <cell r="K24">
            <v>0</v>
          </cell>
        </row>
        <row r="25">
          <cell r="B25">
            <v>20.408333333333331</v>
          </cell>
          <cell r="C25">
            <v>30.6</v>
          </cell>
          <cell r="D25">
            <v>10.5</v>
          </cell>
          <cell r="E25">
            <v>57.083333333333336</v>
          </cell>
          <cell r="F25">
            <v>91</v>
          </cell>
          <cell r="G25">
            <v>27</v>
          </cell>
          <cell r="H25">
            <v>20.52</v>
          </cell>
          <cell r="K25">
            <v>0</v>
          </cell>
        </row>
        <row r="26">
          <cell r="B26">
            <v>20.337500000000002</v>
          </cell>
          <cell r="C26">
            <v>31.2</v>
          </cell>
          <cell r="D26">
            <v>10.1</v>
          </cell>
          <cell r="E26">
            <v>58.625</v>
          </cell>
          <cell r="F26">
            <v>93</v>
          </cell>
          <cell r="G26">
            <v>25</v>
          </cell>
          <cell r="H26">
            <v>16.559999999999999</v>
          </cell>
          <cell r="K26">
            <v>0</v>
          </cell>
        </row>
        <row r="27">
          <cell r="B27">
            <v>20.420833333333331</v>
          </cell>
          <cell r="C27">
            <v>30.3</v>
          </cell>
          <cell r="D27">
            <v>11.1</v>
          </cell>
          <cell r="E27">
            <v>56.75</v>
          </cell>
          <cell r="F27">
            <v>90</v>
          </cell>
          <cell r="G27">
            <v>26</v>
          </cell>
          <cell r="H27">
            <v>26.64</v>
          </cell>
          <cell r="K27">
            <v>0</v>
          </cell>
        </row>
        <row r="28">
          <cell r="B28">
            <v>23.125</v>
          </cell>
          <cell r="C28">
            <v>31.9</v>
          </cell>
          <cell r="D28">
            <v>16.899999999999999</v>
          </cell>
          <cell r="E28">
            <v>41.75</v>
          </cell>
          <cell r="F28">
            <v>56</v>
          </cell>
          <cell r="G28">
            <v>24</v>
          </cell>
          <cell r="H28">
            <v>24.48</v>
          </cell>
          <cell r="K28">
            <v>0</v>
          </cell>
        </row>
        <row r="29">
          <cell r="B29">
            <v>21.770833333333332</v>
          </cell>
          <cell r="C29">
            <v>32.700000000000003</v>
          </cell>
          <cell r="D29">
            <v>11.3</v>
          </cell>
          <cell r="E29">
            <v>50.25</v>
          </cell>
          <cell r="F29">
            <v>83</v>
          </cell>
          <cell r="G29">
            <v>22</v>
          </cell>
          <cell r="H29">
            <v>12.24</v>
          </cell>
          <cell r="K29">
            <v>0</v>
          </cell>
        </row>
        <row r="30">
          <cell r="B30">
            <v>22.791666666666668</v>
          </cell>
          <cell r="C30">
            <v>31.4</v>
          </cell>
          <cell r="D30">
            <v>13.9</v>
          </cell>
          <cell r="E30">
            <v>49.583333333333336</v>
          </cell>
          <cell r="F30">
            <v>80</v>
          </cell>
          <cell r="G30">
            <v>25</v>
          </cell>
          <cell r="H30">
            <v>27.720000000000002</v>
          </cell>
          <cell r="K30">
            <v>0</v>
          </cell>
        </row>
        <row r="31">
          <cell r="B31">
            <v>21.858333333333334</v>
          </cell>
          <cell r="C31">
            <v>26.8</v>
          </cell>
          <cell r="D31">
            <v>16.600000000000001</v>
          </cell>
          <cell r="E31">
            <v>53.583333333333336</v>
          </cell>
          <cell r="F31">
            <v>74</v>
          </cell>
          <cell r="G31">
            <v>40</v>
          </cell>
          <cell r="H31">
            <v>19.079999999999998</v>
          </cell>
          <cell r="K31">
            <v>0</v>
          </cell>
        </row>
        <row r="32">
          <cell r="B32">
            <v>22.75833333333334</v>
          </cell>
          <cell r="C32">
            <v>33.299999999999997</v>
          </cell>
          <cell r="D32">
            <v>15</v>
          </cell>
          <cell r="E32">
            <v>53.791666666666664</v>
          </cell>
          <cell r="F32">
            <v>80</v>
          </cell>
          <cell r="G32">
            <v>24</v>
          </cell>
          <cell r="H32">
            <v>26.28</v>
          </cell>
          <cell r="K32">
            <v>0</v>
          </cell>
        </row>
        <row r="33">
          <cell r="B33">
            <v>18.287499999999998</v>
          </cell>
          <cell r="C33">
            <v>20.7</v>
          </cell>
          <cell r="D33">
            <v>17</v>
          </cell>
          <cell r="E33">
            <v>87.625</v>
          </cell>
          <cell r="F33">
            <v>97</v>
          </cell>
          <cell r="G33">
            <v>65</v>
          </cell>
          <cell r="H33">
            <v>19.440000000000001</v>
          </cell>
          <cell r="K33">
            <v>8.8000000000000007</v>
          </cell>
        </row>
        <row r="34">
          <cell r="B34">
            <v>17.49583333333333</v>
          </cell>
          <cell r="C34">
            <v>21.5</v>
          </cell>
          <cell r="D34">
            <v>14.7</v>
          </cell>
          <cell r="E34">
            <v>91.958333333333329</v>
          </cell>
          <cell r="F34">
            <v>98</v>
          </cell>
          <cell r="G34">
            <v>75</v>
          </cell>
          <cell r="H34">
            <v>14.76</v>
          </cell>
          <cell r="K34">
            <v>0.2</v>
          </cell>
        </row>
        <row r="35">
          <cell r="B35">
            <v>19.516666666666669</v>
          </cell>
          <cell r="C35">
            <v>27.2</v>
          </cell>
          <cell r="D35">
            <v>14.4</v>
          </cell>
          <cell r="E35">
            <v>73.375</v>
          </cell>
          <cell r="F35">
            <v>96</v>
          </cell>
          <cell r="G35">
            <v>45</v>
          </cell>
          <cell r="H35">
            <v>29.16</v>
          </cell>
          <cell r="K35">
            <v>0</v>
          </cell>
        </row>
        <row r="36">
          <cell r="K36">
            <v>86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15.341666666666667</v>
          </cell>
          <cell r="C5">
            <v>24.7</v>
          </cell>
          <cell r="D5">
            <v>8.1999999999999993</v>
          </cell>
          <cell r="E5">
            <v>53.791666666666664</v>
          </cell>
          <cell r="F5">
            <v>68</v>
          </cell>
          <cell r="G5">
            <v>43</v>
          </cell>
          <cell r="H5">
            <v>16.2</v>
          </cell>
          <cell r="J5">
            <v>34.92</v>
          </cell>
          <cell r="K5">
            <v>0</v>
          </cell>
        </row>
        <row r="6">
          <cell r="B6">
            <v>20.55</v>
          </cell>
          <cell r="C6">
            <v>29.7</v>
          </cell>
          <cell r="D6">
            <v>14.9</v>
          </cell>
          <cell r="E6">
            <v>66.875</v>
          </cell>
          <cell r="F6">
            <v>91</v>
          </cell>
          <cell r="G6">
            <v>35</v>
          </cell>
          <cell r="H6">
            <v>18.720000000000002</v>
          </cell>
          <cell r="J6">
            <v>41.4</v>
          </cell>
          <cell r="K6">
            <v>0</v>
          </cell>
        </row>
        <row r="7">
          <cell r="B7">
            <v>23.462499999999995</v>
          </cell>
          <cell r="C7">
            <v>31</v>
          </cell>
          <cell r="D7">
            <v>17.100000000000001</v>
          </cell>
          <cell r="E7">
            <v>52.875</v>
          </cell>
          <cell r="F7">
            <v>79</v>
          </cell>
          <cell r="G7">
            <v>26</v>
          </cell>
          <cell r="H7">
            <v>15.840000000000002</v>
          </cell>
          <cell r="J7">
            <v>43.2</v>
          </cell>
          <cell r="K7">
            <v>0</v>
          </cell>
        </row>
        <row r="8">
          <cell r="B8">
            <v>24.774999999999995</v>
          </cell>
          <cell r="C8">
            <v>31.3</v>
          </cell>
          <cell r="D8">
            <v>18.7</v>
          </cell>
          <cell r="E8">
            <v>37.625</v>
          </cell>
          <cell r="F8">
            <v>53</v>
          </cell>
          <cell r="G8">
            <v>24</v>
          </cell>
          <cell r="H8">
            <v>12.6</v>
          </cell>
          <cell r="J8">
            <v>46.440000000000005</v>
          </cell>
          <cell r="K8">
            <v>0</v>
          </cell>
        </row>
        <row r="9">
          <cell r="B9">
            <v>23.762500000000003</v>
          </cell>
          <cell r="C9">
            <v>31.9</v>
          </cell>
          <cell r="D9">
            <v>16.600000000000001</v>
          </cell>
          <cell r="E9">
            <v>43.791666666666664</v>
          </cell>
          <cell r="F9">
            <v>83</v>
          </cell>
          <cell r="G9">
            <v>24</v>
          </cell>
          <cell r="H9">
            <v>20.88</v>
          </cell>
          <cell r="J9">
            <v>42.12</v>
          </cell>
          <cell r="K9">
            <v>0</v>
          </cell>
        </row>
        <row r="10">
          <cell r="B10">
            <v>13.720833333333333</v>
          </cell>
          <cell r="C10">
            <v>16.8</v>
          </cell>
          <cell r="D10">
            <v>12.3</v>
          </cell>
          <cell r="E10">
            <v>95.041666666666671</v>
          </cell>
          <cell r="F10">
            <v>100</v>
          </cell>
          <cell r="G10">
            <v>80</v>
          </cell>
          <cell r="H10">
            <v>16.559999999999999</v>
          </cell>
          <cell r="J10">
            <v>36.72</v>
          </cell>
          <cell r="K10">
            <v>0</v>
          </cell>
        </row>
        <row r="11">
          <cell r="B11">
            <v>13.862499999999997</v>
          </cell>
          <cell r="C11">
            <v>18.899999999999999</v>
          </cell>
          <cell r="D11">
            <v>11.5</v>
          </cell>
          <cell r="E11">
            <v>86.041666666666671</v>
          </cell>
          <cell r="F11">
            <v>99</v>
          </cell>
          <cell r="G11">
            <v>66</v>
          </cell>
          <cell r="H11">
            <v>17.64</v>
          </cell>
          <cell r="J11">
            <v>32.76</v>
          </cell>
          <cell r="K11">
            <v>0</v>
          </cell>
        </row>
        <row r="12">
          <cell r="B12">
            <v>9.8875000000000011</v>
          </cell>
          <cell r="C12">
            <v>11.5</v>
          </cell>
          <cell r="D12">
            <v>9.1</v>
          </cell>
          <cell r="E12">
            <v>100</v>
          </cell>
          <cell r="F12">
            <v>100</v>
          </cell>
          <cell r="G12">
            <v>99</v>
          </cell>
          <cell r="H12">
            <v>15.48</v>
          </cell>
          <cell r="J12">
            <v>32.76</v>
          </cell>
          <cell r="K12">
            <v>6.8000000000000016</v>
          </cell>
        </row>
        <row r="13">
          <cell r="B13">
            <v>8.0291666666666668</v>
          </cell>
          <cell r="C13">
            <v>9.8000000000000007</v>
          </cell>
          <cell r="D13">
            <v>6.9</v>
          </cell>
          <cell r="E13">
            <v>99.916666666666671</v>
          </cell>
          <cell r="F13">
            <v>100</v>
          </cell>
          <cell r="G13">
            <v>97</v>
          </cell>
          <cell r="H13">
            <v>12.24</v>
          </cell>
          <cell r="J13">
            <v>25.56</v>
          </cell>
          <cell r="K13">
            <v>3.8000000000000007</v>
          </cell>
        </row>
        <row r="14">
          <cell r="B14">
            <v>8.5041666666666664</v>
          </cell>
          <cell r="C14">
            <v>12.9</v>
          </cell>
          <cell r="D14">
            <v>6.1</v>
          </cell>
          <cell r="E14">
            <v>87.291666666666671</v>
          </cell>
          <cell r="F14">
            <v>100</v>
          </cell>
          <cell r="G14">
            <v>56</v>
          </cell>
          <cell r="H14">
            <v>14.76</v>
          </cell>
          <cell r="J14">
            <v>25.92</v>
          </cell>
          <cell r="K14">
            <v>1.4000000000000001</v>
          </cell>
        </row>
        <row r="15">
          <cell r="B15">
            <v>9.35</v>
          </cell>
          <cell r="C15">
            <v>10.4</v>
          </cell>
          <cell r="D15">
            <v>8</v>
          </cell>
          <cell r="E15">
            <v>97.541666666666671</v>
          </cell>
          <cell r="F15">
            <v>100</v>
          </cell>
          <cell r="G15">
            <v>83</v>
          </cell>
          <cell r="H15">
            <v>14.76</v>
          </cell>
          <cell r="J15">
            <v>28.44</v>
          </cell>
          <cell r="K15">
            <v>19.8</v>
          </cell>
        </row>
        <row r="16">
          <cell r="B16">
            <v>6.6083333333333316</v>
          </cell>
          <cell r="C16">
            <v>8.1999999999999993</v>
          </cell>
          <cell r="D16">
            <v>5.7</v>
          </cell>
          <cell r="E16">
            <v>98</v>
          </cell>
          <cell r="F16">
            <v>100</v>
          </cell>
          <cell r="G16">
            <v>89</v>
          </cell>
          <cell r="H16">
            <v>16.559999999999999</v>
          </cell>
          <cell r="J16">
            <v>29.880000000000003</v>
          </cell>
          <cell r="K16">
            <v>29.599999999999998</v>
          </cell>
        </row>
        <row r="17">
          <cell r="B17">
            <v>6.4916666666666671</v>
          </cell>
          <cell r="C17">
            <v>7.8</v>
          </cell>
          <cell r="D17">
            <v>5.7</v>
          </cell>
          <cell r="E17">
            <v>99.583333333333329</v>
          </cell>
          <cell r="F17">
            <v>100</v>
          </cell>
          <cell r="G17">
            <v>95</v>
          </cell>
          <cell r="H17">
            <v>18.36</v>
          </cell>
          <cell r="J17">
            <v>32.04</v>
          </cell>
          <cell r="K17">
            <v>0</v>
          </cell>
        </row>
        <row r="18">
          <cell r="B18">
            <v>7.4250000000000007</v>
          </cell>
          <cell r="C18">
            <v>9.6999999999999993</v>
          </cell>
          <cell r="D18">
            <v>6.2</v>
          </cell>
          <cell r="E18">
            <v>97.041666666666671</v>
          </cell>
          <cell r="F18">
            <v>100</v>
          </cell>
          <cell r="G18">
            <v>85</v>
          </cell>
          <cell r="H18">
            <v>13.32</v>
          </cell>
          <cell r="J18">
            <v>25.56</v>
          </cell>
          <cell r="K18">
            <v>0</v>
          </cell>
        </row>
        <row r="19">
          <cell r="B19">
            <v>9.0083333333333329</v>
          </cell>
          <cell r="C19">
            <v>12.8</v>
          </cell>
          <cell r="D19">
            <v>7.5</v>
          </cell>
          <cell r="E19">
            <v>91.625</v>
          </cell>
          <cell r="F19">
            <v>100</v>
          </cell>
          <cell r="G19">
            <v>74</v>
          </cell>
          <cell r="H19">
            <v>11.16</v>
          </cell>
          <cell r="J19">
            <v>23.040000000000003</v>
          </cell>
          <cell r="K19">
            <v>0</v>
          </cell>
        </row>
        <row r="20">
          <cell r="B20">
            <v>15.3125</v>
          </cell>
          <cell r="C20">
            <v>25.7</v>
          </cell>
          <cell r="D20">
            <v>8.1999999999999993</v>
          </cell>
          <cell r="E20">
            <v>74.5</v>
          </cell>
          <cell r="F20">
            <v>94</v>
          </cell>
          <cell r="G20">
            <v>45</v>
          </cell>
          <cell r="H20">
            <v>12.6</v>
          </cell>
          <cell r="J20">
            <v>28.8</v>
          </cell>
          <cell r="K20">
            <v>0</v>
          </cell>
        </row>
        <row r="21">
          <cell r="B21">
            <v>20.120833333333334</v>
          </cell>
          <cell r="C21">
            <v>27.8</v>
          </cell>
          <cell r="D21">
            <v>14.2</v>
          </cell>
          <cell r="E21">
            <v>68.708333333333329</v>
          </cell>
          <cell r="F21">
            <v>92</v>
          </cell>
          <cell r="G21">
            <v>37</v>
          </cell>
          <cell r="H21">
            <v>8.64</v>
          </cell>
          <cell r="J21">
            <v>23.040000000000003</v>
          </cell>
          <cell r="K21">
            <v>0</v>
          </cell>
        </row>
        <row r="22">
          <cell r="B22">
            <v>20.733333333333334</v>
          </cell>
          <cell r="C22">
            <v>28.9</v>
          </cell>
          <cell r="D22">
            <v>14.5</v>
          </cell>
          <cell r="E22">
            <v>66.916666666666671</v>
          </cell>
          <cell r="F22">
            <v>97</v>
          </cell>
          <cell r="G22">
            <v>33</v>
          </cell>
          <cell r="H22">
            <v>19.8</v>
          </cell>
          <cell r="J22">
            <v>38.159999999999997</v>
          </cell>
          <cell r="K22">
            <v>0</v>
          </cell>
        </row>
        <row r="23">
          <cell r="B23">
            <v>21.808333333333326</v>
          </cell>
          <cell r="C23">
            <v>29.9</v>
          </cell>
          <cell r="D23">
            <v>13.6</v>
          </cell>
          <cell r="E23">
            <v>50.375</v>
          </cell>
          <cell r="F23">
            <v>78</v>
          </cell>
          <cell r="G23">
            <v>28</v>
          </cell>
          <cell r="H23">
            <v>17.64</v>
          </cell>
          <cell r="J23">
            <v>42.12</v>
          </cell>
          <cell r="K23">
            <v>0</v>
          </cell>
        </row>
        <row r="24">
          <cell r="B24">
            <v>22.279166666666669</v>
          </cell>
          <cell r="C24">
            <v>29.6</v>
          </cell>
          <cell r="D24">
            <v>17.399999999999999</v>
          </cell>
          <cell r="E24">
            <v>46.208333333333336</v>
          </cell>
          <cell r="F24">
            <v>60</v>
          </cell>
          <cell r="G24">
            <v>26</v>
          </cell>
          <cell r="H24">
            <v>15.48</v>
          </cell>
          <cell r="J24">
            <v>30.6</v>
          </cell>
          <cell r="K24">
            <v>0</v>
          </cell>
        </row>
        <row r="25">
          <cell r="B25">
            <v>21.466666666666669</v>
          </cell>
          <cell r="C25">
            <v>29.6</v>
          </cell>
          <cell r="D25">
            <v>15.3</v>
          </cell>
          <cell r="E25">
            <v>47.208333333333336</v>
          </cell>
          <cell r="F25">
            <v>67</v>
          </cell>
          <cell r="G25">
            <v>26</v>
          </cell>
          <cell r="H25">
            <v>19.079999999999998</v>
          </cell>
          <cell r="J25">
            <v>36.36</v>
          </cell>
          <cell r="K25">
            <v>0</v>
          </cell>
        </row>
        <row r="26">
          <cell r="B26">
            <v>22.404166666666665</v>
          </cell>
          <cell r="C26">
            <v>29.9</v>
          </cell>
          <cell r="D26">
            <v>17.2</v>
          </cell>
          <cell r="E26">
            <v>45.333333333333336</v>
          </cell>
          <cell r="F26">
            <v>61</v>
          </cell>
          <cell r="G26">
            <v>25</v>
          </cell>
          <cell r="H26">
            <v>14.76</v>
          </cell>
          <cell r="J26">
            <v>28.44</v>
          </cell>
          <cell r="K26">
            <v>0</v>
          </cell>
        </row>
        <row r="27">
          <cell r="B27">
            <v>22.104166666666668</v>
          </cell>
          <cell r="C27">
            <v>29.1</v>
          </cell>
          <cell r="D27">
            <v>17</v>
          </cell>
          <cell r="E27">
            <v>44.541666666666664</v>
          </cell>
          <cell r="F27">
            <v>60</v>
          </cell>
          <cell r="G27">
            <v>27</v>
          </cell>
          <cell r="H27">
            <v>18.36</v>
          </cell>
          <cell r="J27">
            <v>38.159999999999997</v>
          </cell>
          <cell r="K27">
            <v>0</v>
          </cell>
        </row>
        <row r="28">
          <cell r="B28">
            <v>21.441666666666666</v>
          </cell>
          <cell r="C28">
            <v>30</v>
          </cell>
          <cell r="D28">
            <v>14.2</v>
          </cell>
          <cell r="E28">
            <v>47.166666666666664</v>
          </cell>
          <cell r="F28">
            <v>70</v>
          </cell>
          <cell r="G28">
            <v>26</v>
          </cell>
          <cell r="H28">
            <v>18</v>
          </cell>
          <cell r="J28">
            <v>37.800000000000004</v>
          </cell>
          <cell r="K28">
            <v>0</v>
          </cell>
        </row>
        <row r="29">
          <cell r="B29">
            <v>24.254166666666666</v>
          </cell>
          <cell r="C29">
            <v>31.4</v>
          </cell>
          <cell r="D29">
            <v>18.399999999999999</v>
          </cell>
          <cell r="E29">
            <v>38</v>
          </cell>
          <cell r="F29">
            <v>52</v>
          </cell>
          <cell r="G29">
            <v>22</v>
          </cell>
          <cell r="H29">
            <v>12.96</v>
          </cell>
          <cell r="J29">
            <v>25.2</v>
          </cell>
          <cell r="K29">
            <v>0</v>
          </cell>
        </row>
        <row r="30">
          <cell r="B30">
            <v>23.795833333333334</v>
          </cell>
          <cell r="C30">
            <v>30.6</v>
          </cell>
          <cell r="D30">
            <v>19</v>
          </cell>
          <cell r="E30">
            <v>39.25</v>
          </cell>
          <cell r="F30">
            <v>54</v>
          </cell>
          <cell r="G30">
            <v>25</v>
          </cell>
          <cell r="H30">
            <v>16.559999999999999</v>
          </cell>
          <cell r="J30">
            <v>31.680000000000003</v>
          </cell>
          <cell r="K30">
            <v>0</v>
          </cell>
        </row>
        <row r="31">
          <cell r="B31">
            <v>22.75</v>
          </cell>
          <cell r="C31">
            <v>29.9</v>
          </cell>
          <cell r="D31">
            <v>17.2</v>
          </cell>
          <cell r="E31">
            <v>46.958333333333336</v>
          </cell>
          <cell r="F31">
            <v>62</v>
          </cell>
          <cell r="G31">
            <v>29</v>
          </cell>
          <cell r="H31">
            <v>16.920000000000002</v>
          </cell>
          <cell r="J31">
            <v>34.56</v>
          </cell>
          <cell r="K31">
            <v>0</v>
          </cell>
        </row>
        <row r="32">
          <cell r="B32">
            <v>23.995833333333326</v>
          </cell>
          <cell r="C32">
            <v>32.4</v>
          </cell>
          <cell r="D32">
            <v>16.3</v>
          </cell>
          <cell r="E32">
            <v>42.375</v>
          </cell>
          <cell r="F32">
            <v>63</v>
          </cell>
          <cell r="G32">
            <v>23</v>
          </cell>
          <cell r="H32">
            <v>18.36</v>
          </cell>
          <cell r="J32">
            <v>41.4</v>
          </cell>
          <cell r="K32">
            <v>0</v>
          </cell>
        </row>
        <row r="33">
          <cell r="B33">
            <v>18.274999999999999</v>
          </cell>
          <cell r="C33">
            <v>26.6</v>
          </cell>
          <cell r="D33">
            <v>15.9</v>
          </cell>
          <cell r="E33">
            <v>80.458333333333329</v>
          </cell>
          <cell r="F33">
            <v>98</v>
          </cell>
          <cell r="G33">
            <v>29</v>
          </cell>
          <cell r="H33">
            <v>21.6</v>
          </cell>
          <cell r="J33">
            <v>36.36</v>
          </cell>
          <cell r="K33">
            <v>5</v>
          </cell>
        </row>
        <row r="34">
          <cell r="B34">
            <v>16.304166666666664</v>
          </cell>
          <cell r="C34">
            <v>19.600000000000001</v>
          </cell>
          <cell r="D34">
            <v>14.2</v>
          </cell>
          <cell r="E34">
            <v>96.125</v>
          </cell>
          <cell r="F34">
            <v>100</v>
          </cell>
          <cell r="G34">
            <v>84</v>
          </cell>
          <cell r="H34">
            <v>15.120000000000001</v>
          </cell>
          <cell r="J34">
            <v>28.44</v>
          </cell>
          <cell r="K34">
            <v>1.8</v>
          </cell>
        </row>
        <row r="35">
          <cell r="B35">
            <v>18.100000000000001</v>
          </cell>
          <cell r="C35">
            <v>25.7</v>
          </cell>
          <cell r="D35">
            <v>13.4</v>
          </cell>
          <cell r="E35">
            <v>82.541666666666671</v>
          </cell>
          <cell r="F35">
            <v>100</v>
          </cell>
          <cell r="G35">
            <v>49</v>
          </cell>
          <cell r="H35">
            <v>20.88</v>
          </cell>
          <cell r="J35">
            <v>39.96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18.412499999999998</v>
          </cell>
          <cell r="C5">
            <v>27.8</v>
          </cell>
          <cell r="D5">
            <v>12.9</v>
          </cell>
          <cell r="E5">
            <v>50.708333333333336</v>
          </cell>
          <cell r="F5">
            <v>80</v>
          </cell>
          <cell r="G5">
            <v>40</v>
          </cell>
          <cell r="H5">
            <v>22.68</v>
          </cell>
          <cell r="J5">
            <v>35.28</v>
          </cell>
          <cell r="K5">
            <v>0</v>
          </cell>
        </row>
        <row r="6">
          <cell r="B6">
            <v>20.429166666666664</v>
          </cell>
          <cell r="C6">
            <v>31.1</v>
          </cell>
          <cell r="D6">
            <v>13.4</v>
          </cell>
          <cell r="E6">
            <v>69.833333333333329</v>
          </cell>
          <cell r="F6">
            <v>99</v>
          </cell>
          <cell r="G6">
            <v>21</v>
          </cell>
          <cell r="H6">
            <v>21.96</v>
          </cell>
          <cell r="J6">
            <v>36.36</v>
          </cell>
          <cell r="K6">
            <v>0</v>
          </cell>
        </row>
        <row r="7">
          <cell r="B7">
            <v>22.408333333333335</v>
          </cell>
          <cell r="C7">
            <v>32.200000000000003</v>
          </cell>
          <cell r="D7">
            <v>13.7</v>
          </cell>
          <cell r="E7">
            <v>53.833333333333336</v>
          </cell>
          <cell r="F7">
            <v>90</v>
          </cell>
          <cell r="G7">
            <v>21</v>
          </cell>
          <cell r="H7">
            <v>16.559999999999999</v>
          </cell>
          <cell r="J7">
            <v>32.4</v>
          </cell>
          <cell r="K7">
            <v>0</v>
          </cell>
        </row>
        <row r="8">
          <cell r="B8">
            <v>23.63333333333334</v>
          </cell>
          <cell r="C8">
            <v>32.1</v>
          </cell>
          <cell r="D8">
            <v>14.4</v>
          </cell>
          <cell r="E8">
            <v>39.666666666666664</v>
          </cell>
          <cell r="F8">
            <v>66</v>
          </cell>
          <cell r="G8">
            <v>22</v>
          </cell>
          <cell r="H8">
            <v>14.4</v>
          </cell>
          <cell r="J8">
            <v>30.240000000000002</v>
          </cell>
          <cell r="K8">
            <v>0</v>
          </cell>
        </row>
        <row r="9">
          <cell r="B9">
            <v>23.895833333333332</v>
          </cell>
          <cell r="C9">
            <v>32.4</v>
          </cell>
          <cell r="D9">
            <v>19.2</v>
          </cell>
          <cell r="E9">
            <v>40.083333333333336</v>
          </cell>
          <cell r="F9">
            <v>58</v>
          </cell>
          <cell r="G9">
            <v>21</v>
          </cell>
          <cell r="H9">
            <v>19.079999999999998</v>
          </cell>
          <cell r="J9">
            <v>28.8</v>
          </cell>
          <cell r="K9">
            <v>0</v>
          </cell>
        </row>
        <row r="10">
          <cell r="B10">
            <v>22.983333333333331</v>
          </cell>
          <cell r="C10">
            <v>33.4</v>
          </cell>
          <cell r="D10">
            <v>14.2</v>
          </cell>
          <cell r="E10">
            <v>44.458333333333336</v>
          </cell>
          <cell r="F10">
            <v>73</v>
          </cell>
          <cell r="G10">
            <v>18</v>
          </cell>
          <cell r="H10">
            <v>18.720000000000002</v>
          </cell>
          <cell r="J10">
            <v>33.119999999999997</v>
          </cell>
          <cell r="K10">
            <v>0</v>
          </cell>
        </row>
        <row r="11">
          <cell r="B11">
            <v>20.729166666666664</v>
          </cell>
          <cell r="C11">
            <v>29.2</v>
          </cell>
          <cell r="D11">
            <v>12.7</v>
          </cell>
          <cell r="E11">
            <v>65.75</v>
          </cell>
          <cell r="F11">
            <v>97</v>
          </cell>
          <cell r="G11">
            <v>35</v>
          </cell>
          <cell r="H11">
            <v>23.400000000000002</v>
          </cell>
          <cell r="J11">
            <v>43.92</v>
          </cell>
          <cell r="K11">
            <v>0</v>
          </cell>
        </row>
        <row r="12">
          <cell r="B12">
            <v>16.370833333333334</v>
          </cell>
          <cell r="C12">
            <v>20.5</v>
          </cell>
          <cell r="D12">
            <v>14.2</v>
          </cell>
          <cell r="E12">
            <v>80.625</v>
          </cell>
          <cell r="F12">
            <v>92</v>
          </cell>
          <cell r="G12">
            <v>65</v>
          </cell>
          <cell r="H12">
            <v>10.44</v>
          </cell>
          <cell r="J12">
            <v>27.720000000000002</v>
          </cell>
          <cell r="K12">
            <v>0</v>
          </cell>
        </row>
        <row r="13">
          <cell r="B13">
            <v>13.929166666666667</v>
          </cell>
          <cell r="C13">
            <v>16.8</v>
          </cell>
          <cell r="D13">
            <v>12.3</v>
          </cell>
          <cell r="E13">
            <v>93.125</v>
          </cell>
          <cell r="F13">
            <v>100</v>
          </cell>
          <cell r="G13">
            <v>80</v>
          </cell>
          <cell r="H13">
            <v>15.48</v>
          </cell>
          <cell r="J13">
            <v>25.2</v>
          </cell>
          <cell r="K13">
            <v>0.4</v>
          </cell>
        </row>
        <row r="14">
          <cell r="B14">
            <v>14.212499999999999</v>
          </cell>
          <cell r="C14">
            <v>21</v>
          </cell>
          <cell r="D14">
            <v>11.3</v>
          </cell>
          <cell r="E14">
            <v>89.583333333333329</v>
          </cell>
          <cell r="F14">
            <v>100</v>
          </cell>
          <cell r="G14">
            <v>61</v>
          </cell>
          <cell r="H14">
            <v>19.440000000000001</v>
          </cell>
          <cell r="J14">
            <v>28.44</v>
          </cell>
          <cell r="K14">
            <v>0.2</v>
          </cell>
        </row>
        <row r="15">
          <cell r="B15">
            <v>18.925000000000001</v>
          </cell>
          <cell r="C15">
            <v>30.3</v>
          </cell>
          <cell r="D15">
            <v>11.5</v>
          </cell>
          <cell r="E15">
            <v>76.375</v>
          </cell>
          <cell r="F15">
            <v>100</v>
          </cell>
          <cell r="G15">
            <v>40</v>
          </cell>
          <cell r="H15">
            <v>21.6</v>
          </cell>
          <cell r="J15">
            <v>41.76</v>
          </cell>
          <cell r="K15">
            <v>0</v>
          </cell>
        </row>
        <row r="16">
          <cell r="B16">
            <v>15.266666666666667</v>
          </cell>
          <cell r="C16">
            <v>21.2</v>
          </cell>
          <cell r="D16">
            <v>10.7</v>
          </cell>
          <cell r="E16">
            <v>79</v>
          </cell>
          <cell r="F16">
            <v>97</v>
          </cell>
          <cell r="G16">
            <v>55</v>
          </cell>
          <cell r="H16">
            <v>26.64</v>
          </cell>
          <cell r="J16">
            <v>38.880000000000003</v>
          </cell>
          <cell r="K16">
            <v>0</v>
          </cell>
        </row>
        <row r="17">
          <cell r="B17">
            <v>14.733333333333333</v>
          </cell>
          <cell r="C17">
            <v>25.3</v>
          </cell>
          <cell r="D17">
            <v>9.1</v>
          </cell>
          <cell r="E17">
            <v>78.666666666666671</v>
          </cell>
          <cell r="F17">
            <v>100</v>
          </cell>
          <cell r="G17">
            <v>47</v>
          </cell>
          <cell r="H17">
            <v>25.92</v>
          </cell>
          <cell r="J17">
            <v>39.24</v>
          </cell>
          <cell r="K17">
            <v>0</v>
          </cell>
        </row>
        <row r="18">
          <cell r="B18">
            <v>14.800000000000004</v>
          </cell>
          <cell r="C18">
            <v>24.3</v>
          </cell>
          <cell r="D18">
            <v>9.8000000000000007</v>
          </cell>
          <cell r="E18">
            <v>81.166666666666671</v>
          </cell>
          <cell r="F18">
            <v>100</v>
          </cell>
          <cell r="G18">
            <v>47</v>
          </cell>
          <cell r="H18">
            <v>21.6</v>
          </cell>
          <cell r="J18">
            <v>29.52</v>
          </cell>
          <cell r="K18">
            <v>0</v>
          </cell>
        </row>
        <row r="19">
          <cell r="B19">
            <v>15.533333333333337</v>
          </cell>
          <cell r="C19">
            <v>25.7</v>
          </cell>
          <cell r="D19">
            <v>9.3000000000000007</v>
          </cell>
          <cell r="E19">
            <v>78.166666666666671</v>
          </cell>
          <cell r="F19">
            <v>100</v>
          </cell>
          <cell r="G19">
            <v>44</v>
          </cell>
          <cell r="H19">
            <v>25.2</v>
          </cell>
          <cell r="J19">
            <v>36</v>
          </cell>
          <cell r="K19">
            <v>0</v>
          </cell>
        </row>
        <row r="20">
          <cell r="B20">
            <v>18.637499999999999</v>
          </cell>
          <cell r="C20">
            <v>29.9</v>
          </cell>
          <cell r="D20">
            <v>10.199999999999999</v>
          </cell>
          <cell r="E20">
            <v>68.666666666666671</v>
          </cell>
          <cell r="F20">
            <v>99</v>
          </cell>
          <cell r="G20">
            <v>32</v>
          </cell>
          <cell r="H20">
            <v>23.759999999999998</v>
          </cell>
          <cell r="J20">
            <v>37.800000000000004</v>
          </cell>
          <cell r="K20">
            <v>0</v>
          </cell>
        </row>
        <row r="21">
          <cell r="B21">
            <v>20.574999999999999</v>
          </cell>
          <cell r="C21">
            <v>30.2</v>
          </cell>
          <cell r="D21">
            <v>13.4</v>
          </cell>
          <cell r="E21">
            <v>60.75</v>
          </cell>
          <cell r="F21">
            <v>91</v>
          </cell>
          <cell r="G21">
            <v>30</v>
          </cell>
          <cell r="H21">
            <v>18.720000000000002</v>
          </cell>
          <cell r="J21">
            <v>30.240000000000002</v>
          </cell>
          <cell r="K21">
            <v>0</v>
          </cell>
        </row>
        <row r="22">
          <cell r="B22">
            <v>20.756521739130434</v>
          </cell>
          <cell r="C22">
            <v>31.7</v>
          </cell>
          <cell r="D22">
            <v>11.6</v>
          </cell>
          <cell r="E22">
            <v>57.347826086956523</v>
          </cell>
          <cell r="F22">
            <v>92</v>
          </cell>
          <cell r="G22">
            <v>25</v>
          </cell>
          <cell r="H22">
            <v>26.28</v>
          </cell>
          <cell r="J22">
            <v>42.12</v>
          </cell>
          <cell r="K22">
            <v>0</v>
          </cell>
        </row>
        <row r="23">
          <cell r="B23">
            <v>20.75</v>
          </cell>
          <cell r="C23">
            <v>32.4</v>
          </cell>
          <cell r="D23">
            <v>11.8</v>
          </cell>
          <cell r="E23">
            <v>54.208333333333336</v>
          </cell>
          <cell r="F23">
            <v>86</v>
          </cell>
          <cell r="G23">
            <v>23</v>
          </cell>
          <cell r="H23">
            <v>16.559999999999999</v>
          </cell>
          <cell r="J23">
            <v>30.96</v>
          </cell>
          <cell r="K23">
            <v>0</v>
          </cell>
        </row>
        <row r="24">
          <cell r="B24">
            <v>19.891666666666669</v>
          </cell>
          <cell r="C24">
            <v>31.3</v>
          </cell>
          <cell r="D24">
            <v>10.9</v>
          </cell>
          <cell r="E24">
            <v>53.5</v>
          </cell>
          <cell r="F24">
            <v>86</v>
          </cell>
          <cell r="G24">
            <v>22</v>
          </cell>
          <cell r="H24">
            <v>18</v>
          </cell>
          <cell r="J24">
            <v>33.480000000000004</v>
          </cell>
          <cell r="K24">
            <v>0</v>
          </cell>
        </row>
        <row r="25">
          <cell r="B25">
            <v>20.749999999999996</v>
          </cell>
          <cell r="C25">
            <v>32</v>
          </cell>
          <cell r="D25">
            <v>12.8</v>
          </cell>
          <cell r="E25">
            <v>49.125</v>
          </cell>
          <cell r="F25">
            <v>78</v>
          </cell>
          <cell r="G25">
            <v>19</v>
          </cell>
          <cell r="H25">
            <v>18.720000000000002</v>
          </cell>
          <cell r="J25">
            <v>37.440000000000005</v>
          </cell>
          <cell r="K25">
            <v>0</v>
          </cell>
        </row>
        <row r="26">
          <cell r="B26">
            <v>20.275000000000002</v>
          </cell>
          <cell r="C26">
            <v>31.7</v>
          </cell>
          <cell r="D26">
            <v>11</v>
          </cell>
          <cell r="E26">
            <v>49.375</v>
          </cell>
          <cell r="F26">
            <v>81</v>
          </cell>
          <cell r="G26">
            <v>20</v>
          </cell>
          <cell r="H26">
            <v>18.36</v>
          </cell>
          <cell r="J26">
            <v>33.840000000000003</v>
          </cell>
          <cell r="K26">
            <v>0</v>
          </cell>
        </row>
        <row r="27">
          <cell r="B27">
            <v>19.962500000000002</v>
          </cell>
          <cell r="C27">
            <v>31.1</v>
          </cell>
          <cell r="D27">
            <v>10.9</v>
          </cell>
          <cell r="E27">
            <v>48.583333333333336</v>
          </cell>
          <cell r="F27">
            <v>80</v>
          </cell>
          <cell r="G27">
            <v>21</v>
          </cell>
          <cell r="H27">
            <v>20.16</v>
          </cell>
          <cell r="J27">
            <v>37.440000000000005</v>
          </cell>
          <cell r="K27">
            <v>0</v>
          </cell>
        </row>
        <row r="28">
          <cell r="B28">
            <v>21.287500000000005</v>
          </cell>
          <cell r="C28">
            <v>31</v>
          </cell>
          <cell r="D28">
            <v>11.4</v>
          </cell>
          <cell r="E28">
            <v>45.333333333333336</v>
          </cell>
          <cell r="F28">
            <v>76</v>
          </cell>
          <cell r="G28">
            <v>22</v>
          </cell>
          <cell r="H28">
            <v>26.28</v>
          </cell>
          <cell r="J28">
            <v>45.36</v>
          </cell>
          <cell r="K28">
            <v>0</v>
          </cell>
        </row>
        <row r="29">
          <cell r="B29">
            <v>23.366666666666671</v>
          </cell>
          <cell r="C29">
            <v>32.9</v>
          </cell>
          <cell r="D29">
            <v>14.4</v>
          </cell>
          <cell r="E29">
            <v>38.125</v>
          </cell>
          <cell r="F29">
            <v>63</v>
          </cell>
          <cell r="G29">
            <v>18</v>
          </cell>
          <cell r="H29">
            <v>11.879999999999999</v>
          </cell>
          <cell r="J29">
            <v>28.44</v>
          </cell>
          <cell r="K29">
            <v>0</v>
          </cell>
        </row>
        <row r="30">
          <cell r="B30">
            <v>23.3125</v>
          </cell>
          <cell r="C30">
            <v>33.1</v>
          </cell>
          <cell r="D30">
            <v>13.4</v>
          </cell>
          <cell r="E30">
            <v>38.458333333333336</v>
          </cell>
          <cell r="F30">
            <v>69</v>
          </cell>
          <cell r="G30">
            <v>20</v>
          </cell>
          <cell r="H30">
            <v>15.48</v>
          </cell>
          <cell r="J30">
            <v>26.28</v>
          </cell>
          <cell r="K30">
            <v>0</v>
          </cell>
        </row>
        <row r="31">
          <cell r="B31">
            <v>22.841666666666665</v>
          </cell>
          <cell r="C31">
            <v>33.700000000000003</v>
          </cell>
          <cell r="D31">
            <v>13.4</v>
          </cell>
          <cell r="E31">
            <v>43.166666666666664</v>
          </cell>
          <cell r="F31">
            <v>71</v>
          </cell>
          <cell r="G31">
            <v>19</v>
          </cell>
          <cell r="H31">
            <v>21.6</v>
          </cell>
          <cell r="J31">
            <v>33.840000000000003</v>
          </cell>
          <cell r="K31">
            <v>0</v>
          </cell>
        </row>
        <row r="32">
          <cell r="B32">
            <v>23.616666666666671</v>
          </cell>
          <cell r="C32">
            <v>34.1</v>
          </cell>
          <cell r="D32">
            <v>14.5</v>
          </cell>
          <cell r="E32">
            <v>39.916666666666664</v>
          </cell>
          <cell r="F32">
            <v>67</v>
          </cell>
          <cell r="G32">
            <v>17</v>
          </cell>
          <cell r="H32">
            <v>17.28</v>
          </cell>
          <cell r="J32">
            <v>42.12</v>
          </cell>
          <cell r="K32">
            <v>0</v>
          </cell>
        </row>
        <row r="33">
          <cell r="B33">
            <v>25.116666666666664</v>
          </cell>
          <cell r="C33">
            <v>33.1</v>
          </cell>
          <cell r="D33">
            <v>17.8</v>
          </cell>
          <cell r="E33">
            <v>32.791666666666664</v>
          </cell>
          <cell r="F33">
            <v>48</v>
          </cell>
          <cell r="G33">
            <v>18</v>
          </cell>
          <cell r="H33">
            <v>18.720000000000002</v>
          </cell>
          <cell r="J33">
            <v>47.519999999999996</v>
          </cell>
          <cell r="K33">
            <v>0</v>
          </cell>
        </row>
        <row r="34">
          <cell r="B34">
            <v>21.325000000000003</v>
          </cell>
          <cell r="C34">
            <v>29.7</v>
          </cell>
          <cell r="D34">
            <v>14.7</v>
          </cell>
          <cell r="E34">
            <v>61.041666666666664</v>
          </cell>
          <cell r="F34">
            <v>91</v>
          </cell>
          <cell r="G34">
            <v>32</v>
          </cell>
          <cell r="H34">
            <v>29.880000000000003</v>
          </cell>
          <cell r="J34">
            <v>46.440000000000005</v>
          </cell>
          <cell r="K34">
            <v>0</v>
          </cell>
        </row>
        <row r="35">
          <cell r="B35">
            <v>21.324999999999996</v>
          </cell>
          <cell r="C35">
            <v>31.7</v>
          </cell>
          <cell r="D35">
            <v>14.1</v>
          </cell>
          <cell r="E35">
            <v>61.666666666666664</v>
          </cell>
          <cell r="F35">
            <v>90</v>
          </cell>
          <cell r="G35">
            <v>27</v>
          </cell>
          <cell r="H35">
            <v>24.840000000000003</v>
          </cell>
          <cell r="J35">
            <v>40.680000000000007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18.166666666666668</v>
          </cell>
          <cell r="C5">
            <v>23.7</v>
          </cell>
          <cell r="D5">
            <v>13.1</v>
          </cell>
          <cell r="E5">
            <v>60.791666666666664</v>
          </cell>
          <cell r="F5">
            <v>93</v>
          </cell>
          <cell r="G5">
            <v>36</v>
          </cell>
          <cell r="H5">
            <v>17.28</v>
          </cell>
          <cell r="J5">
            <v>29.52</v>
          </cell>
          <cell r="K5">
            <v>1.8</v>
          </cell>
        </row>
        <row r="6">
          <cell r="B6">
            <v>20.175000000000001</v>
          </cell>
          <cell r="C6">
            <v>27.8</v>
          </cell>
          <cell r="D6">
            <v>15.1</v>
          </cell>
          <cell r="E6">
            <v>63.769230769230766</v>
          </cell>
          <cell r="F6">
            <v>100</v>
          </cell>
          <cell r="G6">
            <v>43</v>
          </cell>
          <cell r="H6">
            <v>15.48</v>
          </cell>
          <cell r="J6">
            <v>24.48</v>
          </cell>
          <cell r="K6">
            <v>0</v>
          </cell>
        </row>
        <row r="7">
          <cell r="B7">
            <v>23.525000000000002</v>
          </cell>
          <cell r="C7">
            <v>32.1</v>
          </cell>
          <cell r="D7">
            <v>17.8</v>
          </cell>
          <cell r="E7">
            <v>57.173913043478258</v>
          </cell>
          <cell r="F7">
            <v>100</v>
          </cell>
          <cell r="G7">
            <v>18</v>
          </cell>
          <cell r="H7">
            <v>15.120000000000001</v>
          </cell>
          <cell r="J7">
            <v>28.8</v>
          </cell>
          <cell r="K7">
            <v>0</v>
          </cell>
        </row>
        <row r="8">
          <cell r="B8">
            <v>25.274999999999995</v>
          </cell>
          <cell r="C8">
            <v>32.5</v>
          </cell>
          <cell r="D8">
            <v>19.100000000000001</v>
          </cell>
          <cell r="E8">
            <v>37.208333333333336</v>
          </cell>
          <cell r="F8">
            <v>56</v>
          </cell>
          <cell r="G8">
            <v>18</v>
          </cell>
          <cell r="H8">
            <v>16.2</v>
          </cell>
          <cell r="J8">
            <v>29.16</v>
          </cell>
          <cell r="K8">
            <v>0</v>
          </cell>
        </row>
        <row r="9">
          <cell r="B9">
            <v>25.912499999999998</v>
          </cell>
          <cell r="C9">
            <v>32.5</v>
          </cell>
          <cell r="D9">
            <v>21.1</v>
          </cell>
          <cell r="E9">
            <v>34.333333333333336</v>
          </cell>
          <cell r="F9">
            <v>63</v>
          </cell>
          <cell r="G9">
            <v>18</v>
          </cell>
          <cell r="H9">
            <v>15.120000000000001</v>
          </cell>
          <cell r="J9">
            <v>27</v>
          </cell>
          <cell r="K9">
            <v>0</v>
          </cell>
        </row>
        <row r="10">
          <cell r="B10">
            <v>24.945833333333336</v>
          </cell>
          <cell r="C10">
            <v>32.4</v>
          </cell>
          <cell r="D10">
            <v>16.8</v>
          </cell>
          <cell r="E10">
            <v>36.958333333333336</v>
          </cell>
          <cell r="F10">
            <v>61</v>
          </cell>
          <cell r="G10">
            <v>22</v>
          </cell>
          <cell r="H10">
            <v>13.32</v>
          </cell>
          <cell r="J10">
            <v>29.16</v>
          </cell>
          <cell r="K10">
            <v>0</v>
          </cell>
        </row>
        <row r="11">
          <cell r="B11">
            <v>23.337500000000002</v>
          </cell>
          <cell r="C11">
            <v>31.4</v>
          </cell>
          <cell r="D11">
            <v>16.8</v>
          </cell>
          <cell r="E11">
            <v>50.041666666666664</v>
          </cell>
          <cell r="F11">
            <v>88</v>
          </cell>
          <cell r="G11">
            <v>24</v>
          </cell>
          <cell r="H11">
            <v>13.68</v>
          </cell>
          <cell r="J11">
            <v>32.04</v>
          </cell>
          <cell r="K11">
            <v>0</v>
          </cell>
        </row>
        <row r="12">
          <cell r="B12">
            <v>16.691666666666663</v>
          </cell>
          <cell r="C12">
            <v>22.2</v>
          </cell>
          <cell r="D12">
            <v>14.2</v>
          </cell>
          <cell r="E12">
            <v>78.666666666666671</v>
          </cell>
          <cell r="F12">
            <v>89</v>
          </cell>
          <cell r="G12">
            <v>61</v>
          </cell>
          <cell r="H12">
            <v>16.559999999999999</v>
          </cell>
          <cell r="J12">
            <v>30.6</v>
          </cell>
          <cell r="K12">
            <v>5.6</v>
          </cell>
        </row>
        <row r="13">
          <cell r="B13">
            <v>13.81666666666667</v>
          </cell>
          <cell r="C13">
            <v>15.1</v>
          </cell>
          <cell r="D13">
            <v>13.1</v>
          </cell>
          <cell r="E13" t="e">
            <v>#DIV/0!</v>
          </cell>
          <cell r="F13" t="str">
            <v>*</v>
          </cell>
          <cell r="G13" t="str">
            <v>*</v>
          </cell>
          <cell r="H13">
            <v>11.879999999999999</v>
          </cell>
          <cell r="J13">
            <v>27</v>
          </cell>
          <cell r="K13">
            <v>19.799999999999997</v>
          </cell>
        </row>
        <row r="14">
          <cell r="B14">
            <v>12.65</v>
          </cell>
          <cell r="C14">
            <v>14.4</v>
          </cell>
          <cell r="D14">
            <v>11.2</v>
          </cell>
          <cell r="E14">
            <v>100</v>
          </cell>
          <cell r="F14" t="str">
            <v>*</v>
          </cell>
          <cell r="G14" t="str">
            <v>*</v>
          </cell>
          <cell r="H14">
            <v>12.24</v>
          </cell>
          <cell r="J14">
            <v>21.240000000000002</v>
          </cell>
          <cell r="K14">
            <v>1</v>
          </cell>
        </row>
        <row r="15">
          <cell r="B15">
            <v>18.0625</v>
          </cell>
          <cell r="C15">
            <v>30</v>
          </cell>
          <cell r="D15">
            <v>13</v>
          </cell>
          <cell r="E15">
            <v>62</v>
          </cell>
          <cell r="F15">
            <v>98</v>
          </cell>
          <cell r="G15">
            <v>40</v>
          </cell>
          <cell r="H15">
            <v>26.28</v>
          </cell>
          <cell r="J15">
            <v>43.56</v>
          </cell>
          <cell r="K15">
            <v>0.2</v>
          </cell>
        </row>
        <row r="16">
          <cell r="B16">
            <v>15.133333333333338</v>
          </cell>
          <cell r="C16">
            <v>19.899999999999999</v>
          </cell>
          <cell r="D16">
            <v>12.7</v>
          </cell>
          <cell r="E16">
            <v>77.181818181818187</v>
          </cell>
          <cell r="F16">
            <v>100</v>
          </cell>
          <cell r="G16">
            <v>63</v>
          </cell>
          <cell r="H16">
            <v>24.12</v>
          </cell>
          <cell r="J16">
            <v>42.12</v>
          </cell>
          <cell r="K16">
            <v>0</v>
          </cell>
        </row>
        <row r="17">
          <cell r="B17">
            <v>15.883333333333331</v>
          </cell>
          <cell r="C17">
            <v>23.2</v>
          </cell>
          <cell r="D17">
            <v>11.2</v>
          </cell>
          <cell r="E17">
            <v>71.25</v>
          </cell>
          <cell r="F17">
            <v>100</v>
          </cell>
          <cell r="G17">
            <v>57</v>
          </cell>
          <cell r="H17">
            <v>18.36</v>
          </cell>
          <cell r="J17">
            <v>31.680000000000003</v>
          </cell>
          <cell r="K17">
            <v>0</v>
          </cell>
        </row>
        <row r="18">
          <cell r="B18">
            <v>15.695833333333331</v>
          </cell>
          <cell r="C18">
            <v>23.9</v>
          </cell>
          <cell r="D18">
            <v>12.1</v>
          </cell>
          <cell r="E18">
            <v>71</v>
          </cell>
          <cell r="F18">
            <v>100</v>
          </cell>
          <cell r="G18">
            <v>52</v>
          </cell>
          <cell r="H18">
            <v>17.64</v>
          </cell>
          <cell r="J18">
            <v>33.480000000000004</v>
          </cell>
          <cell r="K18">
            <v>0</v>
          </cell>
        </row>
        <row r="19">
          <cell r="B19">
            <v>15.700000000000003</v>
          </cell>
          <cell r="C19">
            <v>23.9</v>
          </cell>
          <cell r="D19">
            <v>10</v>
          </cell>
          <cell r="E19">
            <v>63.615384615384613</v>
          </cell>
          <cell r="F19">
            <v>87</v>
          </cell>
          <cell r="G19">
            <v>47</v>
          </cell>
          <cell r="H19">
            <v>18</v>
          </cell>
          <cell r="J19">
            <v>30.6</v>
          </cell>
          <cell r="K19">
            <v>0</v>
          </cell>
        </row>
        <row r="20">
          <cell r="B20">
            <v>20.412499999999998</v>
          </cell>
          <cell r="C20">
            <v>28.9</v>
          </cell>
          <cell r="D20">
            <v>14.5</v>
          </cell>
          <cell r="E20">
            <v>58.8</v>
          </cell>
          <cell r="F20">
            <v>100</v>
          </cell>
          <cell r="G20">
            <v>30</v>
          </cell>
          <cell r="H20">
            <v>20.88</v>
          </cell>
          <cell r="J20">
            <v>32.04</v>
          </cell>
          <cell r="K20">
            <v>0</v>
          </cell>
        </row>
        <row r="21">
          <cell r="B21">
            <v>22.099999999999998</v>
          </cell>
          <cell r="C21">
            <v>29.3</v>
          </cell>
          <cell r="D21">
            <v>16.7</v>
          </cell>
          <cell r="E21">
            <v>57.541666666666664</v>
          </cell>
          <cell r="F21">
            <v>89</v>
          </cell>
          <cell r="G21">
            <v>29</v>
          </cell>
          <cell r="H21">
            <v>17.64</v>
          </cell>
          <cell r="J21">
            <v>29.880000000000003</v>
          </cell>
          <cell r="K21">
            <v>0</v>
          </cell>
        </row>
        <row r="22">
          <cell r="B22">
            <v>23.220833333333335</v>
          </cell>
          <cell r="C22">
            <v>30.1</v>
          </cell>
          <cell r="D22">
            <v>17.5</v>
          </cell>
          <cell r="E22">
            <v>47.333333333333336</v>
          </cell>
          <cell r="F22">
            <v>75</v>
          </cell>
          <cell r="G22">
            <v>25</v>
          </cell>
          <cell r="H22">
            <v>19.440000000000001</v>
          </cell>
          <cell r="J22">
            <v>34.56</v>
          </cell>
          <cell r="K22">
            <v>0</v>
          </cell>
        </row>
        <row r="23">
          <cell r="B23">
            <v>22.770833333333339</v>
          </cell>
          <cell r="C23">
            <v>29.8</v>
          </cell>
          <cell r="D23">
            <v>17</v>
          </cell>
          <cell r="E23">
            <v>46.291666666666664</v>
          </cell>
          <cell r="F23">
            <v>75</v>
          </cell>
          <cell r="G23">
            <v>22</v>
          </cell>
          <cell r="H23">
            <v>22.68</v>
          </cell>
          <cell r="J23">
            <v>33.119999999999997</v>
          </cell>
          <cell r="K23">
            <v>0</v>
          </cell>
        </row>
        <row r="24">
          <cell r="B24">
            <v>22.283333333333335</v>
          </cell>
          <cell r="C24">
            <v>29</v>
          </cell>
          <cell r="D24">
            <v>16.3</v>
          </cell>
          <cell r="E24">
            <v>48</v>
          </cell>
          <cell r="F24">
            <v>77</v>
          </cell>
          <cell r="G24">
            <v>27</v>
          </cell>
          <cell r="H24">
            <v>14.04</v>
          </cell>
          <cell r="J24">
            <v>25.2</v>
          </cell>
          <cell r="K24">
            <v>0</v>
          </cell>
        </row>
        <row r="25">
          <cell r="B25">
            <v>22.612500000000001</v>
          </cell>
          <cell r="C25">
            <v>30.5</v>
          </cell>
          <cell r="D25">
            <v>16.7</v>
          </cell>
          <cell r="E25">
            <v>45.5</v>
          </cell>
          <cell r="F25">
            <v>70</v>
          </cell>
          <cell r="G25">
            <v>24</v>
          </cell>
          <cell r="H25">
            <v>19.8</v>
          </cell>
          <cell r="J25">
            <v>33.480000000000004</v>
          </cell>
          <cell r="K25">
            <v>0</v>
          </cell>
        </row>
        <row r="26">
          <cell r="B26">
            <v>23.658333333333331</v>
          </cell>
          <cell r="C26">
            <v>30.8</v>
          </cell>
          <cell r="D26">
            <v>17.899999999999999</v>
          </cell>
          <cell r="E26">
            <v>44.25</v>
          </cell>
          <cell r="F26">
            <v>71</v>
          </cell>
          <cell r="G26">
            <v>19</v>
          </cell>
          <cell r="H26">
            <v>21.6</v>
          </cell>
          <cell r="J26">
            <v>32.04</v>
          </cell>
          <cell r="K26">
            <v>0</v>
          </cell>
        </row>
        <row r="27">
          <cell r="B27">
            <v>22.795833333333331</v>
          </cell>
          <cell r="C27">
            <v>29.8</v>
          </cell>
          <cell r="D27">
            <v>17.100000000000001</v>
          </cell>
          <cell r="E27">
            <v>43.916666666666664</v>
          </cell>
          <cell r="F27">
            <v>66</v>
          </cell>
          <cell r="G27">
            <v>23</v>
          </cell>
          <cell r="H27">
            <v>19.8</v>
          </cell>
          <cell r="J27">
            <v>30.96</v>
          </cell>
          <cell r="K27">
            <v>0</v>
          </cell>
        </row>
        <row r="28">
          <cell r="B28">
            <v>22.833333333333332</v>
          </cell>
          <cell r="C28">
            <v>30.7</v>
          </cell>
          <cell r="D28">
            <v>16.2</v>
          </cell>
          <cell r="E28">
            <v>44.416666666666664</v>
          </cell>
          <cell r="F28">
            <v>73</v>
          </cell>
          <cell r="G28">
            <v>23</v>
          </cell>
          <cell r="H28">
            <v>16.559999999999999</v>
          </cell>
          <cell r="J28">
            <v>27.36</v>
          </cell>
          <cell r="K28">
            <v>0</v>
          </cell>
        </row>
        <row r="29">
          <cell r="B29">
            <v>23.833333333333329</v>
          </cell>
          <cell r="C29">
            <v>32.4</v>
          </cell>
          <cell r="D29">
            <v>14.5</v>
          </cell>
          <cell r="E29">
            <v>38.833333333333336</v>
          </cell>
          <cell r="F29">
            <v>71</v>
          </cell>
          <cell r="G29">
            <v>18</v>
          </cell>
          <cell r="H29">
            <v>14.4</v>
          </cell>
          <cell r="J29">
            <v>28.8</v>
          </cell>
          <cell r="K29">
            <v>0</v>
          </cell>
        </row>
        <row r="30">
          <cell r="B30">
            <v>24.108333333333334</v>
          </cell>
          <cell r="C30">
            <v>31.5</v>
          </cell>
          <cell r="D30">
            <v>17.5</v>
          </cell>
          <cell r="E30">
            <v>36.666666666666664</v>
          </cell>
          <cell r="F30">
            <v>63</v>
          </cell>
          <cell r="G30">
            <v>21</v>
          </cell>
          <cell r="H30">
            <v>17.28</v>
          </cell>
          <cell r="J30">
            <v>28.44</v>
          </cell>
          <cell r="K30">
            <v>0</v>
          </cell>
        </row>
        <row r="31">
          <cell r="B31">
            <v>24.350000000000005</v>
          </cell>
          <cell r="C31">
            <v>31.7</v>
          </cell>
          <cell r="D31">
            <v>18.8</v>
          </cell>
          <cell r="F31">
            <v>66</v>
          </cell>
          <cell r="H31">
            <v>14.76</v>
          </cell>
          <cell r="J31">
            <v>25.56</v>
          </cell>
          <cell r="K31">
            <v>0</v>
          </cell>
        </row>
        <row r="32">
          <cell r="B32">
            <v>25.316666666666666</v>
          </cell>
          <cell r="C32">
            <v>34.200000000000003</v>
          </cell>
          <cell r="D32">
            <v>18.3</v>
          </cell>
          <cell r="E32">
            <v>38.458333333333336</v>
          </cell>
          <cell r="F32">
            <v>73</v>
          </cell>
          <cell r="G32">
            <v>17</v>
          </cell>
          <cell r="H32">
            <v>16.559999999999999</v>
          </cell>
          <cell r="J32">
            <v>29.880000000000003</v>
          </cell>
          <cell r="K32">
            <v>0</v>
          </cell>
        </row>
        <row r="33">
          <cell r="B33">
            <v>24.924999999999997</v>
          </cell>
          <cell r="C33">
            <v>31.1</v>
          </cell>
          <cell r="D33">
            <v>16.100000000000001</v>
          </cell>
          <cell r="E33">
            <v>39.5</v>
          </cell>
          <cell r="F33">
            <v>64</v>
          </cell>
          <cell r="G33">
            <v>25</v>
          </cell>
          <cell r="H33">
            <v>23.040000000000003</v>
          </cell>
          <cell r="J33">
            <v>41.4</v>
          </cell>
          <cell r="K33">
            <v>0</v>
          </cell>
        </row>
        <row r="34">
          <cell r="B34">
            <v>20.770833333333336</v>
          </cell>
          <cell r="C34">
            <v>25.6</v>
          </cell>
          <cell r="D34">
            <v>17.7</v>
          </cell>
          <cell r="E34">
            <v>66.833333333333329</v>
          </cell>
          <cell r="F34">
            <v>90</v>
          </cell>
          <cell r="G34">
            <v>44</v>
          </cell>
          <cell r="H34">
            <v>18.36</v>
          </cell>
          <cell r="J34">
            <v>30.240000000000002</v>
          </cell>
          <cell r="K34">
            <v>0.6</v>
          </cell>
        </row>
        <row r="35">
          <cell r="B35">
            <v>20.279166666666669</v>
          </cell>
          <cell r="C35">
            <v>28</v>
          </cell>
          <cell r="D35">
            <v>14.3</v>
          </cell>
          <cell r="E35">
            <v>62.875</v>
          </cell>
          <cell r="F35">
            <v>85</v>
          </cell>
          <cell r="G35">
            <v>36</v>
          </cell>
          <cell r="H35">
            <v>20.88</v>
          </cell>
          <cell r="J35">
            <v>37.440000000000005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17.329166666666666</v>
          </cell>
          <cell r="C5">
            <v>26.8</v>
          </cell>
          <cell r="D5">
            <v>10.4</v>
          </cell>
          <cell r="E5">
            <v>64.75</v>
          </cell>
          <cell r="F5">
            <v>92</v>
          </cell>
          <cell r="G5">
            <v>42</v>
          </cell>
          <cell r="H5">
            <v>13.32</v>
          </cell>
          <cell r="J5">
            <v>26.64</v>
          </cell>
          <cell r="K5">
            <v>0.2</v>
          </cell>
        </row>
        <row r="6">
          <cell r="B6">
            <v>21.774999999999995</v>
          </cell>
          <cell r="C6">
            <v>32.1</v>
          </cell>
          <cell r="D6">
            <v>14.3</v>
          </cell>
          <cell r="E6">
            <v>63.833333333333336</v>
          </cell>
          <cell r="F6">
            <v>94</v>
          </cell>
          <cell r="G6">
            <v>27</v>
          </cell>
          <cell r="H6">
            <v>15.48</v>
          </cell>
          <cell r="J6">
            <v>27.720000000000002</v>
          </cell>
          <cell r="K6">
            <v>0</v>
          </cell>
        </row>
        <row r="7">
          <cell r="B7">
            <v>23.041666666666668</v>
          </cell>
          <cell r="C7">
            <v>34</v>
          </cell>
          <cell r="D7">
            <v>13.4</v>
          </cell>
          <cell r="E7">
            <v>55.708333333333336</v>
          </cell>
          <cell r="F7">
            <v>90</v>
          </cell>
          <cell r="G7">
            <v>23</v>
          </cell>
          <cell r="H7">
            <v>21.240000000000002</v>
          </cell>
          <cell r="J7">
            <v>39.24</v>
          </cell>
          <cell r="K7">
            <v>0</v>
          </cell>
        </row>
        <row r="8">
          <cell r="B8">
            <v>24.0625</v>
          </cell>
          <cell r="C8">
            <v>33.9</v>
          </cell>
          <cell r="D8">
            <v>15</v>
          </cell>
          <cell r="E8">
            <v>49.208333333333336</v>
          </cell>
          <cell r="F8">
            <v>80</v>
          </cell>
          <cell r="G8">
            <v>23</v>
          </cell>
          <cell r="H8">
            <v>18.36</v>
          </cell>
          <cell r="J8">
            <v>35.28</v>
          </cell>
          <cell r="K8">
            <v>0</v>
          </cell>
        </row>
        <row r="9">
          <cell r="B9">
            <v>25.712499999999995</v>
          </cell>
          <cell r="C9">
            <v>34.5</v>
          </cell>
          <cell r="D9">
            <v>20.6</v>
          </cell>
          <cell r="E9">
            <v>44</v>
          </cell>
          <cell r="F9">
            <v>65</v>
          </cell>
          <cell r="G9">
            <v>23</v>
          </cell>
          <cell r="H9">
            <v>24.840000000000003</v>
          </cell>
          <cell r="J9">
            <v>38.880000000000003</v>
          </cell>
          <cell r="K9">
            <v>0</v>
          </cell>
        </row>
        <row r="10">
          <cell r="B10">
            <v>17.116666666666664</v>
          </cell>
          <cell r="C10">
            <v>23</v>
          </cell>
          <cell r="D10">
            <v>13.7</v>
          </cell>
          <cell r="E10">
            <v>79.916666666666671</v>
          </cell>
          <cell r="F10">
            <v>93</v>
          </cell>
          <cell r="G10">
            <v>61</v>
          </cell>
          <cell r="H10">
            <v>24.48</v>
          </cell>
          <cell r="J10">
            <v>38.880000000000003</v>
          </cell>
          <cell r="K10">
            <v>0</v>
          </cell>
        </row>
        <row r="11">
          <cell r="B11">
            <v>17.208333333333336</v>
          </cell>
          <cell r="C11">
            <v>22.9</v>
          </cell>
          <cell r="D11">
            <v>14.7</v>
          </cell>
          <cell r="E11">
            <v>73.291666666666671</v>
          </cell>
          <cell r="F11">
            <v>85</v>
          </cell>
          <cell r="G11">
            <v>49</v>
          </cell>
          <cell r="H11">
            <v>23.040000000000003</v>
          </cell>
          <cell r="J11">
            <v>34.200000000000003</v>
          </cell>
          <cell r="K11">
            <v>0</v>
          </cell>
        </row>
        <row r="12">
          <cell r="B12">
            <v>12.483333333333334</v>
          </cell>
          <cell r="C12">
            <v>16.7</v>
          </cell>
          <cell r="D12">
            <v>10.8</v>
          </cell>
          <cell r="E12">
            <v>90.958333333333329</v>
          </cell>
          <cell r="F12">
            <v>99</v>
          </cell>
          <cell r="G12">
            <v>67</v>
          </cell>
          <cell r="H12">
            <v>24.12</v>
          </cell>
          <cell r="J12">
            <v>37.080000000000005</v>
          </cell>
          <cell r="K12">
            <v>8.6000000000000014</v>
          </cell>
        </row>
        <row r="13">
          <cell r="B13">
            <v>10.7125</v>
          </cell>
          <cell r="C13">
            <v>11.6</v>
          </cell>
          <cell r="D13">
            <v>9.1999999999999993</v>
          </cell>
          <cell r="E13">
            <v>98.25</v>
          </cell>
          <cell r="F13">
            <v>100</v>
          </cell>
          <cell r="G13">
            <v>89</v>
          </cell>
          <cell r="H13">
            <v>21.6</v>
          </cell>
          <cell r="J13">
            <v>33.480000000000004</v>
          </cell>
          <cell r="K13">
            <v>27.799999999999997</v>
          </cell>
        </row>
        <row r="14">
          <cell r="B14">
            <v>10.741666666666669</v>
          </cell>
          <cell r="C14">
            <v>14.7</v>
          </cell>
          <cell r="D14">
            <v>8.6</v>
          </cell>
          <cell r="E14">
            <v>87.291666666666671</v>
          </cell>
          <cell r="F14">
            <v>97</v>
          </cell>
          <cell r="G14">
            <v>62</v>
          </cell>
          <cell r="H14">
            <v>19.079999999999998</v>
          </cell>
          <cell r="J14">
            <v>27.36</v>
          </cell>
          <cell r="K14">
            <v>3.8</v>
          </cell>
        </row>
        <row r="15">
          <cell r="B15">
            <v>12.924999999999999</v>
          </cell>
          <cell r="C15">
            <v>18.5</v>
          </cell>
          <cell r="D15">
            <v>11.2</v>
          </cell>
          <cell r="E15">
            <v>83.041666666666671</v>
          </cell>
          <cell r="F15">
            <v>94</v>
          </cell>
          <cell r="G15">
            <v>66</v>
          </cell>
          <cell r="H15">
            <v>24.48</v>
          </cell>
          <cell r="J15">
            <v>39.24</v>
          </cell>
          <cell r="K15">
            <v>0</v>
          </cell>
        </row>
        <row r="16">
          <cell r="B16">
            <v>9.8708333333333336</v>
          </cell>
          <cell r="C16">
            <v>11.7</v>
          </cell>
          <cell r="D16">
            <v>8.8000000000000007</v>
          </cell>
          <cell r="E16">
            <v>90.666666666666671</v>
          </cell>
          <cell r="F16">
            <v>98</v>
          </cell>
          <cell r="G16">
            <v>77</v>
          </cell>
          <cell r="H16">
            <v>27.36</v>
          </cell>
          <cell r="J16">
            <v>39.96</v>
          </cell>
          <cell r="K16">
            <v>0.4</v>
          </cell>
        </row>
        <row r="17">
          <cell r="B17">
            <v>10.012499999999998</v>
          </cell>
          <cell r="C17">
            <v>14.3</v>
          </cell>
          <cell r="D17">
            <v>7.8</v>
          </cell>
          <cell r="E17">
            <v>83.333333333333329</v>
          </cell>
          <cell r="F17">
            <v>94</v>
          </cell>
          <cell r="G17">
            <v>65</v>
          </cell>
          <cell r="H17">
            <v>28.44</v>
          </cell>
          <cell r="J17">
            <v>41.76</v>
          </cell>
          <cell r="K17">
            <v>0</v>
          </cell>
        </row>
        <row r="18">
          <cell r="B18">
            <v>11.354166666666666</v>
          </cell>
          <cell r="C18">
            <v>16.600000000000001</v>
          </cell>
          <cell r="D18">
            <v>8.9</v>
          </cell>
          <cell r="E18">
            <v>80.25</v>
          </cell>
          <cell r="F18">
            <v>93</v>
          </cell>
          <cell r="G18">
            <v>61</v>
          </cell>
          <cell r="H18">
            <v>23.759999999999998</v>
          </cell>
          <cell r="J18">
            <v>35.64</v>
          </cell>
          <cell r="K18">
            <v>0</v>
          </cell>
        </row>
        <row r="19">
          <cell r="B19">
            <v>12.483333333333334</v>
          </cell>
          <cell r="C19">
            <v>19.7</v>
          </cell>
          <cell r="D19">
            <v>7.8</v>
          </cell>
          <cell r="E19">
            <v>78.375</v>
          </cell>
          <cell r="F19">
            <v>97</v>
          </cell>
          <cell r="G19">
            <v>51</v>
          </cell>
          <cell r="H19">
            <v>20.88</v>
          </cell>
          <cell r="J19">
            <v>35.28</v>
          </cell>
          <cell r="K19">
            <v>0</v>
          </cell>
        </row>
        <row r="20">
          <cell r="B20">
            <v>16.416666666666664</v>
          </cell>
          <cell r="C20">
            <v>26.9</v>
          </cell>
          <cell r="D20">
            <v>9.4</v>
          </cell>
          <cell r="E20">
            <v>73.125</v>
          </cell>
          <cell r="F20">
            <v>97</v>
          </cell>
          <cell r="G20">
            <v>44</v>
          </cell>
          <cell r="H20">
            <v>16.920000000000002</v>
          </cell>
          <cell r="J20">
            <v>30.6</v>
          </cell>
          <cell r="K20">
            <v>0</v>
          </cell>
        </row>
        <row r="21">
          <cell r="B21">
            <v>20.354166666666664</v>
          </cell>
          <cell r="C21">
            <v>30.1</v>
          </cell>
          <cell r="D21">
            <v>13.6</v>
          </cell>
          <cell r="E21">
            <v>71.25</v>
          </cell>
          <cell r="F21">
            <v>96</v>
          </cell>
          <cell r="G21">
            <v>38</v>
          </cell>
          <cell r="H21">
            <v>9.7200000000000006</v>
          </cell>
          <cell r="J21">
            <v>16.2</v>
          </cell>
          <cell r="K21">
            <v>0</v>
          </cell>
        </row>
        <row r="22">
          <cell r="B22">
            <v>21.591666666666669</v>
          </cell>
          <cell r="C22">
            <v>31.8</v>
          </cell>
          <cell r="D22">
            <v>13.2</v>
          </cell>
          <cell r="E22">
            <v>65.208333333333329</v>
          </cell>
          <cell r="F22">
            <v>97</v>
          </cell>
          <cell r="G22">
            <v>30</v>
          </cell>
          <cell r="H22">
            <v>18.720000000000002</v>
          </cell>
          <cell r="J22">
            <v>39.6</v>
          </cell>
          <cell r="K22">
            <v>0</v>
          </cell>
        </row>
        <row r="23">
          <cell r="B23">
            <v>22.479166666666668</v>
          </cell>
          <cell r="C23">
            <v>32.799999999999997</v>
          </cell>
          <cell r="D23">
            <v>13.4</v>
          </cell>
          <cell r="E23">
            <v>59.458333333333336</v>
          </cell>
          <cell r="F23">
            <v>92</v>
          </cell>
          <cell r="G23">
            <v>28</v>
          </cell>
          <cell r="H23">
            <v>12.6</v>
          </cell>
          <cell r="J23">
            <v>29.52</v>
          </cell>
          <cell r="K23">
            <v>0</v>
          </cell>
        </row>
        <row r="24">
          <cell r="B24">
            <v>21.945833333333336</v>
          </cell>
          <cell r="C24">
            <v>31.7</v>
          </cell>
          <cell r="D24">
            <v>13.5</v>
          </cell>
          <cell r="E24">
            <v>59.708333333333336</v>
          </cell>
          <cell r="F24">
            <v>89</v>
          </cell>
          <cell r="G24">
            <v>27</v>
          </cell>
          <cell r="H24">
            <v>11.520000000000001</v>
          </cell>
          <cell r="J24">
            <v>26.28</v>
          </cell>
          <cell r="K24">
            <v>0</v>
          </cell>
        </row>
        <row r="25">
          <cell r="B25">
            <v>21.566666666666666</v>
          </cell>
          <cell r="C25">
            <v>32.700000000000003</v>
          </cell>
          <cell r="D25">
            <v>11.9</v>
          </cell>
          <cell r="E25">
            <v>56.458333333333336</v>
          </cell>
          <cell r="F25">
            <v>90</v>
          </cell>
          <cell r="G25">
            <v>22</v>
          </cell>
          <cell r="H25">
            <v>12.96</v>
          </cell>
          <cell r="J25">
            <v>27.720000000000002</v>
          </cell>
          <cell r="K25">
            <v>0</v>
          </cell>
        </row>
        <row r="26">
          <cell r="B26">
            <v>21.770833333333332</v>
          </cell>
          <cell r="C26">
            <v>32.5</v>
          </cell>
          <cell r="D26">
            <v>12.8</v>
          </cell>
          <cell r="E26">
            <v>55.25</v>
          </cell>
          <cell r="F26">
            <v>88</v>
          </cell>
          <cell r="G26">
            <v>22</v>
          </cell>
          <cell r="H26">
            <v>14.76</v>
          </cell>
          <cell r="J26">
            <v>26.28</v>
          </cell>
          <cell r="K26">
            <v>0</v>
          </cell>
        </row>
        <row r="27">
          <cell r="B27">
            <v>21.554166666666664</v>
          </cell>
          <cell r="C27">
            <v>32.200000000000003</v>
          </cell>
          <cell r="D27">
            <v>12.5</v>
          </cell>
          <cell r="E27">
            <v>53.5</v>
          </cell>
          <cell r="F27">
            <v>85</v>
          </cell>
          <cell r="G27">
            <v>21</v>
          </cell>
          <cell r="H27">
            <v>12.24</v>
          </cell>
          <cell r="J27">
            <v>33.119999999999997</v>
          </cell>
          <cell r="K27">
            <v>0</v>
          </cell>
        </row>
        <row r="28">
          <cell r="B28">
            <v>21.737500000000001</v>
          </cell>
          <cell r="C28">
            <v>32.799999999999997</v>
          </cell>
          <cell r="D28">
            <v>12.1</v>
          </cell>
          <cell r="E28">
            <v>53.041666666666664</v>
          </cell>
          <cell r="F28">
            <v>84</v>
          </cell>
          <cell r="G28">
            <v>24</v>
          </cell>
          <cell r="H28">
            <v>21.6</v>
          </cell>
          <cell r="J28">
            <v>44.64</v>
          </cell>
          <cell r="K28">
            <v>0</v>
          </cell>
        </row>
        <row r="29">
          <cell r="B29">
            <v>22.829166666666666</v>
          </cell>
          <cell r="C29">
            <v>33.200000000000003</v>
          </cell>
          <cell r="D29">
            <v>13.9</v>
          </cell>
          <cell r="E29">
            <v>52.75</v>
          </cell>
          <cell r="F29">
            <v>84</v>
          </cell>
          <cell r="G29">
            <v>25</v>
          </cell>
          <cell r="H29">
            <v>15.48</v>
          </cell>
          <cell r="J29">
            <v>27.720000000000002</v>
          </cell>
          <cell r="K29">
            <v>0</v>
          </cell>
        </row>
        <row r="30">
          <cell r="B30">
            <v>23.245833333333334</v>
          </cell>
          <cell r="C30">
            <v>33.200000000000003</v>
          </cell>
          <cell r="D30">
            <v>15.7</v>
          </cell>
          <cell r="E30">
            <v>55.75</v>
          </cell>
          <cell r="F30">
            <v>86</v>
          </cell>
          <cell r="G30">
            <v>28</v>
          </cell>
          <cell r="H30">
            <v>11.520000000000001</v>
          </cell>
          <cell r="J30">
            <v>21.96</v>
          </cell>
          <cell r="K30">
            <v>0</v>
          </cell>
        </row>
        <row r="31">
          <cell r="B31">
            <v>23.783333333333331</v>
          </cell>
          <cell r="C31">
            <v>34.1</v>
          </cell>
          <cell r="D31">
            <v>15.6</v>
          </cell>
          <cell r="E31">
            <v>54.625</v>
          </cell>
          <cell r="F31">
            <v>85</v>
          </cell>
          <cell r="G31">
            <v>24</v>
          </cell>
          <cell r="H31">
            <v>13.32</v>
          </cell>
          <cell r="J31">
            <v>27.720000000000002</v>
          </cell>
          <cell r="K31">
            <v>0</v>
          </cell>
        </row>
        <row r="32">
          <cell r="B32">
            <v>25.095833333333335</v>
          </cell>
          <cell r="C32">
            <v>35.1</v>
          </cell>
          <cell r="D32">
            <v>15.8</v>
          </cell>
          <cell r="E32">
            <v>47.333333333333336</v>
          </cell>
          <cell r="F32">
            <v>85</v>
          </cell>
          <cell r="G32">
            <v>20</v>
          </cell>
          <cell r="H32">
            <v>25.92</v>
          </cell>
          <cell r="J32">
            <v>42.84</v>
          </cell>
          <cell r="K32">
            <v>0</v>
          </cell>
        </row>
        <row r="33">
          <cell r="B33">
            <v>22.004347826086956</v>
          </cell>
          <cell r="C33">
            <v>27.4</v>
          </cell>
          <cell r="D33">
            <v>16</v>
          </cell>
          <cell r="E33">
            <v>59.434782608695649</v>
          </cell>
          <cell r="F33">
            <v>95</v>
          </cell>
          <cell r="G33">
            <v>35</v>
          </cell>
          <cell r="H33">
            <v>29.52</v>
          </cell>
          <cell r="J33">
            <v>45.36</v>
          </cell>
          <cell r="K33">
            <v>0</v>
          </cell>
        </row>
        <row r="34">
          <cell r="B34">
            <v>18.758333333333333</v>
          </cell>
          <cell r="C34">
            <v>24.8</v>
          </cell>
          <cell r="D34">
            <v>15.2</v>
          </cell>
          <cell r="E34">
            <v>89.708333333333329</v>
          </cell>
          <cell r="F34">
            <v>100</v>
          </cell>
          <cell r="G34">
            <v>61</v>
          </cell>
          <cell r="H34">
            <v>20.88</v>
          </cell>
          <cell r="J34">
            <v>33.119999999999997</v>
          </cell>
          <cell r="K34">
            <v>0.8</v>
          </cell>
        </row>
        <row r="35">
          <cell r="B35">
            <v>21.012499999999999</v>
          </cell>
          <cell r="C35">
            <v>31.7</v>
          </cell>
          <cell r="D35">
            <v>13.5</v>
          </cell>
          <cell r="E35">
            <v>75.041666666666671</v>
          </cell>
          <cell r="F35">
            <v>100</v>
          </cell>
          <cell r="G35">
            <v>35</v>
          </cell>
          <cell r="H35">
            <v>14.76</v>
          </cell>
          <cell r="J35">
            <v>26.28</v>
          </cell>
          <cell r="K35">
            <v>0.2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J35" t="str">
            <v>*</v>
          </cell>
          <cell r="K3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zoomScale="92" zoomScaleNormal="92" workbookViewId="0">
      <selection activeCell="AI26" sqref="AI26"/>
    </sheetView>
  </sheetViews>
  <sheetFormatPr defaultRowHeight="12.75" x14ac:dyDescent="0.2"/>
  <cols>
    <col min="1" max="1" width="25.570312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15" t="s">
        <v>212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7"/>
    </row>
    <row r="2" spans="1:37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7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B3" si="0">SUM(C3+1)</f>
        <v>3</v>
      </c>
      <c r="E3" s="111">
        <f t="shared" si="0"/>
        <v>4</v>
      </c>
      <c r="F3" s="111">
        <f t="shared" si="0"/>
        <v>5</v>
      </c>
      <c r="G3" s="111">
        <v>6</v>
      </c>
      <c r="H3" s="111"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>SUM(AB3+1)</f>
        <v>28</v>
      </c>
      <c r="AD3" s="111">
        <f>SUM(AC3+1)</f>
        <v>29</v>
      </c>
      <c r="AE3" s="111">
        <v>30</v>
      </c>
      <c r="AF3" s="112">
        <v>31</v>
      </c>
      <c r="AG3" s="108" t="s">
        <v>24</v>
      </c>
    </row>
    <row r="4" spans="1:37" s="5" customFormat="1" ht="12.75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108"/>
    </row>
    <row r="5" spans="1:37" s="5" customFormat="1" x14ac:dyDescent="0.2">
      <c r="A5" s="50" t="s">
        <v>28</v>
      </c>
      <c r="B5" s="90">
        <f>[1]Julho!$B$5</f>
        <v>19.183333333333334</v>
      </c>
      <c r="C5" s="90">
        <f>[1]Julho!$B$6</f>
        <v>20.187499999999996</v>
      </c>
      <c r="D5" s="90">
        <f>[1]Julho!$B$7</f>
        <v>21.979166666666668</v>
      </c>
      <c r="E5" s="90">
        <f>[1]Julho!$B$8</f>
        <v>21.545833333333334</v>
      </c>
      <c r="F5" s="90">
        <f>[1]Julho!$B$9</f>
        <v>21.579166666666669</v>
      </c>
      <c r="G5" s="90">
        <f>[1]Julho!$B$10</f>
        <v>21.779166666666672</v>
      </c>
      <c r="H5" s="90">
        <f>[1]Julho!$B$11</f>
        <v>21.504166666666666</v>
      </c>
      <c r="I5" s="90">
        <f>[1]Julho!$B$12</f>
        <v>19.416666666666668</v>
      </c>
      <c r="J5" s="90">
        <f>[1]Julho!$B$13</f>
        <v>15.508333333333333</v>
      </c>
      <c r="K5" s="90">
        <f>[1]Julho!$B$14</f>
        <v>15.420833333333333</v>
      </c>
      <c r="L5" s="90">
        <f>[1]Julho!$B$15</f>
        <v>21.045833333333334</v>
      </c>
      <c r="M5" s="90">
        <f>[1]Julho!$B$16</f>
        <v>17.004166666666666</v>
      </c>
      <c r="N5" s="90">
        <f>[1]Julho!$B$17</f>
        <v>16.729166666666668</v>
      </c>
      <c r="O5" s="90">
        <f>[1]Julho!$B$18</f>
        <v>17.141666666666666</v>
      </c>
      <c r="P5" s="90">
        <f>[1]Julho!$B$19</f>
        <v>16.154166666666665</v>
      </c>
      <c r="Q5" s="90">
        <f>[1]Julho!$B$20</f>
        <v>19.31666666666667</v>
      </c>
      <c r="R5" s="90">
        <f>[1]Julho!$B$21</f>
        <v>20.283333333333331</v>
      </c>
      <c r="S5" s="90">
        <f>[1]Julho!$B$22</f>
        <v>20.970833333333331</v>
      </c>
      <c r="T5" s="90">
        <f>[1]Julho!$B$23</f>
        <v>21.095833333333335</v>
      </c>
      <c r="U5" s="90">
        <f>[1]Julho!$B$24</f>
        <v>20.737500000000001</v>
      </c>
      <c r="V5" s="90">
        <f>[1]Julho!$B$25</f>
        <v>20.616666666666671</v>
      </c>
      <c r="W5" s="90">
        <f>[1]Julho!$B$26</f>
        <v>20.558333333333334</v>
      </c>
      <c r="X5" s="90">
        <f>[1]Julho!$B$27</f>
        <v>20.537500000000001</v>
      </c>
      <c r="Y5" s="90">
        <f>[1]Julho!$B$28</f>
        <v>20.845833333333331</v>
      </c>
      <c r="Z5" s="90">
        <f>[1]Julho!$B$29</f>
        <v>21.5625</v>
      </c>
      <c r="AA5" s="90">
        <f>[1]Julho!$B$30</f>
        <v>21.275000000000002</v>
      </c>
      <c r="AB5" s="90">
        <f>[1]Julho!$B$31</f>
        <v>22.091666666666669</v>
      </c>
      <c r="AC5" s="90">
        <f>[1]Julho!$B$32</f>
        <v>22.770833333333332</v>
      </c>
      <c r="AD5" s="90">
        <f>[1]Julho!$B$33</f>
        <v>23.258333333333329</v>
      </c>
      <c r="AE5" s="90">
        <f>[1]Julho!$B$34</f>
        <v>22.804166666666664</v>
      </c>
      <c r="AF5" s="90">
        <f>[1]Julho!$B$35</f>
        <v>21.491666666666664</v>
      </c>
      <c r="AG5" s="99">
        <f>AVERAGE(B5:AF5)</f>
        <v>20.206317204301076</v>
      </c>
    </row>
    <row r="6" spans="1:37" x14ac:dyDescent="0.2">
      <c r="A6" s="50" t="s">
        <v>0</v>
      </c>
      <c r="B6" s="93">
        <f>[2]Julho!$B$5</f>
        <v>14.299999999999999</v>
      </c>
      <c r="C6" s="93">
        <f>[2]Julho!$B$6</f>
        <v>19.441666666666666</v>
      </c>
      <c r="D6" s="93">
        <f>[2]Julho!$B$7</f>
        <v>21.070833333333336</v>
      </c>
      <c r="E6" s="93">
        <f>[2]Julho!$B$8</f>
        <v>21.608333333333331</v>
      </c>
      <c r="F6" s="93">
        <f>[2]Julho!$B$9</f>
        <v>23.937500000000004</v>
      </c>
      <c r="G6" s="93">
        <f>[2]Julho!$B$10</f>
        <v>16.012499999999999</v>
      </c>
      <c r="H6" s="93">
        <f>[2]Julho!$B$11</f>
        <v>15.308333333333337</v>
      </c>
      <c r="I6" s="93">
        <f>[2]Julho!$B$12</f>
        <v>11.579166666666667</v>
      </c>
      <c r="J6" s="93">
        <f>[2]Julho!$B$13</f>
        <v>9.5208333333333321</v>
      </c>
      <c r="K6" s="93">
        <f>[2]Julho!$B$14</f>
        <v>11.499999999999998</v>
      </c>
      <c r="L6" s="93">
        <f>[2]Julho!$B$15</f>
        <v>10.7</v>
      </c>
      <c r="M6" s="93" t="str">
        <f>[2]Julho!$B$16</f>
        <v>*</v>
      </c>
      <c r="N6" s="93" t="str">
        <f>[2]Julho!$B$17</f>
        <v>*</v>
      </c>
      <c r="O6" s="93" t="str">
        <f>[2]Julho!$B$18</f>
        <v>*</v>
      </c>
      <c r="P6" s="93" t="str">
        <f>[2]Julho!$B$19</f>
        <v>*</v>
      </c>
      <c r="Q6" s="93">
        <f>[2]Julho!$B$20</f>
        <v>15.166666666666666</v>
      </c>
      <c r="R6" s="93">
        <f>[2]Julho!$B$21</f>
        <v>18.491666666666664</v>
      </c>
      <c r="S6" s="93">
        <f>[2]Julho!$B$22</f>
        <v>19.866666666666664</v>
      </c>
      <c r="T6" s="93">
        <f>[2]Julho!$B$23</f>
        <v>19.929166666666671</v>
      </c>
      <c r="U6" s="93">
        <f>[2]Julho!$B$24</f>
        <v>19.754166666666666</v>
      </c>
      <c r="V6" s="93">
        <f>[2]Julho!$B$25</f>
        <v>18.954166666666666</v>
      </c>
      <c r="W6" s="93">
        <f>[2]Julho!$B$26</f>
        <v>20.241666666666667</v>
      </c>
      <c r="X6" s="93">
        <f>[2]Julho!$B$27</f>
        <v>19.304166666666664</v>
      </c>
      <c r="Y6" s="93">
        <f>[2]Julho!$B$28</f>
        <v>19.820833333333333</v>
      </c>
      <c r="Z6" s="93">
        <f>[2]Julho!$B$29</f>
        <v>21.025000000000002</v>
      </c>
      <c r="AA6" s="93">
        <f>[2]Julho!$B$30</f>
        <v>21.758333333333336</v>
      </c>
      <c r="AB6" s="93">
        <f>[2]Julho!$B$31</f>
        <v>21.412499999999998</v>
      </c>
      <c r="AC6" s="93">
        <f>[2]Julho!$B$32</f>
        <v>22.033333333333331</v>
      </c>
      <c r="AD6" s="93">
        <f>[2]Julho!$B$33</f>
        <v>18.254166666666663</v>
      </c>
      <c r="AE6" s="93">
        <f>[2]Julho!$B$34</f>
        <v>16.966666666666665</v>
      </c>
      <c r="AF6" s="93">
        <f>[2]Julho!$B$35</f>
        <v>17.841666666666665</v>
      </c>
      <c r="AG6" s="99">
        <f t="shared" ref="AG6:AG50" si="1">AVERAGE(B6:AF6)</f>
        <v>17.992592592592594</v>
      </c>
    </row>
    <row r="7" spans="1:37" x14ac:dyDescent="0.2">
      <c r="A7" s="50" t="s">
        <v>86</v>
      </c>
      <c r="B7" s="93">
        <f>[3]Julho!$B$5</f>
        <v>17.291666666666668</v>
      </c>
      <c r="C7" s="93">
        <f>[3]Julho!$B$6</f>
        <v>20.900000000000002</v>
      </c>
      <c r="D7" s="93">
        <f>[3]Julho!$B$7</f>
        <v>22.979166666666668</v>
      </c>
      <c r="E7" s="93">
        <f>[3]Julho!$B$8</f>
        <v>24.420833333333338</v>
      </c>
      <c r="F7" s="93">
        <f>[3]Julho!$B$9</f>
        <v>25.183333333333337</v>
      </c>
      <c r="G7" s="93">
        <f>[3]Julho!$B$10</f>
        <v>22.558333333333334</v>
      </c>
      <c r="H7" s="93">
        <f>[3]Julho!$B$11</f>
        <v>20.462500000000002</v>
      </c>
      <c r="I7" s="93">
        <f>[3]Julho!$B$12</f>
        <v>14.950000000000003</v>
      </c>
      <c r="J7" s="93">
        <f>[3]Julho!$B$13</f>
        <v>12.670833333333334</v>
      </c>
      <c r="K7" s="93">
        <f>[3]Julho!$B$14</f>
        <v>10.616666666666665</v>
      </c>
      <c r="L7" s="93">
        <f>[3]Julho!$B$15</f>
        <v>13.50416666666667</v>
      </c>
      <c r="M7" s="93">
        <f>[3]Julho!$B$16</f>
        <v>12.662500000000001</v>
      </c>
      <c r="N7" s="93">
        <f>[3]Julho!$B$17</f>
        <v>13.404166666666669</v>
      </c>
      <c r="O7" s="93">
        <f>[3]Julho!$B$18</f>
        <v>13.479166666666666</v>
      </c>
      <c r="P7" s="93">
        <f>[3]Julho!$B$19</f>
        <v>14.375000000000002</v>
      </c>
      <c r="Q7" s="93">
        <f>[3]Julho!$B$20</f>
        <v>18.345833333333328</v>
      </c>
      <c r="R7" s="93">
        <f>[3]Julho!$B$21</f>
        <v>22.187500000000004</v>
      </c>
      <c r="S7" s="93">
        <f>[3]Julho!$B$22</f>
        <v>23.233333333333334</v>
      </c>
      <c r="T7" s="93">
        <f>[3]Julho!$B$23</f>
        <v>23.32083333333334</v>
      </c>
      <c r="U7" s="93">
        <f>[3]Julho!$B$24</f>
        <v>22.679166666666664</v>
      </c>
      <c r="V7" s="93">
        <f>[3]Julho!$B$25</f>
        <v>23.037499999999998</v>
      </c>
      <c r="W7" s="93">
        <f>[3]Julho!$B$26</f>
        <v>23.912500000000005</v>
      </c>
      <c r="X7" s="93">
        <f>[3]Julho!$B$27</f>
        <v>22.870833333333334</v>
      </c>
      <c r="Y7" s="93">
        <f>[3]Julho!$B$28</f>
        <v>23.112500000000001</v>
      </c>
      <c r="Z7" s="93">
        <f>[3]Julho!$B$29</f>
        <v>23.458333333333329</v>
      </c>
      <c r="AA7" s="93">
        <f>[3]Julho!$B$30</f>
        <v>23.75</v>
      </c>
      <c r="AB7" s="93">
        <f>[3]Julho!$B$31</f>
        <v>24.241666666666664</v>
      </c>
      <c r="AC7" s="93">
        <f>[3]Julho!$B$32</f>
        <v>24.662499999999998</v>
      </c>
      <c r="AD7" s="93">
        <f>[3]Julho!$B$33</f>
        <v>21.837500000000006</v>
      </c>
      <c r="AE7" s="93">
        <f>[3]Julho!$B$34</f>
        <v>20.108333333333338</v>
      </c>
      <c r="AF7" s="93">
        <f>[3]Julho!$B$35</f>
        <v>20.587499999999999</v>
      </c>
      <c r="AG7" s="99">
        <f t="shared" si="1"/>
        <v>20.025940860215055</v>
      </c>
    </row>
    <row r="8" spans="1:37" x14ac:dyDescent="0.2">
      <c r="A8" s="50" t="s">
        <v>1</v>
      </c>
      <c r="B8" s="93">
        <f>[4]Julho!$B$5</f>
        <v>19.129166666666666</v>
      </c>
      <c r="C8" s="93">
        <f>[4]Julho!$B$6</f>
        <v>22.829166666666666</v>
      </c>
      <c r="D8" s="93">
        <f>[4]Julho!$B$7</f>
        <v>24.733333333333334</v>
      </c>
      <c r="E8" s="93">
        <f>[4]Julho!$B$8</f>
        <v>23.695833333333329</v>
      </c>
      <c r="F8" s="93">
        <f>[4]Julho!$B$9</f>
        <v>25.787500000000005</v>
      </c>
      <c r="G8" s="93">
        <f>[4]Julho!$B$10</f>
        <v>19.987500000000001</v>
      </c>
      <c r="H8" s="93">
        <f>[4]Julho!$B$11</f>
        <v>19.612499999999997</v>
      </c>
      <c r="I8" s="93">
        <f>[4]Julho!$B$12</f>
        <v>16.054166666666667</v>
      </c>
      <c r="J8" s="93">
        <f>[4]Julho!$B$13</f>
        <v>13.312500000000005</v>
      </c>
      <c r="K8" s="93">
        <f>[4]Julho!$B$14</f>
        <v>13.316666666666665</v>
      </c>
      <c r="L8" s="93">
        <f>[4]Julho!$B$15</f>
        <v>17.18333333333333</v>
      </c>
      <c r="M8" s="93">
        <f>[4]Julho!$B$16</f>
        <v>14.108333333333334</v>
      </c>
      <c r="N8" s="93">
        <f>[4]Julho!$B$17</f>
        <v>13.112499999999999</v>
      </c>
      <c r="O8" s="93">
        <f>[4]Julho!$B$18</f>
        <v>13.933333333333332</v>
      </c>
      <c r="P8" s="93">
        <f>[4]Julho!$B$19</f>
        <v>15.612500000000002</v>
      </c>
      <c r="Q8" s="93">
        <f>[4]Julho!$B$20</f>
        <v>18.95</v>
      </c>
      <c r="R8" s="93">
        <f>[4]Julho!$B$21</f>
        <v>22.324999999999999</v>
      </c>
      <c r="S8" s="93">
        <f>[4]Julho!$B$22</f>
        <v>23.891666666666662</v>
      </c>
      <c r="T8" s="93">
        <f>[4]Julho!$B$23</f>
        <v>24.058333333333337</v>
      </c>
      <c r="U8" s="93">
        <f>[4]Julho!$B$24</f>
        <v>24.683333333333334</v>
      </c>
      <c r="V8" s="93">
        <f>[4]Julho!$B$25</f>
        <v>24.645833333333332</v>
      </c>
      <c r="W8" s="93">
        <f>[4]Julho!$B$26</f>
        <v>23.845833333333331</v>
      </c>
      <c r="X8" s="93">
        <f>[4]Julho!$B$27</f>
        <v>24.354166666666671</v>
      </c>
      <c r="Y8" s="93">
        <f>[4]Julho!$B$28</f>
        <v>24.379166666666674</v>
      </c>
      <c r="Z8" s="93">
        <f>[4]Julho!$B$29</f>
        <v>24.079166666666662</v>
      </c>
      <c r="AA8" s="93">
        <f>[4]Julho!$B$30</f>
        <v>24.074999999999999</v>
      </c>
      <c r="AB8" s="93">
        <f>[4]Julho!$B$31</f>
        <v>25.445833333333336</v>
      </c>
      <c r="AC8" s="93">
        <f>[4]Julho!$B$32</f>
        <v>25.537499999999998</v>
      </c>
      <c r="AD8" s="93">
        <f>[4]Julho!$B$33</f>
        <v>23.762499999999992</v>
      </c>
      <c r="AE8" s="93">
        <f>[4]Julho!$B$34</f>
        <v>24.058333333333337</v>
      </c>
      <c r="AF8" s="93">
        <f>[4]Julho!$B$35</f>
        <v>25.650000000000006</v>
      </c>
      <c r="AG8" s="99">
        <f t="shared" si="1"/>
        <v>21.166129032258063</v>
      </c>
    </row>
    <row r="9" spans="1:37" x14ac:dyDescent="0.2">
      <c r="A9" s="50" t="s">
        <v>149</v>
      </c>
      <c r="B9" s="93">
        <f>[5]Julho!$B$5</f>
        <v>15.341666666666667</v>
      </c>
      <c r="C9" s="93">
        <f>[5]Julho!$B$6</f>
        <v>20.55</v>
      </c>
      <c r="D9" s="93">
        <f>[5]Julho!$B$7</f>
        <v>23.462499999999995</v>
      </c>
      <c r="E9" s="93">
        <f>[5]Julho!$B$8</f>
        <v>24.774999999999995</v>
      </c>
      <c r="F9" s="93">
        <f>[5]Julho!$B$9</f>
        <v>23.762500000000003</v>
      </c>
      <c r="G9" s="93">
        <f>[5]Julho!$B$10</f>
        <v>13.720833333333333</v>
      </c>
      <c r="H9" s="93">
        <f>[5]Julho!$B$11</f>
        <v>13.862499999999997</v>
      </c>
      <c r="I9" s="93">
        <f>[5]Julho!$B$12</f>
        <v>9.8875000000000011</v>
      </c>
      <c r="J9" s="93">
        <f>[5]Julho!$B$13</f>
        <v>8.0291666666666668</v>
      </c>
      <c r="K9" s="93">
        <f>[5]Julho!$B$14</f>
        <v>8.5041666666666664</v>
      </c>
      <c r="L9" s="93">
        <f>[5]Julho!$B$15</f>
        <v>9.35</v>
      </c>
      <c r="M9" s="93">
        <f>[5]Julho!$B$16</f>
        <v>6.6083333333333316</v>
      </c>
      <c r="N9" s="93">
        <f>[5]Julho!$B$17</f>
        <v>6.4916666666666671</v>
      </c>
      <c r="O9" s="93">
        <f>[5]Julho!$B$18</f>
        <v>7.4250000000000007</v>
      </c>
      <c r="P9" s="93">
        <f>[5]Julho!$B$19</f>
        <v>9.0083333333333329</v>
      </c>
      <c r="Q9" s="93">
        <f>[5]Julho!$B$20</f>
        <v>15.3125</v>
      </c>
      <c r="R9" s="93">
        <f>[5]Julho!$B$21</f>
        <v>20.120833333333334</v>
      </c>
      <c r="S9" s="93">
        <f>[5]Julho!$B$22</f>
        <v>20.733333333333334</v>
      </c>
      <c r="T9" s="93">
        <f>[5]Julho!$B$23</f>
        <v>21.808333333333326</v>
      </c>
      <c r="U9" s="93">
        <f>[5]Julho!$B$24</f>
        <v>22.279166666666669</v>
      </c>
      <c r="V9" s="93">
        <f>[5]Julho!$B$25</f>
        <v>21.466666666666669</v>
      </c>
      <c r="W9" s="93">
        <f>[5]Julho!$B$26</f>
        <v>22.404166666666665</v>
      </c>
      <c r="X9" s="93">
        <f>[5]Julho!$B$27</f>
        <v>22.104166666666668</v>
      </c>
      <c r="Y9" s="93">
        <f>[5]Julho!$B$28</f>
        <v>21.441666666666666</v>
      </c>
      <c r="Z9" s="93">
        <f>[5]Julho!$B$29</f>
        <v>24.254166666666666</v>
      </c>
      <c r="AA9" s="93">
        <f>[5]Julho!$B$30</f>
        <v>23.795833333333334</v>
      </c>
      <c r="AB9" s="93">
        <f>[5]Julho!$B$31</f>
        <v>22.75</v>
      </c>
      <c r="AC9" s="93">
        <f>[5]Julho!$B$32</f>
        <v>23.995833333333326</v>
      </c>
      <c r="AD9" s="93">
        <f>[5]Julho!$B$33</f>
        <v>18.274999999999999</v>
      </c>
      <c r="AE9" s="93">
        <f>[5]Julho!$B$34</f>
        <v>16.304166666666664</v>
      </c>
      <c r="AF9" s="93">
        <f>[5]Julho!$B$35</f>
        <v>18.100000000000001</v>
      </c>
      <c r="AG9" s="99">
        <f t="shared" si="1"/>
        <v>17.287903225806449</v>
      </c>
    </row>
    <row r="10" spans="1:37" x14ac:dyDescent="0.2">
      <c r="A10" s="50" t="s">
        <v>93</v>
      </c>
      <c r="B10" s="93">
        <f>[6]Julho!$B$5</f>
        <v>18.412499999999998</v>
      </c>
      <c r="C10" s="93">
        <f>[6]Julho!$B$6</f>
        <v>20.429166666666664</v>
      </c>
      <c r="D10" s="93">
        <f>[6]Julho!$B$7</f>
        <v>22.408333333333335</v>
      </c>
      <c r="E10" s="93">
        <f>[6]Julho!$B$8</f>
        <v>23.63333333333334</v>
      </c>
      <c r="F10" s="93">
        <f>[6]Julho!$B$9</f>
        <v>23.895833333333332</v>
      </c>
      <c r="G10" s="93">
        <f>[6]Julho!$B$10</f>
        <v>22.983333333333331</v>
      </c>
      <c r="H10" s="93">
        <f>[6]Julho!$B$11</f>
        <v>20.729166666666664</v>
      </c>
      <c r="I10" s="93">
        <f>[6]Julho!$B$12</f>
        <v>16.370833333333334</v>
      </c>
      <c r="J10" s="93">
        <f>[6]Julho!$B$13</f>
        <v>13.929166666666667</v>
      </c>
      <c r="K10" s="93">
        <f>[6]Julho!$B$14</f>
        <v>14.212499999999999</v>
      </c>
      <c r="L10" s="93">
        <f>[6]Julho!$B$15</f>
        <v>18.925000000000001</v>
      </c>
      <c r="M10" s="93">
        <f>[6]Julho!$B$16</f>
        <v>15.266666666666667</v>
      </c>
      <c r="N10" s="93">
        <f>[6]Julho!$B$17</f>
        <v>14.733333333333333</v>
      </c>
      <c r="O10" s="93">
        <f>[6]Julho!$B$18</f>
        <v>14.800000000000004</v>
      </c>
      <c r="P10" s="93">
        <f>[6]Julho!$B$19</f>
        <v>15.533333333333337</v>
      </c>
      <c r="Q10" s="93">
        <f>[6]Julho!$B$20</f>
        <v>18.637499999999999</v>
      </c>
      <c r="R10" s="93">
        <f>[6]Julho!$B$21</f>
        <v>20.574999999999999</v>
      </c>
      <c r="S10" s="93">
        <f>[6]Julho!$B$22</f>
        <v>20.756521739130434</v>
      </c>
      <c r="T10" s="93">
        <f>[6]Julho!$B$23</f>
        <v>20.75</v>
      </c>
      <c r="U10" s="93">
        <f>[6]Julho!$B$24</f>
        <v>19.891666666666669</v>
      </c>
      <c r="V10" s="93">
        <f>[6]Julho!$B$25</f>
        <v>20.749999999999996</v>
      </c>
      <c r="W10" s="93">
        <f>[6]Julho!$B$26</f>
        <v>20.275000000000002</v>
      </c>
      <c r="X10" s="93">
        <f>[6]Julho!$B$27</f>
        <v>19.962500000000002</v>
      </c>
      <c r="Y10" s="93">
        <f>[6]Julho!$B$28</f>
        <v>21.287500000000005</v>
      </c>
      <c r="Z10" s="93">
        <f>[6]Julho!$B$29</f>
        <v>23.366666666666671</v>
      </c>
      <c r="AA10" s="93">
        <f>[6]Julho!$B$30</f>
        <v>23.3125</v>
      </c>
      <c r="AB10" s="93">
        <f>[6]Julho!$B$31</f>
        <v>22.841666666666665</v>
      </c>
      <c r="AC10" s="93">
        <f>[6]Julho!$B$32</f>
        <v>23.616666666666671</v>
      </c>
      <c r="AD10" s="93">
        <f>[6]Julho!$B$33</f>
        <v>25.116666666666664</v>
      </c>
      <c r="AE10" s="93">
        <f>[6]Julho!$B$34</f>
        <v>21.325000000000003</v>
      </c>
      <c r="AF10" s="93">
        <f>[6]Julho!$B$35</f>
        <v>21.324999999999996</v>
      </c>
      <c r="AG10" s="99">
        <f t="shared" si="1"/>
        <v>20.001688873305287</v>
      </c>
    </row>
    <row r="11" spans="1:37" x14ac:dyDescent="0.2">
      <c r="A11" s="50" t="s">
        <v>50</v>
      </c>
      <c r="B11" s="93">
        <f>[7]Julho!$B$5</f>
        <v>18.166666666666668</v>
      </c>
      <c r="C11" s="93">
        <f>[7]Julho!$B$6</f>
        <v>20.175000000000001</v>
      </c>
      <c r="D11" s="93">
        <f>[7]Julho!$B$7</f>
        <v>23.525000000000002</v>
      </c>
      <c r="E11" s="93">
        <f>[7]Julho!$B$8</f>
        <v>25.274999999999995</v>
      </c>
      <c r="F11" s="93">
        <f>[7]Julho!$B$9</f>
        <v>25.912499999999998</v>
      </c>
      <c r="G11" s="93">
        <f>[7]Julho!$B$10</f>
        <v>24.945833333333336</v>
      </c>
      <c r="H11" s="93">
        <f>[7]Julho!$B$11</f>
        <v>23.337500000000002</v>
      </c>
      <c r="I11" s="93">
        <f>[7]Julho!$B$12</f>
        <v>16.691666666666663</v>
      </c>
      <c r="J11" s="93">
        <f>[7]Julho!$B$13</f>
        <v>13.81666666666667</v>
      </c>
      <c r="K11" s="93">
        <f>[7]Julho!$B$14</f>
        <v>12.65</v>
      </c>
      <c r="L11" s="93">
        <f>[7]Julho!$B$15</f>
        <v>18.0625</v>
      </c>
      <c r="M11" s="93">
        <f>[7]Julho!$B$16</f>
        <v>15.133333333333338</v>
      </c>
      <c r="N11" s="93">
        <f>[7]Julho!$B$17</f>
        <v>15.883333333333331</v>
      </c>
      <c r="O11" s="93">
        <f>[7]Julho!$B$18</f>
        <v>15.695833333333331</v>
      </c>
      <c r="P11" s="93">
        <f>[7]Julho!$B$19</f>
        <v>15.700000000000003</v>
      </c>
      <c r="Q11" s="93">
        <f>[7]Julho!$B$20</f>
        <v>20.412499999999998</v>
      </c>
      <c r="R11" s="93">
        <f>[7]Julho!$B$21</f>
        <v>22.099999999999998</v>
      </c>
      <c r="S11" s="93">
        <f>[7]Julho!$B$22</f>
        <v>23.220833333333335</v>
      </c>
      <c r="T11" s="93">
        <f>[7]Julho!$B$23</f>
        <v>22.770833333333339</v>
      </c>
      <c r="U11" s="93">
        <f>[7]Julho!$B$24</f>
        <v>22.283333333333335</v>
      </c>
      <c r="V11" s="93">
        <f>[7]Julho!$B$25</f>
        <v>22.612500000000001</v>
      </c>
      <c r="W11" s="93">
        <f>[7]Julho!$B$26</f>
        <v>23.658333333333331</v>
      </c>
      <c r="X11" s="93">
        <f>[7]Julho!$B$27</f>
        <v>22.795833333333331</v>
      </c>
      <c r="Y11" s="93">
        <f>[7]Julho!$B$28</f>
        <v>22.833333333333332</v>
      </c>
      <c r="Z11" s="93">
        <f>[7]Julho!$B$29</f>
        <v>23.833333333333329</v>
      </c>
      <c r="AA11" s="93">
        <f>[7]Julho!$B$30</f>
        <v>24.108333333333334</v>
      </c>
      <c r="AB11" s="93">
        <f>[7]Julho!$B$31</f>
        <v>24.350000000000005</v>
      </c>
      <c r="AC11" s="93">
        <f>[7]Julho!$B$32</f>
        <v>25.316666666666666</v>
      </c>
      <c r="AD11" s="93">
        <f>[7]Julho!$B$33</f>
        <v>24.924999999999997</v>
      </c>
      <c r="AE11" s="93">
        <f>[7]Julho!$B$34</f>
        <v>20.770833333333336</v>
      </c>
      <c r="AF11" s="93">
        <f>[7]Julho!$B$35</f>
        <v>20.279166666666669</v>
      </c>
      <c r="AG11" s="99">
        <f t="shared" si="1"/>
        <v>21.007795698924735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9" t="s">
        <v>203</v>
      </c>
      <c r="AJ12" t="s">
        <v>33</v>
      </c>
    </row>
    <row r="13" spans="1:37" x14ac:dyDescent="0.2">
      <c r="A13" s="50" t="s">
        <v>96</v>
      </c>
      <c r="B13" s="93">
        <f>[8]Julho!$B$5</f>
        <v>17.329166666666666</v>
      </c>
      <c r="C13" s="93">
        <f>[8]Julho!$B$6</f>
        <v>21.774999999999995</v>
      </c>
      <c r="D13" s="93">
        <f>[8]Julho!$B$7</f>
        <v>23.041666666666668</v>
      </c>
      <c r="E13" s="93">
        <f>[8]Julho!$B$8</f>
        <v>24.0625</v>
      </c>
      <c r="F13" s="93">
        <f>[8]Julho!$B$9</f>
        <v>25.712499999999995</v>
      </c>
      <c r="G13" s="93">
        <f>[8]Julho!$B$10</f>
        <v>17.116666666666664</v>
      </c>
      <c r="H13" s="93">
        <f>[8]Julho!$B$11</f>
        <v>17.208333333333336</v>
      </c>
      <c r="I13" s="93">
        <f>[8]Julho!$B$12</f>
        <v>12.483333333333334</v>
      </c>
      <c r="J13" s="93">
        <f>[8]Julho!$B$13</f>
        <v>10.7125</v>
      </c>
      <c r="K13" s="93">
        <f>[8]Julho!$B$14</f>
        <v>10.741666666666669</v>
      </c>
      <c r="L13" s="93">
        <f>[8]Julho!$B$15</f>
        <v>12.924999999999999</v>
      </c>
      <c r="M13" s="93">
        <f>[8]Julho!$B$16</f>
        <v>9.8708333333333336</v>
      </c>
      <c r="N13" s="93">
        <f>[8]Julho!$B$17</f>
        <v>10.012499999999998</v>
      </c>
      <c r="O13" s="93">
        <f>[8]Julho!$B$18</f>
        <v>11.354166666666666</v>
      </c>
      <c r="P13" s="93">
        <f>[8]Julho!$B$19</f>
        <v>12.483333333333334</v>
      </c>
      <c r="Q13" s="93">
        <f>[8]Julho!$B$20</f>
        <v>16.416666666666664</v>
      </c>
      <c r="R13" s="93">
        <f>[8]Julho!$B$21</f>
        <v>20.354166666666664</v>
      </c>
      <c r="S13" s="93">
        <f>[8]Julho!$B$22</f>
        <v>21.591666666666669</v>
      </c>
      <c r="T13" s="93">
        <f>[8]Julho!$B$23</f>
        <v>22.479166666666668</v>
      </c>
      <c r="U13" s="93">
        <f>[8]Julho!$B$24</f>
        <v>21.945833333333336</v>
      </c>
      <c r="V13" s="93">
        <f>[8]Julho!$B$25</f>
        <v>21.566666666666666</v>
      </c>
      <c r="W13" s="93">
        <f>[8]Julho!$B$26</f>
        <v>21.770833333333332</v>
      </c>
      <c r="X13" s="93">
        <f>[8]Julho!$B$27</f>
        <v>21.554166666666664</v>
      </c>
      <c r="Y13" s="93">
        <f>[8]Julho!$B$28</f>
        <v>21.737500000000001</v>
      </c>
      <c r="Z13" s="93">
        <f>[8]Julho!$B$29</f>
        <v>22.829166666666666</v>
      </c>
      <c r="AA13" s="93">
        <f>[8]Julho!$B$30</f>
        <v>23.245833333333334</v>
      </c>
      <c r="AB13" s="93">
        <f>[8]Julho!$B$31</f>
        <v>23.783333333333331</v>
      </c>
      <c r="AC13" s="93">
        <f>[8]Julho!$B$32</f>
        <v>25.095833333333335</v>
      </c>
      <c r="AD13" s="93">
        <f>[8]Julho!$B$33</f>
        <v>22.004347826086956</v>
      </c>
      <c r="AE13" s="93">
        <f>[8]Julho!$B$34</f>
        <v>18.758333333333333</v>
      </c>
      <c r="AF13" s="93">
        <f>[8]Julho!$B$35</f>
        <v>21.012499999999999</v>
      </c>
      <c r="AG13" s="99">
        <f t="shared" si="1"/>
        <v>18.805651005142593</v>
      </c>
    </row>
    <row r="14" spans="1:37" hidden="1" x14ac:dyDescent="0.2">
      <c r="A14" s="50" t="s">
        <v>100</v>
      </c>
      <c r="B14" s="93" t="str">
        <f>[9]Julho!$B$5</f>
        <v>*</v>
      </c>
      <c r="C14" s="93" t="str">
        <f>[9]Julho!$B$6</f>
        <v>*</v>
      </c>
      <c r="D14" s="93" t="str">
        <f>[9]Julho!$B$7</f>
        <v>*</v>
      </c>
      <c r="E14" s="93" t="str">
        <f>[9]Julho!$B$8</f>
        <v>*</v>
      </c>
      <c r="F14" s="93" t="str">
        <f>[9]Julho!$B$9</f>
        <v>*</v>
      </c>
      <c r="G14" s="93" t="str">
        <f>[9]Julho!$B$10</f>
        <v>*</v>
      </c>
      <c r="H14" s="93" t="str">
        <f>[9]Julho!$B$11</f>
        <v>*</v>
      </c>
      <c r="I14" s="93" t="str">
        <f>[9]Julho!$B$12</f>
        <v>*</v>
      </c>
      <c r="J14" s="93" t="str">
        <f>[9]Julho!$B$13</f>
        <v>*</v>
      </c>
      <c r="K14" s="93" t="str">
        <f>[9]Julho!$B$14</f>
        <v>*</v>
      </c>
      <c r="L14" s="93" t="str">
        <f>[9]Julho!$B$15</f>
        <v>*</v>
      </c>
      <c r="M14" s="93" t="str">
        <f>[9]Julho!$B$16</f>
        <v>*</v>
      </c>
      <c r="N14" s="93" t="str">
        <f>[9]Julho!$B$17</f>
        <v>*</v>
      </c>
      <c r="O14" s="93" t="str">
        <f>[9]Julho!$B$18</f>
        <v>*</v>
      </c>
      <c r="P14" s="93" t="str">
        <f>[9]Julho!$B$19</f>
        <v>*</v>
      </c>
      <c r="Q14" s="93" t="str">
        <f>[9]Julho!$B$20</f>
        <v>*</v>
      </c>
      <c r="R14" s="93" t="str">
        <f>[9]Julho!$B$21</f>
        <v>*</v>
      </c>
      <c r="S14" s="93" t="str">
        <f>[9]Julho!$B$22</f>
        <v>*</v>
      </c>
      <c r="T14" s="93" t="str">
        <f>[9]Julho!$B$23</f>
        <v>*</v>
      </c>
      <c r="U14" s="93" t="str">
        <f>[9]Julho!$B$24</f>
        <v>*</v>
      </c>
      <c r="V14" s="93" t="str">
        <f>[9]Julho!$B$25</f>
        <v>*</v>
      </c>
      <c r="W14" s="93" t="str">
        <f>[9]Julho!$B$26</f>
        <v>*</v>
      </c>
      <c r="X14" s="93" t="str">
        <f>[9]Julho!$B$27</f>
        <v>*</v>
      </c>
      <c r="Y14" s="93" t="str">
        <f>[9]Julho!$B$28</f>
        <v>*</v>
      </c>
      <c r="Z14" s="93" t="str">
        <f>[9]Julho!$B$29</f>
        <v>*</v>
      </c>
      <c r="AA14" s="93" t="str">
        <f>[9]Julho!$B$30</f>
        <v>*</v>
      </c>
      <c r="AB14" s="93" t="str">
        <f>[9]Julho!$B$31</f>
        <v>*</v>
      </c>
      <c r="AC14" s="93" t="str">
        <f>[9]Julho!$B$32</f>
        <v>*</v>
      </c>
      <c r="AD14" s="93" t="str">
        <f>[9]Julho!$B$33</f>
        <v>*</v>
      </c>
      <c r="AE14" s="93" t="str">
        <f>[9]Julho!$B$34</f>
        <v>*</v>
      </c>
      <c r="AF14" s="93" t="str">
        <f>[9]Julho!$B$35</f>
        <v>*</v>
      </c>
      <c r="AG14" s="99" t="s">
        <v>203</v>
      </c>
    </row>
    <row r="15" spans="1:37" x14ac:dyDescent="0.2">
      <c r="A15" s="50" t="s">
        <v>103</v>
      </c>
      <c r="B15" s="93">
        <f>[10]Julho!$B$5</f>
        <v>16.083333333333332</v>
      </c>
      <c r="C15" s="93">
        <f>[10]Julho!$B$6</f>
        <v>21.033333333333335</v>
      </c>
      <c r="D15" s="93">
        <f>[10]Julho!$B$7</f>
        <v>23.025000000000006</v>
      </c>
      <c r="E15" s="93">
        <f>[10]Julho!$B$8</f>
        <v>24.329166666666669</v>
      </c>
      <c r="F15" s="93">
        <f>[10]Julho!$B$9</f>
        <v>26.274999999999991</v>
      </c>
      <c r="G15" s="93">
        <f>[10]Julho!$B$10</f>
        <v>17.233333333333334</v>
      </c>
      <c r="H15" s="93">
        <f>[10]Julho!$B$11</f>
        <v>16.974999999999998</v>
      </c>
      <c r="I15" s="93">
        <f>[10]Julho!$B$12</f>
        <v>12.208333333333336</v>
      </c>
      <c r="J15" s="93">
        <f>[10]Julho!$B$13</f>
        <v>10.254166666666666</v>
      </c>
      <c r="K15" s="93">
        <f>[10]Julho!$B$14</f>
        <v>9.6041666666666661</v>
      </c>
      <c r="L15" s="93">
        <f>[10]Julho!$B$15</f>
        <v>11.608333333333334</v>
      </c>
      <c r="M15" s="93">
        <f>[10]Julho!$B$16</f>
        <v>8.6249999999999982</v>
      </c>
      <c r="N15" s="93">
        <f>[10]Julho!$B$17</f>
        <v>9.4208333333333343</v>
      </c>
      <c r="O15" s="93">
        <f>[10]Julho!$B$18</f>
        <v>9.6374999999999993</v>
      </c>
      <c r="P15" s="93">
        <f>[10]Julho!$B$19</f>
        <v>11.666666666666666</v>
      </c>
      <c r="Q15" s="93">
        <f>[10]Julho!$B$20</f>
        <v>16.291666666666668</v>
      </c>
      <c r="R15" s="93">
        <f>[10]Julho!$B$21</f>
        <v>20.562500000000004</v>
      </c>
      <c r="S15" s="93">
        <f>[10]Julho!$B$22</f>
        <v>21.254166666666666</v>
      </c>
      <c r="T15" s="93">
        <f>[10]Julho!$B$23</f>
        <v>23.158333333333331</v>
      </c>
      <c r="U15" s="93">
        <f>[10]Julho!$B$24</f>
        <v>22.545833333333334</v>
      </c>
      <c r="V15" s="93">
        <f>[10]Julho!$B$25</f>
        <v>22.479166666666668</v>
      </c>
      <c r="W15" s="93">
        <f>[10]Julho!$B$26</f>
        <v>22.241666666666671</v>
      </c>
      <c r="X15" s="93">
        <f>[10]Julho!$B$27</f>
        <v>22.574999999999999</v>
      </c>
      <c r="Y15" s="93">
        <f>[10]Julho!$B$28</f>
        <v>23.537500000000005</v>
      </c>
      <c r="Z15" s="93">
        <f>[10]Julho!$B$29</f>
        <v>23.987500000000008</v>
      </c>
      <c r="AA15" s="93">
        <f>[10]Julho!$B$30</f>
        <v>24.258333333333329</v>
      </c>
      <c r="AB15" s="93">
        <f>[10]Julho!$B$31</f>
        <v>24.166666666666661</v>
      </c>
      <c r="AC15" s="93">
        <f>[10]Julho!$B$32</f>
        <v>25.025000000000002</v>
      </c>
      <c r="AD15" s="93">
        <f>[10]Julho!$B$33</f>
        <v>18.991666666666664</v>
      </c>
      <c r="AE15" s="93">
        <f>[10]Julho!$B$34</f>
        <v>17.500000000000004</v>
      </c>
      <c r="AF15" s="93">
        <f>[10]Julho!$B$35</f>
        <v>19.541666666666668</v>
      </c>
      <c r="AG15" s="99">
        <f t="shared" si="1"/>
        <v>18.583736559139783</v>
      </c>
      <c r="AK15" t="s">
        <v>33</v>
      </c>
    </row>
    <row r="16" spans="1:37" x14ac:dyDescent="0.2">
      <c r="A16" s="50" t="s">
        <v>150</v>
      </c>
      <c r="B16" s="93">
        <f>[11]Julho!$B$5</f>
        <v>19.308333333333334</v>
      </c>
      <c r="C16" s="93">
        <f>[11]Julho!$B$6</f>
        <v>22.325000000000003</v>
      </c>
      <c r="D16" s="93">
        <f>[11]Julho!$B$7</f>
        <v>24.416666666666661</v>
      </c>
      <c r="E16" s="93">
        <f>[11]Julho!$B$8</f>
        <v>21.741666666666664</v>
      </c>
      <c r="F16" s="93">
        <f>[11]Julho!$B$9</f>
        <v>22.533333333333335</v>
      </c>
      <c r="G16" s="93">
        <f>[11]Julho!$B$10</f>
        <v>21.516666666666669</v>
      </c>
      <c r="H16" s="93">
        <f>[11]Julho!$B$11</f>
        <v>21.249999999999996</v>
      </c>
      <c r="I16" s="93">
        <f>[11]Julho!$B$12</f>
        <v>18.495833333333334</v>
      </c>
      <c r="J16" s="93">
        <f>[11]Julho!$B$13</f>
        <v>15.29166666666667</v>
      </c>
      <c r="K16" s="93">
        <f>[11]Julho!$B$14</f>
        <v>16.233333333333331</v>
      </c>
      <c r="L16" s="93">
        <f>[11]Julho!$B$15</f>
        <v>19.845833333333335</v>
      </c>
      <c r="M16" s="93">
        <f>[11]Julho!$B$16</f>
        <v>16.845833333333331</v>
      </c>
      <c r="N16" s="93">
        <f>[11]Julho!$B$17</f>
        <v>16.433333333333334</v>
      </c>
      <c r="O16" s="93">
        <f>[11]Julho!$B$18</f>
        <v>16.283333333333331</v>
      </c>
      <c r="P16" s="93">
        <f>[11]Julho!$B$19</f>
        <v>16.158333333333331</v>
      </c>
      <c r="Q16" s="93">
        <f>[11]Julho!$B$20</f>
        <v>19.508333333333336</v>
      </c>
      <c r="R16" s="93">
        <f>[11]Julho!$B$21</f>
        <v>21.633333333333329</v>
      </c>
      <c r="S16" s="93">
        <f>[11]Julho!$B$22</f>
        <v>22.070833333333329</v>
      </c>
      <c r="T16" s="93">
        <f>[11]Julho!$B$23</f>
        <v>24.483333333333334</v>
      </c>
      <c r="U16" s="93">
        <f>[11]Julho!$B$24</f>
        <v>23.279166666666669</v>
      </c>
      <c r="V16" s="93">
        <f>[11]Julho!$B$25</f>
        <v>24.5</v>
      </c>
      <c r="W16" s="93">
        <f>[11]Julho!$B$26</f>
        <v>23.712499999999995</v>
      </c>
      <c r="X16" s="93">
        <f>[11]Julho!$B$27</f>
        <v>22.929166666666664</v>
      </c>
      <c r="Y16" s="93">
        <f>[11]Julho!$B$28</f>
        <v>24.825000000000003</v>
      </c>
      <c r="Z16" s="93">
        <f>[11]Julho!$B$29</f>
        <v>21.466666666666669</v>
      </c>
      <c r="AA16" s="93">
        <f>[11]Julho!$B$30</f>
        <v>21.945833333333336</v>
      </c>
      <c r="AB16" s="93">
        <f>[11]Julho!$B$31</f>
        <v>24.041666666666661</v>
      </c>
      <c r="AC16" s="93">
        <f>[11]Julho!$B$32</f>
        <v>23.766666666666666</v>
      </c>
      <c r="AD16" s="93">
        <f>[11]Julho!$B$33</f>
        <v>22.483333333333331</v>
      </c>
      <c r="AE16" s="93">
        <f>[11]Julho!$B$34</f>
        <v>22.783333333333331</v>
      </c>
      <c r="AF16" s="93">
        <f>[11]Julho!$B$35</f>
        <v>23.674999999999997</v>
      </c>
      <c r="AG16" s="99">
        <f t="shared" si="1"/>
        <v>21.154301075268808</v>
      </c>
      <c r="AK16" t="s">
        <v>33</v>
      </c>
    </row>
    <row r="17" spans="1:39" ht="12.75" customHeight="1" x14ac:dyDescent="0.2">
      <c r="A17" s="50" t="s">
        <v>2</v>
      </c>
      <c r="B17" s="93">
        <f>[12]Julho!$B$5</f>
        <v>18.774999999999999</v>
      </c>
      <c r="C17" s="93">
        <f>[12]Julho!$B$6</f>
        <v>23.112500000000001</v>
      </c>
      <c r="D17" s="93">
        <f>[12]Julho!$B$7</f>
        <v>25.599999999999998</v>
      </c>
      <c r="E17" s="93">
        <f>[12]Julho!$B$8</f>
        <v>24.770833333333329</v>
      </c>
      <c r="F17" s="93">
        <f>[12]Julho!$B$9</f>
        <v>25.783333333333331</v>
      </c>
      <c r="G17" s="93">
        <f>[12]Julho!$B$10</f>
        <v>22.133333333333336</v>
      </c>
      <c r="H17" s="93">
        <f>[12]Julho!$B$11</f>
        <v>20.479166666666668</v>
      </c>
      <c r="I17" s="93">
        <f>[12]Julho!$B$12</f>
        <v>15.191666666666668</v>
      </c>
      <c r="J17" s="93">
        <f>[12]Julho!$B$13</f>
        <v>12.941666666666668</v>
      </c>
      <c r="K17" s="93">
        <f>[12]Julho!$B$14</f>
        <v>12.187499999999995</v>
      </c>
      <c r="L17" s="93">
        <f>[12]Julho!$B$15</f>
        <v>17.987500000000004</v>
      </c>
      <c r="M17" s="93">
        <f>[12]Julho!$B$16</f>
        <v>13.533333333333331</v>
      </c>
      <c r="N17" s="93">
        <f>[12]Julho!$B$17</f>
        <v>12.675000000000002</v>
      </c>
      <c r="O17" s="93">
        <f>[12]Julho!$B$18</f>
        <v>14.008333333333333</v>
      </c>
      <c r="P17" s="93">
        <f>[12]Julho!$B$19</f>
        <v>15.424999999999995</v>
      </c>
      <c r="Q17" s="93">
        <f>[12]Julho!$B$20</f>
        <v>20.037500000000005</v>
      </c>
      <c r="R17" s="93">
        <f>[12]Julho!$B$21</f>
        <v>22.270833333333332</v>
      </c>
      <c r="S17" s="93">
        <f>[12]Julho!$B$22</f>
        <v>23.666666666666671</v>
      </c>
      <c r="T17" s="93">
        <f>[12]Julho!$B$23</f>
        <v>25.425000000000001</v>
      </c>
      <c r="U17" s="93">
        <f>[12]Julho!$B$24</f>
        <v>24.083333333333332</v>
      </c>
      <c r="V17" s="93">
        <f>[12]Julho!$B$25</f>
        <v>24.204166666666666</v>
      </c>
      <c r="W17" s="93">
        <f>[12]Julho!$B$26</f>
        <v>25.029166666666665</v>
      </c>
      <c r="X17" s="93">
        <f>[12]Julho!$B$27</f>
        <v>23.341666666666669</v>
      </c>
      <c r="Y17" s="93">
        <f>[12]Julho!$B$28</f>
        <v>24.854166666666661</v>
      </c>
      <c r="Z17" s="93">
        <f>[12]Julho!$B$29</f>
        <v>24.845833333333328</v>
      </c>
      <c r="AA17" s="93">
        <f>[12]Julho!$B$30</f>
        <v>25.733333333333334</v>
      </c>
      <c r="AB17" s="93">
        <f>[12]Julho!$B$31</f>
        <v>26.854166666666661</v>
      </c>
      <c r="AC17" s="93">
        <f>[12]Julho!$B$32</f>
        <v>26.820833333333329</v>
      </c>
      <c r="AD17" s="93">
        <f>[12]Julho!$B$33</f>
        <v>25.958333333333339</v>
      </c>
      <c r="AE17" s="93">
        <f>[12]Julho!$B$34</f>
        <v>22.400000000000006</v>
      </c>
      <c r="AF17" s="93">
        <f>[12]Julho!$B$35</f>
        <v>23.566666666666674</v>
      </c>
      <c r="AG17" s="99">
        <f t="shared" si="1"/>
        <v>21.409543010752692</v>
      </c>
      <c r="AI17" s="11" t="s">
        <v>33</v>
      </c>
    </row>
    <row r="18" spans="1:39" x14ac:dyDescent="0.2">
      <c r="A18" s="50" t="s">
        <v>3</v>
      </c>
      <c r="B18" s="93">
        <f>[13]Julho!$B$5</f>
        <v>19.537499999999998</v>
      </c>
      <c r="C18" s="93">
        <f>[13]Julho!$B$6</f>
        <v>20.387499999999999</v>
      </c>
      <c r="D18" s="93">
        <f>[13]Julho!$B$7</f>
        <v>21.462499999999995</v>
      </c>
      <c r="E18" s="93">
        <f>[13]Julho!$B$8</f>
        <v>21.033333333333335</v>
      </c>
      <c r="F18" s="93">
        <f>[13]Julho!$B$9</f>
        <v>22.116666666666671</v>
      </c>
      <c r="G18" s="93">
        <f>[13]Julho!$B$10</f>
        <v>21.633333333333336</v>
      </c>
      <c r="H18" s="93">
        <f>[13]Julho!$B$11</f>
        <v>21.900000000000002</v>
      </c>
      <c r="I18" s="93">
        <f>[13]Julho!$B$12</f>
        <v>21.720833333333335</v>
      </c>
      <c r="J18" s="93">
        <f>[13]Julho!$B$13</f>
        <v>18.95</v>
      </c>
      <c r="K18" s="93">
        <f>[13]Julho!$B$14</f>
        <v>19.625</v>
      </c>
      <c r="L18" s="93">
        <f>[13]Julho!$B$15</f>
        <v>21.791666666666661</v>
      </c>
      <c r="M18" s="93">
        <f>[13]Julho!$B$16</f>
        <v>21.758333333333329</v>
      </c>
      <c r="N18" s="93">
        <f>[13]Julho!$B$17</f>
        <v>20.625000000000004</v>
      </c>
      <c r="O18" s="93">
        <f>[13]Julho!$B$18</f>
        <v>19.587500000000002</v>
      </c>
      <c r="P18" s="93">
        <f>[13]Julho!$B$19</f>
        <v>18.587499999999995</v>
      </c>
      <c r="Q18" s="93">
        <f>[13]Julho!$B$20</f>
        <v>20.108333333333331</v>
      </c>
      <c r="R18" s="93">
        <f>[13]Julho!$B$21</f>
        <v>20.766666666666662</v>
      </c>
      <c r="S18" s="93">
        <f>[13]Julho!$B$22</f>
        <v>21.095833333333335</v>
      </c>
      <c r="T18" s="93">
        <f>[13]Julho!$B$23</f>
        <v>21.266666666666662</v>
      </c>
      <c r="U18" s="93">
        <f>[13]Julho!$B$24</f>
        <v>20.766666666666666</v>
      </c>
      <c r="V18" s="93">
        <f>[13]Julho!$B$25</f>
        <v>20.583333333333336</v>
      </c>
      <c r="W18" s="93">
        <f>[13]Julho!$B$26</f>
        <v>20.441666666666666</v>
      </c>
      <c r="X18" s="93">
        <f>[13]Julho!$B$27</f>
        <v>20.45</v>
      </c>
      <c r="Y18" s="93">
        <f>[13]Julho!$B$28</f>
        <v>21.308333333333337</v>
      </c>
      <c r="Z18" s="93">
        <f>[13]Julho!$B$29</f>
        <v>21.50833333333334</v>
      </c>
      <c r="AA18" s="93">
        <f>[13]Julho!$B$30</f>
        <v>21.320833333333333</v>
      </c>
      <c r="AB18" s="93">
        <f>[13]Julho!$B$31</f>
        <v>22.016666666666666</v>
      </c>
      <c r="AC18" s="93">
        <f>[13]Julho!$B$32</f>
        <v>22.695833333333336</v>
      </c>
      <c r="AD18" s="93">
        <f>[13]Julho!$B$33</f>
        <v>23.458333333333339</v>
      </c>
      <c r="AE18" s="93">
        <f>[13]Julho!$B$34</f>
        <v>24.237500000000001</v>
      </c>
      <c r="AF18" s="93">
        <f>[13]Julho!$B$35</f>
        <v>22.779166666666669</v>
      </c>
      <c r="AG18" s="99">
        <f t="shared" si="1"/>
        <v>21.145833333333332</v>
      </c>
      <c r="AH18" s="11" t="s">
        <v>33</v>
      </c>
      <c r="AI18" s="11" t="s">
        <v>33</v>
      </c>
      <c r="AL18" t="s">
        <v>33</v>
      </c>
    </row>
    <row r="19" spans="1:39" x14ac:dyDescent="0.2">
      <c r="A19" s="50" t="s">
        <v>4</v>
      </c>
      <c r="B19" s="93">
        <f>[14]Julho!$B5</f>
        <v>18.245833333333334</v>
      </c>
      <c r="C19" s="93">
        <f>[14]Julho!$B6</f>
        <v>20.733333333333334</v>
      </c>
      <c r="D19" s="93">
        <f>[14]Julho!$B7</f>
        <v>23.137499999999999</v>
      </c>
      <c r="E19" s="93">
        <f>[14]Julho!$B8</f>
        <v>23.070833333333329</v>
      </c>
      <c r="F19" s="93">
        <f>[14]Julho!$B9</f>
        <v>23.999999999999996</v>
      </c>
      <c r="G19" s="93">
        <f>[14]Julho!$B10</f>
        <v>23.212500000000002</v>
      </c>
      <c r="H19" s="93">
        <f>[14]Julho!$B11</f>
        <v>23.395833333333332</v>
      </c>
      <c r="I19" s="93">
        <f>[14]Julho!$B12</f>
        <v>20.054166666666664</v>
      </c>
      <c r="J19" s="93">
        <f>[14]Julho!$B13</f>
        <v>16.5</v>
      </c>
      <c r="K19" s="93">
        <f>[14]Julho!$B14</f>
        <v>17.616666666666667</v>
      </c>
      <c r="L19" s="93">
        <f>[14]Julho!$B15</f>
        <v>21.229166666666668</v>
      </c>
      <c r="M19" s="93">
        <f>[14]Julho!$B16</f>
        <v>18.704166666666669</v>
      </c>
      <c r="N19" s="93">
        <f>[14]Julho!$B17</f>
        <v>17.766666666666669</v>
      </c>
      <c r="O19" s="93">
        <f>[14]Julho!$B18</f>
        <v>17.241666666666664</v>
      </c>
      <c r="P19" s="93">
        <f>[14]Julho!$B19</f>
        <v>17.391666666666662</v>
      </c>
      <c r="Q19" s="93">
        <f>[14]Julho!$B20</f>
        <v>19.554166666666667</v>
      </c>
      <c r="R19" s="93">
        <f>[14]Julho!$B21</f>
        <v>22.912499999999998</v>
      </c>
      <c r="S19" s="93">
        <f>[14]Julho!$B22</f>
        <v>22.733333333333331</v>
      </c>
      <c r="T19" s="93">
        <f>[14]Julho!$B23</f>
        <v>23.100000000000005</v>
      </c>
      <c r="U19" s="93">
        <f>[14]Julho!$B24</f>
        <v>23.383333333333329</v>
      </c>
      <c r="V19" s="93">
        <f>[14]Julho!$B25</f>
        <v>22.824999999999999</v>
      </c>
      <c r="W19" s="93">
        <f>[14]Julho!$B26</f>
        <v>22.454166666666666</v>
      </c>
      <c r="X19" s="93">
        <f>[14]Julho!$B27</f>
        <v>22.883333333333336</v>
      </c>
      <c r="Y19" s="93">
        <f>[14]Julho!$B28</f>
        <v>22.612500000000001</v>
      </c>
      <c r="Z19" s="93">
        <f>[14]Julho!$B29</f>
        <v>23.5</v>
      </c>
      <c r="AA19" s="93">
        <f>[14]Julho!$B30</f>
        <v>23.583333333333332</v>
      </c>
      <c r="AB19" s="93">
        <f>[14]Julho!$B31</f>
        <v>24.070833333333329</v>
      </c>
      <c r="AC19" s="93">
        <f>[14]Julho!$B32</f>
        <v>24.362499999999997</v>
      </c>
      <c r="AD19" s="93">
        <f>[14]Julho!$B33</f>
        <v>24.770833333333332</v>
      </c>
      <c r="AE19" s="93">
        <f>[14]Julho!$B34</f>
        <v>22.166666666666661</v>
      </c>
      <c r="AF19" s="93">
        <f>[14]Julho!$B35</f>
        <v>22.420833333333334</v>
      </c>
      <c r="AG19" s="99">
        <f t="shared" si="1"/>
        <v>21.601075268817208</v>
      </c>
      <c r="AH19" t="s">
        <v>33</v>
      </c>
      <c r="AI19" s="11" t="s">
        <v>33</v>
      </c>
      <c r="AK19" t="s">
        <v>33</v>
      </c>
    </row>
    <row r="20" spans="1:39" x14ac:dyDescent="0.2">
      <c r="A20" s="50" t="s">
        <v>5</v>
      </c>
      <c r="B20" s="93">
        <f>[15]Julho!$B$5</f>
        <v>19.095833333333331</v>
      </c>
      <c r="C20" s="93">
        <f>[15]Julho!$B$6</f>
        <v>25.224999999999998</v>
      </c>
      <c r="D20" s="93">
        <f>[15]Julho!$B$7</f>
        <v>27.700000000000003</v>
      </c>
      <c r="E20" s="93">
        <f>[15]Julho!$B$8</f>
        <v>29.445833333333329</v>
      </c>
      <c r="F20" s="93">
        <f>[15]Julho!$B$9</f>
        <v>29.245833333333337</v>
      </c>
      <c r="G20" s="93">
        <f>[15]Julho!$B$10</f>
        <v>20.241666666666664</v>
      </c>
      <c r="H20" s="93">
        <f>[15]Julho!$B$11</f>
        <v>18.604166666666664</v>
      </c>
      <c r="I20" s="93">
        <f>[15]Julho!$B$12</f>
        <v>15.054166666666667</v>
      </c>
      <c r="J20" s="93">
        <f>[15]Julho!$B$13</f>
        <v>12.437500000000002</v>
      </c>
      <c r="K20" s="93">
        <f>[15]Julho!$B$14</f>
        <v>14.674999999999999</v>
      </c>
      <c r="L20" s="93">
        <f>[15]Julho!$B$15</f>
        <v>17.033333333333335</v>
      </c>
      <c r="M20" s="93">
        <f>[15]Julho!$B$16</f>
        <v>13.704166666666666</v>
      </c>
      <c r="N20" s="93">
        <f>[15]Julho!$B$17</f>
        <v>13.174999999999999</v>
      </c>
      <c r="O20" s="93">
        <f>[15]Julho!$B$18</f>
        <v>14.1875</v>
      </c>
      <c r="P20" s="93">
        <f>[15]Julho!$B$19</f>
        <v>16.824999999999999</v>
      </c>
      <c r="Q20" s="93">
        <f>[15]Julho!$B$20</f>
        <v>18.991666666666671</v>
      </c>
      <c r="R20" s="93">
        <f>[15]Julho!$B$21</f>
        <v>24.079166666666666</v>
      </c>
      <c r="S20" s="93">
        <f>[15]Julho!$B$22</f>
        <v>25.566666666666659</v>
      </c>
      <c r="T20" s="93">
        <f>[15]Julho!$B$23</f>
        <v>28.11666666666666</v>
      </c>
      <c r="U20" s="93">
        <f>[15]Julho!$B$24</f>
        <v>28</v>
      </c>
      <c r="V20" s="93">
        <f>[15]Julho!$B$25</f>
        <v>28.675000000000001</v>
      </c>
      <c r="W20" s="93">
        <f>[15]Julho!$B$26</f>
        <v>26.837500000000002</v>
      </c>
      <c r="X20" s="93">
        <f>[15]Julho!$B$27</f>
        <v>24.995833333333334</v>
      </c>
      <c r="Y20" s="93">
        <f>[15]Julho!$B$28</f>
        <v>28.608333333333338</v>
      </c>
      <c r="Z20" s="93">
        <f>[15]Julho!$B$29</f>
        <v>29.104166666666668</v>
      </c>
      <c r="AA20" s="93">
        <f>[15]Julho!$B$30</f>
        <v>29.504166666666666</v>
      </c>
      <c r="AB20" s="93">
        <f>[15]Julho!$B$31</f>
        <v>30.179166666666671</v>
      </c>
      <c r="AC20" s="93">
        <f>[15]Julho!$B$32</f>
        <v>30.783333333333335</v>
      </c>
      <c r="AD20" s="93">
        <f>[15]Julho!$B$33</f>
        <v>25.591666666666665</v>
      </c>
      <c r="AE20" s="93">
        <f>[15]Julho!$B$34</f>
        <v>18.949999999999992</v>
      </c>
      <c r="AF20" s="93">
        <f>[15]Julho!$B$35</f>
        <v>22.966666666666672</v>
      </c>
      <c r="AG20" s="99">
        <f t="shared" si="1"/>
        <v>22.825806451612905</v>
      </c>
      <c r="AH20" s="11" t="s">
        <v>33</v>
      </c>
      <c r="AI20" s="11" t="s">
        <v>33</v>
      </c>
    </row>
    <row r="21" spans="1:39" x14ac:dyDescent="0.2">
      <c r="A21" s="50" t="s">
        <v>31</v>
      </c>
      <c r="B21" s="93">
        <f>[16]Julho!$B$5</f>
        <v>20.108333333333334</v>
      </c>
      <c r="C21" s="93">
        <f>[16]Julho!$B$6</f>
        <v>21.75</v>
      </c>
      <c r="D21" s="93">
        <f>[16]Julho!$B$7</f>
        <v>22.745833333333334</v>
      </c>
      <c r="E21" s="93">
        <f>[16]Julho!$B$8</f>
        <v>22.424999999999997</v>
      </c>
      <c r="F21" s="93">
        <f>[16]Julho!$B$9</f>
        <v>23.816666666666666</v>
      </c>
      <c r="G21" s="93">
        <f>[16]Julho!$B$10</f>
        <v>23.329166666666666</v>
      </c>
      <c r="H21" s="93">
        <f>[16]Julho!$B$11</f>
        <v>22.599999999999994</v>
      </c>
      <c r="I21" s="93">
        <f>[16]Julho!$B$12</f>
        <v>20.079166666666669</v>
      </c>
      <c r="J21" s="93">
        <f>[16]Julho!$B$13</f>
        <v>17.891666666666669</v>
      </c>
      <c r="K21" s="93">
        <f>[16]Julho!$B$14</f>
        <v>19.099999999999998</v>
      </c>
      <c r="L21" s="93">
        <f>[16]Julho!$B$15</f>
        <v>21.849999999999998</v>
      </c>
      <c r="M21" s="93">
        <f>[16]Julho!$B$16</f>
        <v>19.479166666666664</v>
      </c>
      <c r="N21" s="93">
        <f>[16]Julho!$B$17</f>
        <v>19.804166666666664</v>
      </c>
      <c r="O21" s="93">
        <f>[16]Julho!$B$18</f>
        <v>18.762499999999999</v>
      </c>
      <c r="P21" s="93">
        <f>[16]Julho!$B$19</f>
        <v>18.554166666666667</v>
      </c>
      <c r="Q21" s="93">
        <f>[16]Julho!$B$20</f>
        <v>19.883333333333333</v>
      </c>
      <c r="R21" s="93">
        <f>[16]Julho!$B$21</f>
        <v>22.008333333333329</v>
      </c>
      <c r="S21" s="93">
        <f>[16]Julho!$B$22</f>
        <v>22.508333333333336</v>
      </c>
      <c r="T21" s="93">
        <f>[16]Julho!$B$23</f>
        <v>22.183333333333337</v>
      </c>
      <c r="U21" s="93">
        <f>[16]Julho!$B$24</f>
        <v>22.508333333333329</v>
      </c>
      <c r="V21" s="93">
        <f>[16]Julho!$B$25</f>
        <v>22.016666666666669</v>
      </c>
      <c r="W21" s="93">
        <f>[16]Julho!$B$26</f>
        <v>21.608333333333334</v>
      </c>
      <c r="X21" s="93">
        <f>[16]Julho!$B$27</f>
        <v>21.945833333333336</v>
      </c>
      <c r="Y21" s="93">
        <f>[16]Julho!$B$28</f>
        <v>21.845833333333331</v>
      </c>
      <c r="Z21" s="93">
        <f>[16]Julho!$B$29</f>
        <v>22.875000000000004</v>
      </c>
      <c r="AA21" s="93">
        <f>[16]Julho!$B$30</f>
        <v>23.104166666666671</v>
      </c>
      <c r="AB21" s="93">
        <f>[16]Julho!$B$31</f>
        <v>23.820833333333326</v>
      </c>
      <c r="AC21" s="93">
        <f>[16]Julho!$B$32</f>
        <v>23.641666666666666</v>
      </c>
      <c r="AD21" s="93">
        <f>[16]Julho!$B$33</f>
        <v>24.291666666666668</v>
      </c>
      <c r="AE21" s="93">
        <f>[16]Julho!$B$34</f>
        <v>22.895833333333332</v>
      </c>
      <c r="AF21" s="93">
        <f>[16]Julho!$B$35</f>
        <v>23.754166666666666</v>
      </c>
      <c r="AG21" s="99">
        <f t="shared" si="1"/>
        <v>21.715725806451612</v>
      </c>
      <c r="AI21" s="11" t="s">
        <v>33</v>
      </c>
      <c r="AJ21" t="s">
        <v>33</v>
      </c>
      <c r="AK21" t="s">
        <v>33</v>
      </c>
    </row>
    <row r="22" spans="1:39" x14ac:dyDescent="0.2">
      <c r="A22" s="50" t="s">
        <v>6</v>
      </c>
      <c r="B22" s="93">
        <f>[17]Julho!$B$5</f>
        <v>21.363636363636363</v>
      </c>
      <c r="C22" s="93">
        <f>[17]Julho!$B$6</f>
        <v>22.4</v>
      </c>
      <c r="D22" s="93">
        <f>[17]Julho!$B$7</f>
        <v>24.295238095238091</v>
      </c>
      <c r="E22" s="93">
        <f>[17]Julho!$B$8</f>
        <v>23.318181818181817</v>
      </c>
      <c r="F22" s="93">
        <f>[17]Julho!$B$9</f>
        <v>26.069565217391304</v>
      </c>
      <c r="G22" s="93">
        <f>[17]Julho!$B$10</f>
        <v>23.377272727272725</v>
      </c>
      <c r="H22" s="93">
        <f>[17]Julho!$B$11</f>
        <v>20.476190476190474</v>
      </c>
      <c r="I22" s="93">
        <f>[17]Julho!$B$12</f>
        <v>20.466666666666665</v>
      </c>
      <c r="J22" s="93">
        <f>[17]Julho!$B$13</f>
        <v>17.730434782608697</v>
      </c>
      <c r="K22" s="93">
        <f>[17]Julho!$B$14</f>
        <v>18.033333333333331</v>
      </c>
      <c r="L22" s="93">
        <f>[17]Julho!$B$15</f>
        <v>21.037499999999998</v>
      </c>
      <c r="M22" s="93">
        <f>[17]Julho!$B$16</f>
        <v>20.162499999999998</v>
      </c>
      <c r="N22" s="93">
        <f>[17]Julho!$B$17</f>
        <v>17.87916666666667</v>
      </c>
      <c r="O22" s="93">
        <f>[17]Julho!$B$18</f>
        <v>17.637499999999999</v>
      </c>
      <c r="P22" s="93">
        <f>[17]Julho!$B$19</f>
        <v>19.270833333333339</v>
      </c>
      <c r="Q22" s="93">
        <f>[17]Julho!$B$20</f>
        <v>21.208333333333336</v>
      </c>
      <c r="R22" s="93">
        <f>[17]Julho!$B$21</f>
        <v>22.716666666666665</v>
      </c>
      <c r="S22" s="93">
        <f>[17]Julho!$B$22</f>
        <v>22.666666666666671</v>
      </c>
      <c r="T22" s="93">
        <f>[17]Julho!$B$23</f>
        <v>22.639130434782611</v>
      </c>
      <c r="U22" s="93">
        <f>[17]Julho!$B$24</f>
        <v>23.508333333333326</v>
      </c>
      <c r="V22" s="93">
        <f>[17]Julho!$B$25</f>
        <v>22.158333333333331</v>
      </c>
      <c r="W22" s="93">
        <f>[17]Julho!$B$26</f>
        <v>22.129166666666663</v>
      </c>
      <c r="X22" s="93">
        <f>[17]Julho!$B$27</f>
        <v>22.104347826086954</v>
      </c>
      <c r="Y22" s="93">
        <f>[17]Julho!$B$28</f>
        <v>22.091493383742911</v>
      </c>
      <c r="Z22" s="93">
        <f>[17]Julho!$B$29</f>
        <v>22.3</v>
      </c>
      <c r="AA22" s="93">
        <f>[17]Julho!$B$30</f>
        <v>22.658333333333335</v>
      </c>
      <c r="AB22" s="93">
        <f>[17]Julho!$B$31</f>
        <v>23.979166666666668</v>
      </c>
      <c r="AC22" s="93">
        <f>[17]Julho!$B$32</f>
        <v>23.912499999999998</v>
      </c>
      <c r="AD22" s="93">
        <f>[17]Julho!$B$33</f>
        <v>23.290909090909096</v>
      </c>
      <c r="AE22" s="93">
        <f>[17]Julho!$B$34</f>
        <v>24.862500000000001</v>
      </c>
      <c r="AF22" s="93">
        <f>[17]Julho!$B$35</f>
        <v>25.05</v>
      </c>
      <c r="AG22" s="99">
        <f t="shared" si="1"/>
        <v>21.961093555356154</v>
      </c>
      <c r="AH22" t="s">
        <v>33</v>
      </c>
      <c r="AK22" t="s">
        <v>33</v>
      </c>
    </row>
    <row r="23" spans="1:39" x14ac:dyDescent="0.2">
      <c r="A23" s="50" t="s">
        <v>7</v>
      </c>
      <c r="B23" s="93">
        <f>[18]Julho!$B$5</f>
        <v>16.754166666666666</v>
      </c>
      <c r="C23" s="93">
        <f>[18]Julho!$B$6</f>
        <v>21.295833333333338</v>
      </c>
      <c r="D23" s="93">
        <f>[18]Julho!$B$7</f>
        <v>23.220833333333335</v>
      </c>
      <c r="E23" s="93">
        <f>[18]Julho!$B$8</f>
        <v>24.450000000000003</v>
      </c>
      <c r="F23" s="93">
        <f>[18]Julho!$B$9</f>
        <v>26.362500000000001</v>
      </c>
      <c r="G23" s="93">
        <f>[18]Julho!$B$10</f>
        <v>17.2</v>
      </c>
      <c r="H23" s="93">
        <f>[18]Julho!$B$11</f>
        <v>17.920833333333338</v>
      </c>
      <c r="I23" s="93">
        <f>[18]Julho!$B$12</f>
        <v>12.387500000000001</v>
      </c>
      <c r="J23" s="93">
        <f>[18]Julho!$B$13</f>
        <v>10.416666666666666</v>
      </c>
      <c r="K23" s="93">
        <f>[18]Julho!$B$14</f>
        <v>9.3208333333333311</v>
      </c>
      <c r="L23" s="93">
        <f>[18]Julho!$B$15</f>
        <v>11.724999999999996</v>
      </c>
      <c r="M23" s="93">
        <f>[18]Julho!$B$16</f>
        <v>9.3541666666666661</v>
      </c>
      <c r="N23" s="93">
        <f>[18]Julho!$B$17</f>
        <v>10.408333333333333</v>
      </c>
      <c r="O23" s="93">
        <f>[18]Julho!$B$18</f>
        <v>10.320833333333333</v>
      </c>
      <c r="P23" s="93">
        <f>[18]Julho!$B$19</f>
        <v>12.033333333333333</v>
      </c>
      <c r="Q23" s="93">
        <f>[18]Julho!$B$20</f>
        <v>16.870833333333334</v>
      </c>
      <c r="R23" s="93">
        <f>[18]Julho!$B$21</f>
        <v>21.441666666666674</v>
      </c>
      <c r="S23" s="93">
        <f>[18]Julho!$B$22</f>
        <v>22.654166666666669</v>
      </c>
      <c r="T23" s="93">
        <f>[18]Julho!$B$23</f>
        <v>23.570833333333336</v>
      </c>
      <c r="U23" s="93">
        <f>[18]Julho!$B$24</f>
        <v>23.337500000000002</v>
      </c>
      <c r="V23" s="93">
        <f>[18]Julho!$B$25</f>
        <v>22.916666666666661</v>
      </c>
      <c r="W23" s="93">
        <f>[18]Julho!$B$26</f>
        <v>23.829166666666666</v>
      </c>
      <c r="X23" s="93">
        <f>[18]Julho!$B$27</f>
        <v>23.900000000000002</v>
      </c>
      <c r="Y23" s="93">
        <f>[18]Julho!$B$28</f>
        <v>23.45</v>
      </c>
      <c r="Z23" s="93">
        <f>[18]Julho!$B$29</f>
        <v>24.491666666666671</v>
      </c>
      <c r="AA23" s="93">
        <f>[18]Julho!$B$30</f>
        <v>24.45</v>
      </c>
      <c r="AB23" s="93">
        <f>[18]Julho!$B$31</f>
        <v>24.712500000000002</v>
      </c>
      <c r="AC23" s="93">
        <f>[18]Julho!$B$32</f>
        <v>25.266666666666669</v>
      </c>
      <c r="AD23" s="93">
        <f>[18]Julho!$B$33</f>
        <v>20.708333333333336</v>
      </c>
      <c r="AE23" s="93">
        <f>[18]Julho!$B$34</f>
        <v>17.887499999999999</v>
      </c>
      <c r="AF23" s="93">
        <f>[18]Julho!$B$35</f>
        <v>19.716666666666669</v>
      </c>
      <c r="AG23" s="99">
        <f t="shared" si="1"/>
        <v>19.108870967741936</v>
      </c>
      <c r="AI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[19]Julho!$B$5</f>
        <v>16.920833333333338</v>
      </c>
      <c r="C24" s="93">
        <f>[19]Julho!$B$6</f>
        <v>20.895833333333332</v>
      </c>
      <c r="D24" s="93">
        <f>[19]Julho!$B$7</f>
        <v>22.295833333333334</v>
      </c>
      <c r="E24" s="93">
        <f>[19]Julho!$B$8</f>
        <v>23.150000000000002</v>
      </c>
      <c r="F24" s="93">
        <f>[19]Julho!$B$9</f>
        <v>25.133333333333329</v>
      </c>
      <c r="G24" s="93">
        <f>[19]Julho!$B$10</f>
        <v>19.62083333333333</v>
      </c>
      <c r="H24" s="93">
        <f>[19]Julho!$B$11</f>
        <v>18.716666666666665</v>
      </c>
      <c r="I24" s="93">
        <f>[19]Julho!$B$12</f>
        <v>14.141666666666667</v>
      </c>
      <c r="J24" s="93">
        <f>[19]Julho!$B$13</f>
        <v>11.979166666666666</v>
      </c>
      <c r="K24" s="93">
        <f>[19]Julho!$B$14</f>
        <v>10.329166666666667</v>
      </c>
      <c r="L24" s="93">
        <f>[19]Julho!$B$15</f>
        <v>12.941666666666668</v>
      </c>
      <c r="M24" s="93">
        <f>[19]Julho!$B$16</f>
        <v>11.466666666666667</v>
      </c>
      <c r="N24" s="93">
        <f>[19]Julho!$B$17</f>
        <v>12.524999999999999</v>
      </c>
      <c r="O24" s="93">
        <f>[19]Julho!$B$18</f>
        <v>12.254166666666665</v>
      </c>
      <c r="P24" s="93">
        <f>[19]Julho!$B$19</f>
        <v>13.862499999999999</v>
      </c>
      <c r="Q24" s="93">
        <f>[19]Julho!$B$20</f>
        <v>18.183333333333334</v>
      </c>
      <c r="R24" s="93">
        <f>[19]Julho!$B$21</f>
        <v>21.179166666666664</v>
      </c>
      <c r="S24" s="93">
        <f>[19]Julho!$B$22</f>
        <v>22.204166666666666</v>
      </c>
      <c r="T24" s="93">
        <f>[19]Julho!$B$23</f>
        <v>22.729166666666668</v>
      </c>
      <c r="U24" s="93">
        <f>[19]Julho!$B$24</f>
        <v>22.887499999999999</v>
      </c>
      <c r="V24" s="93">
        <f>[19]Julho!$B$25</f>
        <v>22.362499999999997</v>
      </c>
      <c r="W24" s="93">
        <f>[19]Julho!$B$26</f>
        <v>23.895833333333339</v>
      </c>
      <c r="X24" s="93">
        <f>[19]Julho!$B$27</f>
        <v>22.541666666666668</v>
      </c>
      <c r="Y24" s="93">
        <f>[19]Julho!$B$28</f>
        <v>23.804166666666671</v>
      </c>
      <c r="Z24" s="93">
        <f>[19]Julho!$B$29</f>
        <v>22.162499999999998</v>
      </c>
      <c r="AA24" s="93">
        <f>[19]Julho!$B$30</f>
        <v>23.804166666666671</v>
      </c>
      <c r="AB24" s="93">
        <f>[19]Julho!$B$31</f>
        <v>23.854166666666671</v>
      </c>
      <c r="AC24" s="93">
        <f>[19]Julho!$B$32</f>
        <v>24.358333333333331</v>
      </c>
      <c r="AD24" s="93">
        <f>[19]Julho!$B$33</f>
        <v>20.824999999999996</v>
      </c>
      <c r="AE24" s="93">
        <f>[19]Julho!$B$34</f>
        <v>19.254166666666674</v>
      </c>
      <c r="AF24" s="93">
        <f>[19]Julho!$B$35</f>
        <v>20.579166666666662</v>
      </c>
      <c r="AG24" s="99">
        <f>AVERAGE(B24:AF24)</f>
        <v>19.382526881720434</v>
      </c>
      <c r="AI24" s="11" t="s">
        <v>33</v>
      </c>
      <c r="AJ24" t="s">
        <v>33</v>
      </c>
      <c r="AK24" t="s">
        <v>33</v>
      </c>
    </row>
    <row r="25" spans="1:39" x14ac:dyDescent="0.2">
      <c r="A25" s="50" t="s">
        <v>152</v>
      </c>
      <c r="B25" s="93">
        <f>[44]Julho!$B5</f>
        <v>13.145833333333334</v>
      </c>
      <c r="C25" s="93">
        <f>[44]Julho!$B6</f>
        <v>19.608333333333331</v>
      </c>
      <c r="D25" s="93">
        <f>[44]Julho!$B7</f>
        <v>21.370833333333334</v>
      </c>
      <c r="E25" s="93">
        <f>[44]Julho!$B8</f>
        <v>23.266666666666666</v>
      </c>
      <c r="F25" s="93">
        <f>[44]Julho!$B9</f>
        <v>26.141666666666669</v>
      </c>
      <c r="G25" s="93">
        <f>[44]Julho!$B10</f>
        <v>17.270833333333332</v>
      </c>
      <c r="H25" s="93">
        <f>[44]Julho!$B11</f>
        <v>15.929166666666665</v>
      </c>
      <c r="I25" s="93">
        <f>[44]Julho!$B12</f>
        <v>12.395833333333336</v>
      </c>
      <c r="J25" s="93">
        <f>[44]Julho!$B13</f>
        <v>10.595833333333331</v>
      </c>
      <c r="K25" s="93">
        <f>[44]Julho!$B14</f>
        <v>10.241666666666669</v>
      </c>
      <c r="L25" s="93">
        <f>[44]Julho!$B15</f>
        <v>11.033333333333331</v>
      </c>
      <c r="M25" s="93">
        <f>[44]Julho!$B16</f>
        <v>8.8666666666666671</v>
      </c>
      <c r="N25" s="93">
        <f>[44]Julho!$B17</f>
        <v>9.4749999999999996</v>
      </c>
      <c r="O25" s="93">
        <f>[44]Julho!$B18</f>
        <v>10.091666666666667</v>
      </c>
      <c r="P25" s="93">
        <f>[44]Julho!$B19</f>
        <v>11.879166666666665</v>
      </c>
      <c r="Q25" s="93">
        <f>[44]Julho!$B20</f>
        <v>15.724999999999996</v>
      </c>
      <c r="R25" s="93">
        <f>[44]Julho!$B21</f>
        <v>19.212499999999999</v>
      </c>
      <c r="S25" s="93">
        <f>[44]Julho!$B22</f>
        <v>20.324999999999999</v>
      </c>
      <c r="T25" s="93">
        <f>[44]Julho!$B23</f>
        <v>23.508333333333329</v>
      </c>
      <c r="U25" s="93">
        <f>[44]Julho!$B24</f>
        <v>19.987500000000001</v>
      </c>
      <c r="V25" s="93">
        <f>[44]Julho!$B25</f>
        <v>20.408333333333331</v>
      </c>
      <c r="W25" s="93">
        <f>[44]Julho!$B26</f>
        <v>20.337500000000002</v>
      </c>
      <c r="X25" s="93">
        <f>[44]Julho!$B27</f>
        <v>20.420833333333331</v>
      </c>
      <c r="Y25" s="93">
        <f>[44]Julho!$B28</f>
        <v>23.125</v>
      </c>
      <c r="Z25" s="93">
        <f>[44]Julho!$B29</f>
        <v>21.770833333333332</v>
      </c>
      <c r="AA25" s="93">
        <f>[44]Julho!$B30</f>
        <v>22.791666666666668</v>
      </c>
      <c r="AB25" s="93">
        <f>[44]Julho!$B31</f>
        <v>21.858333333333334</v>
      </c>
      <c r="AC25" s="93">
        <f>[44]Julho!$B32</f>
        <v>22.75833333333334</v>
      </c>
      <c r="AD25" s="93">
        <f>[44]Julho!$B33</f>
        <v>18.287499999999998</v>
      </c>
      <c r="AE25" s="93">
        <f>[44]Julho!$B34</f>
        <v>17.49583333333333</v>
      </c>
      <c r="AF25" s="93">
        <f>[44]Julho!$B35</f>
        <v>19.516666666666669</v>
      </c>
      <c r="AG25" s="99">
        <f>AVERAGE(B25:AF25)</f>
        <v>17.704569892473117</v>
      </c>
      <c r="AH25" s="11" t="s">
        <v>33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[20]Julho!$B$5</f>
        <v>17.516666666666669</v>
      </c>
      <c r="C26" s="93">
        <f>[20]Julho!$B$6</f>
        <v>21.479166666666668</v>
      </c>
      <c r="D26" s="93">
        <f>[20]Julho!$B$7</f>
        <v>23.233333333333331</v>
      </c>
      <c r="E26" s="93">
        <f>[20]Julho!$B$8</f>
        <v>23.74166666666666</v>
      </c>
      <c r="F26" s="93">
        <f>[20]Julho!$B$9</f>
        <v>25.883333333333329</v>
      </c>
      <c r="G26" s="93">
        <f>[20]Julho!$B$10</f>
        <v>18.916666666666664</v>
      </c>
      <c r="H26" s="93">
        <f>[20]Julho!$B$11</f>
        <v>19.274999999999999</v>
      </c>
      <c r="I26" s="93">
        <f>[20]Julho!$B$12</f>
        <v>13.754166666666668</v>
      </c>
      <c r="J26" s="93">
        <f>[20]Julho!$B$13</f>
        <v>11.616666666666665</v>
      </c>
      <c r="K26" s="93">
        <f>[20]Julho!$B$14</f>
        <v>10.158333333333333</v>
      </c>
      <c r="L26" s="93">
        <f>[20]Julho!$B$15</f>
        <v>12.708333333333336</v>
      </c>
      <c r="M26" s="93">
        <f>[20]Julho!$B$16</f>
        <v>10.891666666666666</v>
      </c>
      <c r="N26" s="93">
        <f>[20]Julho!$B$17</f>
        <v>11.883333333333335</v>
      </c>
      <c r="O26" s="93">
        <f>[20]Julho!$B$18</f>
        <v>11.687500000000002</v>
      </c>
      <c r="P26" s="93">
        <f>[20]Julho!$B$19</f>
        <v>13.625</v>
      </c>
      <c r="Q26" s="93">
        <f>[20]Julho!$B$20</f>
        <v>18.112499999999997</v>
      </c>
      <c r="R26" s="93">
        <f>[20]Julho!$B$21</f>
        <v>22.679166666666671</v>
      </c>
      <c r="S26" s="93">
        <f>[20]Julho!$B$22</f>
        <v>22.787500000000005</v>
      </c>
      <c r="T26" s="93">
        <f>[20]Julho!$B$23</f>
        <v>23.012499999999999</v>
      </c>
      <c r="U26" s="93">
        <f>[20]Julho!$B$24</f>
        <v>22.849999999999998</v>
      </c>
      <c r="V26" s="93">
        <f>[20]Julho!$B$25</f>
        <v>22.720833333333331</v>
      </c>
      <c r="W26" s="93">
        <f>[20]Julho!$B$26</f>
        <v>23.716666666666665</v>
      </c>
      <c r="X26" s="93">
        <f>[20]Julho!$B$27</f>
        <v>22.941666666666666</v>
      </c>
      <c r="Y26" s="93">
        <f>[20]Julho!$B$28</f>
        <v>23.045833333333338</v>
      </c>
      <c r="Z26" s="93">
        <f>[20]Julho!$B$29</f>
        <v>23.229166666666668</v>
      </c>
      <c r="AA26" s="93">
        <f>[20]Julho!$B$30</f>
        <v>24.041666666666668</v>
      </c>
      <c r="AB26" s="93">
        <f>[20]Julho!$B$31</f>
        <v>24.395833333333332</v>
      </c>
      <c r="AC26" s="93">
        <f>[20]Julho!$B$32</f>
        <v>25</v>
      </c>
      <c r="AD26" s="93">
        <f>[20]Julho!$B$33</f>
        <v>21.195833333333329</v>
      </c>
      <c r="AE26" s="93">
        <f>[20]Julho!$B$34</f>
        <v>19.033333333333335</v>
      </c>
      <c r="AF26" s="93">
        <f>[20]Julho!$B$35</f>
        <v>19.991666666666664</v>
      </c>
      <c r="AG26" s="99">
        <f t="shared" si="1"/>
        <v>19.520161290322584</v>
      </c>
      <c r="AI26" s="11" t="s">
        <v>33</v>
      </c>
      <c r="AJ26" t="s">
        <v>33</v>
      </c>
      <c r="AK26" t="s">
        <v>33</v>
      </c>
    </row>
    <row r="27" spans="1:39" x14ac:dyDescent="0.2">
      <c r="A27" s="50" t="s">
        <v>8</v>
      </c>
      <c r="B27" s="93">
        <f>[21]Julho!$B$5</f>
        <v>16.374999999999996</v>
      </c>
      <c r="C27" s="93">
        <f>[21]Julho!$B$6</f>
        <v>19.958333333333332</v>
      </c>
      <c r="D27" s="93">
        <f>[21]Julho!$B$7</f>
        <v>21.941666666666674</v>
      </c>
      <c r="E27" s="93">
        <f>[21]Julho!$B$8</f>
        <v>24.016666666666669</v>
      </c>
      <c r="F27" s="93">
        <f>[21]Julho!$B$9</f>
        <v>26.179166666666664</v>
      </c>
      <c r="G27" s="93">
        <f>[21]Julho!$B$10</f>
        <v>18.554166666666664</v>
      </c>
      <c r="H27" s="93">
        <f>[21]Julho!$B$11</f>
        <v>17.429166666666664</v>
      </c>
      <c r="I27" s="93">
        <f>[21]Julho!$B$12</f>
        <v>12.8375</v>
      </c>
      <c r="J27" s="93">
        <f>[21]Julho!$B$13</f>
        <v>11.1625</v>
      </c>
      <c r="K27" s="93">
        <f>[21]Julho!$B$14</f>
        <v>10.452173913043476</v>
      </c>
      <c r="L27" s="93">
        <f>[21]Julho!$B$15</f>
        <v>11.4125</v>
      </c>
      <c r="M27" s="93">
        <f>[21]Julho!$B$16</f>
        <v>9.1208333333333353</v>
      </c>
      <c r="N27" s="93">
        <f>[21]Julho!$B$17</f>
        <v>10.391304347826086</v>
      </c>
      <c r="O27" s="93">
        <f>[21]Julho!$B$18</f>
        <v>10.4125</v>
      </c>
      <c r="P27" s="93">
        <f>[21]Julho!$B$19</f>
        <v>12.93333333333333</v>
      </c>
      <c r="Q27" s="93">
        <f>[21]Julho!$B$20</f>
        <v>16.829166666666662</v>
      </c>
      <c r="R27" s="93">
        <f>[21]Julho!$B$21</f>
        <v>20.229166666666668</v>
      </c>
      <c r="S27" s="93">
        <f>[21]Julho!$B$22</f>
        <v>21.450000000000003</v>
      </c>
      <c r="T27" s="93">
        <f>[21]Julho!$B$23</f>
        <v>22.308333333333326</v>
      </c>
      <c r="U27" s="93">
        <f>[21]Julho!$B$24</f>
        <v>21.150000000000002</v>
      </c>
      <c r="V27" s="93">
        <f>[21]Julho!$B$25</f>
        <v>21.175000000000001</v>
      </c>
      <c r="W27" s="93">
        <f>[21]Julho!$B$26</f>
        <v>22.087500000000002</v>
      </c>
      <c r="X27" s="93">
        <f>[21]Julho!$B$27</f>
        <v>21.925000000000001</v>
      </c>
      <c r="Y27" s="93">
        <f>[21]Julho!$B$28</f>
        <v>21.933333333333334</v>
      </c>
      <c r="Z27" s="93">
        <f>[21]Julho!$B$29</f>
        <v>22.7</v>
      </c>
      <c r="AA27" s="93">
        <f>[21]Julho!$B$30</f>
        <v>22.987500000000001</v>
      </c>
      <c r="AB27" s="93">
        <f>[21]Julho!$B$31</f>
        <v>22.195833333333336</v>
      </c>
      <c r="AC27" s="93">
        <f>[21]Julho!$B$32</f>
        <v>22.770833333333332</v>
      </c>
      <c r="AD27" s="93">
        <f>[21]Julho!$B$33</f>
        <v>18.179166666666664</v>
      </c>
      <c r="AE27" s="93">
        <f>[21]Julho!$B$34</f>
        <v>17.720833333333335</v>
      </c>
      <c r="AF27" s="93">
        <f>[21]Julho!$B$35</f>
        <v>18.854166666666668</v>
      </c>
      <c r="AG27" s="99">
        <f t="shared" si="1"/>
        <v>18.312020804114066</v>
      </c>
      <c r="AJ27" s="5"/>
      <c r="AK27" s="5"/>
    </row>
    <row r="28" spans="1:39" x14ac:dyDescent="0.2">
      <c r="A28" s="50" t="s">
        <v>9</v>
      </c>
      <c r="B28" s="93">
        <f>[22]Julho!$B$5</f>
        <v>17.033333333333335</v>
      </c>
      <c r="C28" s="93">
        <f>[22]Julho!$B$6</f>
        <v>20.758333333333336</v>
      </c>
      <c r="D28" s="93">
        <f>[22]Julho!$B$7</f>
        <v>23.095833333333299</v>
      </c>
      <c r="E28" s="93">
        <f>[22]Julho!$B$8</f>
        <v>24.012500000000003</v>
      </c>
      <c r="F28" s="93">
        <f>[22]Julho!$B$9</f>
        <v>25.399999999999995</v>
      </c>
      <c r="G28" s="93">
        <f>[22]Julho!$B$10</f>
        <v>22.095833333333331</v>
      </c>
      <c r="H28" s="93">
        <f>[22]Julho!$B$11</f>
        <v>20.06666666666667</v>
      </c>
      <c r="I28" s="93">
        <f>[22]Julho!$B$12</f>
        <v>14.329166666666671</v>
      </c>
      <c r="J28" s="93">
        <f>[22]Julho!$B$13</f>
        <v>12.14782608695652</v>
      </c>
      <c r="K28" s="93">
        <f>[22]Julho!$B$14</f>
        <v>9.8916666666666675</v>
      </c>
      <c r="L28" s="93">
        <f>[22]Julho!$B$15</f>
        <v>12.737499999999999</v>
      </c>
      <c r="M28" s="93">
        <f>[22]Julho!$B$16</f>
        <v>11.90416666666667</v>
      </c>
      <c r="N28" s="93">
        <f>[22]Julho!$B$17</f>
        <v>12.908333333333333</v>
      </c>
      <c r="O28" s="93">
        <f>[22]Julho!$B$18</f>
        <v>12.69166666666667</v>
      </c>
      <c r="P28" s="93">
        <f>[22]Julho!$B$19</f>
        <v>13.987499999999999</v>
      </c>
      <c r="Q28" s="93">
        <f>[22]Julho!$B$20</f>
        <v>18.295833333333338</v>
      </c>
      <c r="R28" s="93">
        <f>[22]Julho!$B$21</f>
        <v>21.974999999999998</v>
      </c>
      <c r="S28" s="93">
        <f>[22]Julho!$B$22</f>
        <v>23.283333333333331</v>
      </c>
      <c r="T28" s="93">
        <f>[22]Julho!$B$23</f>
        <v>23.504166666666666</v>
      </c>
      <c r="U28" s="93">
        <f>[22]Julho!$B$24</f>
        <v>23.112499999999997</v>
      </c>
      <c r="V28" s="93">
        <f>[22]Julho!$B$25</f>
        <v>23.104166666666668</v>
      </c>
      <c r="W28" s="93">
        <f>[22]Julho!$B$26</f>
        <v>24.162499999999998</v>
      </c>
      <c r="X28" s="93">
        <f>[22]Julho!$B$27</f>
        <v>23.491666666666664</v>
      </c>
      <c r="Y28" s="93">
        <f>[22]Julho!$B$28</f>
        <v>23.174999999999997</v>
      </c>
      <c r="Z28" s="93">
        <f>[22]Julho!$B$29</f>
        <v>24.191666666666674</v>
      </c>
      <c r="AA28" s="93">
        <f>[22]Julho!$B$30</f>
        <v>23.754166666666663</v>
      </c>
      <c r="AB28" s="93">
        <f>[22]Julho!$B$31</f>
        <v>24.32083333333334</v>
      </c>
      <c r="AC28" s="93">
        <f>[22]Julho!$B$32</f>
        <v>24.837500000000002</v>
      </c>
      <c r="AD28" s="93">
        <f>[22]Julho!$B$33</f>
        <v>22.033333333333335</v>
      </c>
      <c r="AE28" s="93">
        <f>[22]Julho!$B$34</f>
        <v>19.583333333333332</v>
      </c>
      <c r="AF28" s="93">
        <f>[22]Julho!$B$35</f>
        <v>20.412499999999998</v>
      </c>
      <c r="AG28" s="99">
        <f t="shared" si="1"/>
        <v>19.880575035063117</v>
      </c>
      <c r="AJ28" t="s">
        <v>33</v>
      </c>
      <c r="AK28" t="s">
        <v>33</v>
      </c>
    </row>
    <row r="29" spans="1:39" x14ac:dyDescent="0.2">
      <c r="A29" s="50" t="s">
        <v>30</v>
      </c>
      <c r="B29" s="93">
        <f>[23]Julho!$B$5</f>
        <v>18.545833333333338</v>
      </c>
      <c r="C29" s="93">
        <f>[23]Julho!$B$6</f>
        <v>22.425000000000001</v>
      </c>
      <c r="D29" s="93">
        <f>[23]Julho!$B$7</f>
        <v>23.133333333333336</v>
      </c>
      <c r="E29" s="93">
        <f>[23]Julho!$B$8</f>
        <v>23.554166666666664</v>
      </c>
      <c r="F29" s="93">
        <f>[23]Julho!$B$9</f>
        <v>25.183333333333334</v>
      </c>
      <c r="G29" s="93">
        <f>[23]Julho!$B$10</f>
        <v>17.75</v>
      </c>
      <c r="H29" s="93">
        <f>[23]Julho!$B$11</f>
        <v>18.066666666666666</v>
      </c>
      <c r="I29" s="93">
        <f>[23]Julho!$B$12</f>
        <v>13.2125</v>
      </c>
      <c r="J29" s="93">
        <f>[23]Julho!$B$13</f>
        <v>11.545833333333334</v>
      </c>
      <c r="K29" s="93">
        <f>[23]Julho!$B$14</f>
        <v>11.341666666666667</v>
      </c>
      <c r="L29" s="93">
        <f>[23]Julho!$B$15</f>
        <v>13.616666666666665</v>
      </c>
      <c r="M29" s="93">
        <f>[23]Julho!$B$16</f>
        <v>10.983333333333334</v>
      </c>
      <c r="N29" s="93">
        <f>[23]Julho!$B$17</f>
        <v>11.008333333333333</v>
      </c>
      <c r="O29" s="93">
        <f>[23]Julho!$B$18</f>
        <v>11.829166666666667</v>
      </c>
      <c r="P29" s="93">
        <f>[23]Julho!$B$19</f>
        <v>13.204166666666667</v>
      </c>
      <c r="Q29" s="93">
        <f>[23]Julho!$B$20</f>
        <v>17.462499999999999</v>
      </c>
      <c r="R29" s="93">
        <f>[23]Julho!$B$21</f>
        <v>21.070833333333333</v>
      </c>
      <c r="S29" s="93">
        <f>[23]Julho!$B$22</f>
        <v>22.454166666666662</v>
      </c>
      <c r="T29" s="93">
        <f>[23]Julho!$B$23</f>
        <v>23.429166666666671</v>
      </c>
      <c r="U29" s="93">
        <f>[23]Julho!$B$24</f>
        <v>23.5</v>
      </c>
      <c r="V29" s="93">
        <f>[23]Julho!$B$25</f>
        <v>23.058333333333337</v>
      </c>
      <c r="W29" s="93">
        <f>[23]Julho!$B$26</f>
        <v>22.287499999999998</v>
      </c>
      <c r="X29" s="93">
        <f>[23]Julho!$B$27</f>
        <v>22.170833333333334</v>
      </c>
      <c r="Y29" s="93">
        <f>[23]Julho!$B$28</f>
        <v>23.775000000000002</v>
      </c>
      <c r="Z29" s="93">
        <f>[23]Julho!$B$29</f>
        <v>23.05</v>
      </c>
      <c r="AA29" s="93">
        <f>[23]Julho!$B$30</f>
        <v>23.525000000000002</v>
      </c>
      <c r="AB29" s="93">
        <f>[23]Julho!$B$31</f>
        <v>24.766666666666669</v>
      </c>
      <c r="AC29" s="93">
        <f>[23]Julho!$B$32</f>
        <v>24.945833333333329</v>
      </c>
      <c r="AD29" s="93">
        <f>[23]Julho!$B$33</f>
        <v>22.016666666666666</v>
      </c>
      <c r="AE29" s="93">
        <f>[23]Julho!$B$34</f>
        <v>20.170833333333331</v>
      </c>
      <c r="AF29" s="93">
        <f>[23]Julho!$B$35</f>
        <v>22.845833333333335</v>
      </c>
      <c r="AG29" s="99">
        <f t="shared" si="1"/>
        <v>19.546102150537635</v>
      </c>
      <c r="AI29" s="11" t="s">
        <v>33</v>
      </c>
    </row>
    <row r="30" spans="1:39" x14ac:dyDescent="0.2">
      <c r="A30" s="50" t="s">
        <v>10</v>
      </c>
      <c r="B30" s="93">
        <f>[24]Julho!$B$5</f>
        <v>16.820833333333336</v>
      </c>
      <c r="C30" s="93">
        <f>[24]Julho!$B$6</f>
        <v>21.412499999999998</v>
      </c>
      <c r="D30" s="93">
        <f>[24]Julho!$B$7</f>
        <v>23.216666666666665</v>
      </c>
      <c r="E30" s="93">
        <f>[24]Julho!$B$8</f>
        <v>24.249999999999996</v>
      </c>
      <c r="F30" s="93">
        <f>[24]Julho!$B$9</f>
        <v>26.558333333333334</v>
      </c>
      <c r="G30" s="93">
        <f>[24]Julho!$B$10</f>
        <v>17.933333333333334</v>
      </c>
      <c r="H30" s="93">
        <f>[24]Julho!$B$11</f>
        <v>17.375</v>
      </c>
      <c r="I30" s="93">
        <f>[24]Julho!$B$12</f>
        <v>12.770833333333334</v>
      </c>
      <c r="J30" s="93">
        <f>[24]Julho!$B$13</f>
        <v>10.987499999999997</v>
      </c>
      <c r="K30" s="93">
        <f>[24]Julho!$B$14</f>
        <v>10.116666666666665</v>
      </c>
      <c r="L30" s="93">
        <f>[24]Julho!$B$15</f>
        <v>12.012499999999998</v>
      </c>
      <c r="M30" s="93">
        <f>[24]Julho!$B$16</f>
        <v>9.0624999999999982</v>
      </c>
      <c r="N30" s="93">
        <f>[24]Julho!$B$17</f>
        <v>10.270833333333334</v>
      </c>
      <c r="O30" s="93">
        <f>[24]Julho!$B$18</f>
        <v>10.495833333333332</v>
      </c>
      <c r="P30" s="93">
        <f>[24]Julho!$B$19</f>
        <v>12.712499999999999</v>
      </c>
      <c r="Q30" s="93">
        <f>[24]Julho!$B$20</f>
        <v>16.945833333333333</v>
      </c>
      <c r="R30" s="93">
        <f>[24]Julho!$B$21</f>
        <v>20.645833333333332</v>
      </c>
      <c r="S30" s="93">
        <f>[24]Julho!$B$22</f>
        <v>21.245833333333337</v>
      </c>
      <c r="T30" s="93">
        <f>[24]Julho!$B$23</f>
        <v>23.875000000000004</v>
      </c>
      <c r="U30" s="93">
        <f>[24]Julho!$B$24</f>
        <v>22.112499999999997</v>
      </c>
      <c r="V30" s="93">
        <f>[24]Julho!$B$25</f>
        <v>22.691666666666674</v>
      </c>
      <c r="W30" s="93">
        <f>[24]Julho!$B$26</f>
        <v>22.287499999999998</v>
      </c>
      <c r="X30" s="93">
        <f>[24]Julho!$B$27</f>
        <v>22.170833333333334</v>
      </c>
      <c r="Y30" s="93">
        <f>[24]Julho!$B$28</f>
        <v>23.775000000000002</v>
      </c>
      <c r="Z30" s="93">
        <f>[24]Julho!$B$29</f>
        <v>23.05</v>
      </c>
      <c r="AA30" s="93">
        <f>[24]Julho!$B$30</f>
        <v>23.816666666666674</v>
      </c>
      <c r="AB30" s="93">
        <f>[24]Julho!$B$31</f>
        <v>24.229166666666671</v>
      </c>
      <c r="AC30" s="93">
        <f>[24]Julho!$B$32</f>
        <v>24.150000000000002</v>
      </c>
      <c r="AD30" s="93">
        <f>[24]Julho!$B$33</f>
        <v>19.391666666666662</v>
      </c>
      <c r="AE30" s="93">
        <f>[24]Julho!$B$34</f>
        <v>17.824999999999999</v>
      </c>
      <c r="AF30" s="93">
        <f>[24]Julho!$B$35</f>
        <v>19.912500000000005</v>
      </c>
      <c r="AG30" s="99">
        <f t="shared" si="1"/>
        <v>18.842607526881721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[25]Julho!$B$5</f>
        <v>21.942857142857143</v>
      </c>
      <c r="C31" s="93">
        <f>[25]Julho!$B$6</f>
        <v>25.8</v>
      </c>
      <c r="D31" s="93">
        <f>[25]Julho!$B$7</f>
        <v>20.954166666666666</v>
      </c>
      <c r="E31" s="93">
        <f>[25]Julho!$B$8</f>
        <v>22.391666666666666</v>
      </c>
      <c r="F31" s="93">
        <f>[25]Julho!$B$9</f>
        <v>23.891666666666666</v>
      </c>
      <c r="G31" s="93">
        <f>[25]Julho!$B$10</f>
        <v>16.974999999999998</v>
      </c>
      <c r="H31" s="93">
        <f>[25]Julho!$B$11</f>
        <v>16.62916666666667</v>
      </c>
      <c r="I31" s="93">
        <f>[25]Julho!$B$12</f>
        <v>11.754166666666665</v>
      </c>
      <c r="J31" s="93">
        <f>[25]Julho!$B$13</f>
        <v>10.037500000000001</v>
      </c>
      <c r="K31" s="93">
        <f>[25]Julho!$B$14</f>
        <v>9.7416666666666689</v>
      </c>
      <c r="L31" s="93">
        <f>[25]Julho!$B$15</f>
        <v>11.133333333333333</v>
      </c>
      <c r="M31" s="93" t="str">
        <f>[25]Julho!$B$16</f>
        <v>*</v>
      </c>
      <c r="N31" s="93" t="str">
        <f>[25]Julho!$B$17</f>
        <v>*</v>
      </c>
      <c r="O31" s="93" t="str">
        <f>[25]Julho!$B$18</f>
        <v>*</v>
      </c>
      <c r="P31" s="93" t="str">
        <f>[25]Julho!$B$19</f>
        <v>*</v>
      </c>
      <c r="Q31" s="93">
        <f>[25]Julho!$B$20</f>
        <v>16.179166666666664</v>
      </c>
      <c r="R31" s="93">
        <f>[25]Julho!$B$21</f>
        <v>19.929166666666664</v>
      </c>
      <c r="S31" s="93">
        <f>[25]Julho!$B$22</f>
        <v>20.81666666666667</v>
      </c>
      <c r="T31" s="93">
        <f>[25]Julho!$B$23</f>
        <v>21.208333333333332</v>
      </c>
      <c r="U31" s="93">
        <f>[25]Julho!$B$24</f>
        <v>21.462499999999995</v>
      </c>
      <c r="V31" s="93">
        <f>[25]Julho!$B$25</f>
        <v>21.008333333333329</v>
      </c>
      <c r="W31" s="93">
        <f>[25]Julho!$B$26</f>
        <v>21.729166666666671</v>
      </c>
      <c r="X31" s="93">
        <f>[25]Julho!$B$27</f>
        <v>21.650000000000006</v>
      </c>
      <c r="Y31" s="93">
        <f>[25]Julho!$B$28</f>
        <v>21.487500000000001</v>
      </c>
      <c r="Z31" s="93">
        <f>[25]Julho!$B$29</f>
        <v>21.875</v>
      </c>
      <c r="AA31" s="93">
        <f>[25]Julho!$B$30</f>
        <v>22.608333333333338</v>
      </c>
      <c r="AB31" s="93">
        <f>[25]Julho!$B$31</f>
        <v>22.749999999999996</v>
      </c>
      <c r="AC31" s="93">
        <f>[25]Julho!$B$32</f>
        <v>23.291666666666668</v>
      </c>
      <c r="AD31" s="93">
        <f>[25]Julho!$B$33</f>
        <v>19.083333333333332</v>
      </c>
      <c r="AE31" s="93">
        <f>[25]Julho!$B$34</f>
        <v>17.237500000000001</v>
      </c>
      <c r="AF31" s="93">
        <f>[25]Julho!$B$35</f>
        <v>18.670833333333331</v>
      </c>
      <c r="AG31" s="99">
        <f>AVERAGE(B31:AF31)</f>
        <v>19.342173721340391</v>
      </c>
      <c r="AH31" s="11"/>
    </row>
    <row r="32" spans="1:39" x14ac:dyDescent="0.2">
      <c r="A32" s="50" t="s">
        <v>11</v>
      </c>
      <c r="B32" s="93">
        <f>[26]Julho!$B$5</f>
        <v>16.879166666666666</v>
      </c>
      <c r="C32" s="93">
        <f>[26]Julho!$B$6</f>
        <v>19.775000000000002</v>
      </c>
      <c r="D32" s="93">
        <f>[26]Julho!$B$7</f>
        <v>20.691666666666666</v>
      </c>
      <c r="E32" s="93">
        <f>[26]Julho!$B$8</f>
        <v>20.7</v>
      </c>
      <c r="F32" s="93">
        <f>[26]Julho!$B$9</f>
        <v>23.808333333333337</v>
      </c>
      <c r="G32" s="93">
        <f>[26]Julho!$B$10</f>
        <v>18.262499999999999</v>
      </c>
      <c r="H32" s="93">
        <f>[26]Julho!$B$11</f>
        <v>18.650000000000002</v>
      </c>
      <c r="I32" s="93">
        <f>[26]Julho!$B$12</f>
        <v>14.087500000000004</v>
      </c>
      <c r="J32" s="93">
        <f>[26]Julho!$B$13</f>
        <v>11.229166666666666</v>
      </c>
      <c r="K32" s="93">
        <f>[26]Julho!$B$14</f>
        <v>9.8250000000000011</v>
      </c>
      <c r="L32" s="93">
        <f>[26]Julho!$B$15</f>
        <v>12.816666666666665</v>
      </c>
      <c r="M32" s="93">
        <f>[26]Julho!$B$16</f>
        <v>11.279166666666669</v>
      </c>
      <c r="N32" s="93">
        <f>[26]Julho!$B$17</f>
        <v>12.387500000000001</v>
      </c>
      <c r="O32" s="93">
        <f>[26]Julho!$B$18</f>
        <v>11.874999999999998</v>
      </c>
      <c r="P32" s="93">
        <f>[26]Julho!$B$19</f>
        <v>13.004166666666665</v>
      </c>
      <c r="Q32" s="93">
        <f>[26]Julho!$B$20</f>
        <v>17.183333333333334</v>
      </c>
      <c r="R32" s="93">
        <f>[26]Julho!$B$21</f>
        <v>19.854166666666664</v>
      </c>
      <c r="S32" s="93">
        <f>[26]Julho!$B$22</f>
        <v>20.074999999999999</v>
      </c>
      <c r="T32" s="93">
        <f>[26]Julho!$B$23</f>
        <v>20.141666666666666</v>
      </c>
      <c r="U32" s="93">
        <f>[26]Julho!$B$24</f>
        <v>20.358333333333334</v>
      </c>
      <c r="V32" s="93">
        <f>[26]Julho!$B$25</f>
        <v>19.341666666666665</v>
      </c>
      <c r="W32" s="93">
        <f>[26]Julho!$B$26</f>
        <v>19.870833333333334</v>
      </c>
      <c r="X32" s="93">
        <f>[26]Julho!$B$27</f>
        <v>19.462500000000002</v>
      </c>
      <c r="Y32" s="93">
        <f>[26]Julho!$B$28</f>
        <v>19.820833333333329</v>
      </c>
      <c r="Z32" s="93">
        <f>[26]Julho!$B$29</f>
        <v>21.054166666666667</v>
      </c>
      <c r="AA32" s="93">
        <f>[26]Julho!$B$30</f>
        <v>21.154166666666665</v>
      </c>
      <c r="AB32" s="93">
        <f>[26]Julho!$B$31</f>
        <v>21.220833333333331</v>
      </c>
      <c r="AC32" s="93">
        <f>[26]Julho!$B$32</f>
        <v>21.850000000000005</v>
      </c>
      <c r="AD32" s="93">
        <f>[26]Julho!$B$33</f>
        <v>19.316666666666666</v>
      </c>
      <c r="AE32" s="93">
        <f>[26]Julho!$B$34</f>
        <v>19.212499999999999</v>
      </c>
      <c r="AF32" s="93">
        <f>[26]Julho!$B$35</f>
        <v>20.245833333333334</v>
      </c>
      <c r="AG32" s="99">
        <f t="shared" si="1"/>
        <v>17.917204301075266</v>
      </c>
      <c r="AI32" s="11" t="s">
        <v>33</v>
      </c>
      <c r="AK32" t="s">
        <v>33</v>
      </c>
      <c r="AL32" t="s">
        <v>33</v>
      </c>
      <c r="AM32" s="85"/>
    </row>
    <row r="33" spans="1:38" s="5" customFormat="1" x14ac:dyDescent="0.2">
      <c r="A33" s="50" t="s">
        <v>12</v>
      </c>
      <c r="B33" s="93">
        <f>[27]Julho!$B$5</f>
        <v>18.274999999999999</v>
      </c>
      <c r="C33" s="93">
        <f>[27]Julho!$B$6</f>
        <v>22.454166666666669</v>
      </c>
      <c r="D33" s="93">
        <f>[27]Julho!$B$7</f>
        <v>23</v>
      </c>
      <c r="E33" s="93">
        <f>[27]Julho!$B$8</f>
        <v>23.162499999999998</v>
      </c>
      <c r="F33" s="93">
        <f>[27]Julho!$B$9</f>
        <v>25.245833333333326</v>
      </c>
      <c r="G33" s="93">
        <f>[27]Julho!$B$10</f>
        <v>20.94166666666667</v>
      </c>
      <c r="H33" s="93">
        <f>[27]Julho!$B$11</f>
        <v>19.254166666666666</v>
      </c>
      <c r="I33" s="93">
        <f>[27]Julho!$B$12</f>
        <v>16.158333333333335</v>
      </c>
      <c r="J33" s="93">
        <f>[27]Julho!$B$13</f>
        <v>12.800000000000002</v>
      </c>
      <c r="K33" s="93">
        <f>[27]Julho!$B$14</f>
        <v>12.41666666666667</v>
      </c>
      <c r="L33" s="93">
        <f>[27]Julho!$B$15</f>
        <v>16.316666666666666</v>
      </c>
      <c r="M33" s="93">
        <f>[27]Julho!$B$16</f>
        <v>13.708333333333334</v>
      </c>
      <c r="N33" s="93">
        <f>[27]Julho!$B$17</f>
        <v>13.412500000000007</v>
      </c>
      <c r="O33" s="93">
        <f>[27]Julho!$B$18</f>
        <v>14.879166666666663</v>
      </c>
      <c r="P33" s="93">
        <f>[27]Julho!$B$19</f>
        <v>15.154166666666667</v>
      </c>
      <c r="Q33" s="93">
        <f>[27]Julho!$B$20</f>
        <v>18.116666666666664</v>
      </c>
      <c r="R33" s="93">
        <f>[27]Julho!$B$21</f>
        <v>22.466666666666665</v>
      </c>
      <c r="S33" s="93">
        <f>[27]Julho!$B$22</f>
        <v>23.712500000000006</v>
      </c>
      <c r="T33" s="93">
        <f>[27]Julho!$B$23</f>
        <v>23.720833333333331</v>
      </c>
      <c r="U33" s="93">
        <f>[27]Julho!$B$24</f>
        <v>24.166666666666671</v>
      </c>
      <c r="V33" s="93">
        <f>[27]Julho!$B$25</f>
        <v>23.995833333333337</v>
      </c>
      <c r="W33" s="93">
        <f>[27]Julho!$B$26</f>
        <v>23.900000000000006</v>
      </c>
      <c r="X33" s="93">
        <f>[27]Julho!$B$27</f>
        <v>22.962500000000002</v>
      </c>
      <c r="Y33" s="93">
        <f>[27]Julho!$B$28</f>
        <v>22.700000000000003</v>
      </c>
      <c r="Z33" s="93">
        <f>[27]Julho!$B$29</f>
        <v>23.441666666666666</v>
      </c>
      <c r="AA33" s="93">
        <f>[27]Julho!$B$30</f>
        <v>24.408333333333335</v>
      </c>
      <c r="AB33" s="93">
        <f>[27]Julho!$B$31</f>
        <v>25.154166666666658</v>
      </c>
      <c r="AC33" s="93">
        <f>[27]Julho!$B$32</f>
        <v>25.179166666666671</v>
      </c>
      <c r="AD33" s="93">
        <f>[27]Julho!$B$33</f>
        <v>22.929166666666664</v>
      </c>
      <c r="AE33" s="93">
        <f>[27]Julho!$B$34</f>
        <v>22.929166666666664</v>
      </c>
      <c r="AF33" s="93">
        <f>[27]Julho!$B$35</f>
        <v>24.187499999999996</v>
      </c>
      <c r="AG33" s="99">
        <f t="shared" si="1"/>
        <v>20.682258064516123</v>
      </c>
      <c r="AJ33" s="5" t="s">
        <v>33</v>
      </c>
      <c r="AK33" s="5" t="s">
        <v>33</v>
      </c>
    </row>
    <row r="34" spans="1:38" x14ac:dyDescent="0.2">
      <c r="A34" s="50" t="s">
        <v>233</v>
      </c>
      <c r="B34" s="93">
        <f>[28]Julho!$B$5</f>
        <v>19.079166666666666</v>
      </c>
      <c r="C34" s="93">
        <f>[28]Julho!$B$6</f>
        <v>21.504166666666663</v>
      </c>
      <c r="D34" s="93">
        <f>[28]Julho!$B$7</f>
        <v>23.179166666666664</v>
      </c>
      <c r="E34" s="93">
        <f>[28]Julho!$B$8</f>
        <v>25.370833333333334</v>
      </c>
      <c r="F34" s="93">
        <f>[28]Julho!$B$9</f>
        <v>26.424999999999997</v>
      </c>
      <c r="G34" s="93">
        <f>[28]Julho!$B$10</f>
        <v>20.591666666666669</v>
      </c>
      <c r="H34" s="93">
        <f>[28]Julho!$B$11</f>
        <v>17.845833333333331</v>
      </c>
      <c r="I34" s="93">
        <f>[28]Julho!$B$12</f>
        <v>15.558333333333335</v>
      </c>
      <c r="J34" s="93">
        <f>[28]Julho!$B$13</f>
        <v>13.4375</v>
      </c>
      <c r="K34" s="93">
        <f>[28]Julho!$B$14</f>
        <v>14.695833333333331</v>
      </c>
      <c r="L34" s="93">
        <f>[28]Julho!$B$15</f>
        <v>17.095833333333331</v>
      </c>
      <c r="M34" s="93">
        <f>[28]Julho!$B$16</f>
        <v>14.470833333333337</v>
      </c>
      <c r="N34" s="93">
        <f>[28]Julho!$B$17</f>
        <v>13.91666666666667</v>
      </c>
      <c r="O34" s="93">
        <f>[28]Julho!$B$18</f>
        <v>14.641666666666667</v>
      </c>
      <c r="P34" s="93">
        <f>[28]Julho!$B$19</f>
        <v>16.099999999999998</v>
      </c>
      <c r="Q34" s="93">
        <f>[28]Julho!$B$20</f>
        <v>18.470833333333335</v>
      </c>
      <c r="R34" s="93">
        <f>[28]Julho!$B$21</f>
        <v>22.024999999999995</v>
      </c>
      <c r="S34" s="93">
        <f>[28]Julho!$B$22</f>
        <v>22.554166666666664</v>
      </c>
      <c r="T34" s="93">
        <f>[28]Julho!$B$23</f>
        <v>23.508333333333336</v>
      </c>
      <c r="U34" s="93">
        <f>[28]Julho!$B$24</f>
        <v>23.5625</v>
      </c>
      <c r="V34" s="93">
        <f>[28]Julho!$B$25</f>
        <v>22.875</v>
      </c>
      <c r="W34" s="93">
        <f>[28]Julho!$B$26</f>
        <v>22.454166666666666</v>
      </c>
      <c r="X34" s="93">
        <f>[28]Julho!$B$27</f>
        <v>22.441666666666663</v>
      </c>
      <c r="Y34" s="93">
        <f>[28]Julho!$B$28</f>
        <v>23.339130434782607</v>
      </c>
      <c r="Z34" s="93">
        <f>[28]Julho!$B$29</f>
        <v>23.174999999999997</v>
      </c>
      <c r="AA34" s="93">
        <f>[28]Julho!$B$30</f>
        <v>24.162499999999998</v>
      </c>
      <c r="AB34" s="93">
        <f>[28]Julho!$B$31</f>
        <v>24.425000000000001</v>
      </c>
      <c r="AC34" s="93">
        <f>[28]Julho!$B$32</f>
        <v>24.345833333333335</v>
      </c>
      <c r="AD34" s="93">
        <f>[28]Julho!$B$33</f>
        <v>22.933333333333334</v>
      </c>
      <c r="AE34" s="93">
        <f>[28]Julho!$B$34</f>
        <v>21.854166666666668</v>
      </c>
      <c r="AF34" s="93">
        <f>[28]Julho!$B$35</f>
        <v>22.612499999999997</v>
      </c>
      <c r="AG34" s="99">
        <f t="shared" si="1"/>
        <v>20.601665497896203</v>
      </c>
      <c r="AJ34" t="s">
        <v>33</v>
      </c>
      <c r="AL34" t="s">
        <v>33</v>
      </c>
    </row>
    <row r="35" spans="1:38" ht="12" customHeight="1" x14ac:dyDescent="0.2">
      <c r="A35" s="50" t="s">
        <v>232</v>
      </c>
      <c r="B35" s="93">
        <f>[29]Julho!$B$5</f>
        <v>16.887500000000006</v>
      </c>
      <c r="C35" s="93">
        <f>[29]Julho!$B$6</f>
        <v>21.474999999999998</v>
      </c>
      <c r="D35" s="93">
        <f>[29]Julho!$B$7</f>
        <v>23.75</v>
      </c>
      <c r="E35" s="93">
        <f>[29]Julho!$B$8</f>
        <v>23.616666666666671</v>
      </c>
      <c r="F35" s="93">
        <f>[29]Julho!$B$9</f>
        <v>25.062499999999996</v>
      </c>
      <c r="G35" s="93">
        <f>[29]Julho!$B$10</f>
        <v>20.266666666666669</v>
      </c>
      <c r="H35" s="93">
        <f>[29]Julho!$B$11</f>
        <v>19.329166666666666</v>
      </c>
      <c r="I35" s="93">
        <f>[29]Julho!$B$12</f>
        <v>14.804166666666662</v>
      </c>
      <c r="J35" s="93">
        <f>[29]Julho!$B$13</f>
        <v>12.066666666666665</v>
      </c>
      <c r="K35" s="93">
        <f>[29]Julho!$B$14</f>
        <v>10.583333333333334</v>
      </c>
      <c r="L35" s="93">
        <f>[29]Julho!$B$15</f>
        <v>14.4125</v>
      </c>
      <c r="M35" s="93">
        <f>[29]Julho!$B$16</f>
        <v>12.887499999999998</v>
      </c>
      <c r="N35" s="93">
        <f>[29]Julho!$B$17</f>
        <v>12.383333333333333</v>
      </c>
      <c r="O35" s="93">
        <f>[29]Julho!$B$18</f>
        <v>13.283333333333333</v>
      </c>
      <c r="P35" s="93">
        <f>[29]Julho!$B$19</f>
        <v>12.75</v>
      </c>
      <c r="Q35" s="93">
        <f>[29]Julho!$B$20</f>
        <v>16.479166666666668</v>
      </c>
      <c r="R35" s="93">
        <f>[29]Julho!$B$21</f>
        <v>20.629166666666659</v>
      </c>
      <c r="S35" s="93">
        <f>[29]Julho!$B$22</f>
        <v>21.837499999999995</v>
      </c>
      <c r="T35" s="93">
        <f>[29]Julho!$B$23</f>
        <v>23.054166666666664</v>
      </c>
      <c r="U35" s="93">
        <f>[29]Julho!$B$24</f>
        <v>23.337500000000002</v>
      </c>
      <c r="V35" s="93">
        <f>[29]Julho!$B$25</f>
        <v>22.433333333333334</v>
      </c>
      <c r="W35" s="93">
        <f>[29]Julho!$B$26</f>
        <v>23.0625</v>
      </c>
      <c r="X35" s="93">
        <f>[29]Julho!$B$27</f>
        <v>22.529166666666669</v>
      </c>
      <c r="Y35" s="93">
        <f>[29]Julho!$B$28</f>
        <v>22.083333333333332</v>
      </c>
      <c r="Z35" s="93">
        <f>[29]Julho!$B$29</f>
        <v>22.954166666666666</v>
      </c>
      <c r="AA35" s="93">
        <f>[29]Julho!$B$30</f>
        <v>24.324999999999999</v>
      </c>
      <c r="AB35" s="93">
        <f>[29]Julho!$B$31</f>
        <v>24.787500000000005</v>
      </c>
      <c r="AC35" s="93">
        <f>[29]Julho!$B$32</f>
        <v>25.458333333333332</v>
      </c>
      <c r="AD35" s="93">
        <f>[29]Julho!$B$33</f>
        <v>21.595833333333331</v>
      </c>
      <c r="AE35" s="93">
        <f>[29]Julho!$B$34</f>
        <v>20.954166666666669</v>
      </c>
      <c r="AF35" s="93">
        <f>[29]Julho!$B$35</f>
        <v>21.3125</v>
      </c>
      <c r="AG35" s="99">
        <f t="shared" si="1"/>
        <v>19.690053763440854</v>
      </c>
      <c r="AJ35" s="11" t="s">
        <v>33</v>
      </c>
      <c r="AK35" t="s">
        <v>33</v>
      </c>
    </row>
    <row r="36" spans="1:38" x14ac:dyDescent="0.2">
      <c r="A36" s="50" t="s">
        <v>126</v>
      </c>
      <c r="B36" s="93">
        <f>[30]Julho!$B$5</f>
        <v>16.887499999999999</v>
      </c>
      <c r="C36" s="93">
        <f>[30]Julho!$B$6</f>
        <v>21.262499999999999</v>
      </c>
      <c r="D36" s="93">
        <f>[30]Julho!$B$7</f>
        <v>24.125</v>
      </c>
      <c r="E36" s="93">
        <f>[30]Julho!$B$8</f>
        <v>25.551041666666674</v>
      </c>
      <c r="F36" s="93">
        <f>[30]Julho!$B$9</f>
        <v>25.754166666666674</v>
      </c>
      <c r="G36" s="93">
        <f>[30]Julho!$B$10</f>
        <v>22.462500000000002</v>
      </c>
      <c r="H36" s="93">
        <f>[30]Julho!$B$11</f>
        <v>20.554166666666664</v>
      </c>
      <c r="I36" s="93">
        <f>[30]Julho!$B$12</f>
        <v>14.874999999999998</v>
      </c>
      <c r="J36" s="93">
        <f>[30]Julho!$B$13</f>
        <v>12.545833333333334</v>
      </c>
      <c r="K36" s="93">
        <f>[30]Julho!$B$14</f>
        <v>10.904166666666667</v>
      </c>
      <c r="L36" s="93">
        <f>[30]Julho!$B$15</f>
        <v>14.420833333333334</v>
      </c>
      <c r="M36" s="93">
        <f>[30]Julho!$B$16</f>
        <v>12.933333333333335</v>
      </c>
      <c r="N36" s="93">
        <f>[30]Julho!$B$17</f>
        <v>13.462499999999999</v>
      </c>
      <c r="O36" s="93">
        <f>[30]Julho!$B$18</f>
        <v>13.716666666666667</v>
      </c>
      <c r="P36" s="93">
        <f>[30]Julho!$B$19</f>
        <v>12.75</v>
      </c>
      <c r="Q36" s="93">
        <f>[30]Julho!$B$20</f>
        <v>16.479166666666668</v>
      </c>
      <c r="R36" s="93">
        <f>[30]Julho!$B$21</f>
        <v>20.629166666666659</v>
      </c>
      <c r="S36" s="93">
        <f>[30]Julho!$B$22</f>
        <v>21.837499999999995</v>
      </c>
      <c r="T36" s="93">
        <f>[30]Julho!$B$23</f>
        <v>23.054166666666664</v>
      </c>
      <c r="U36" s="93">
        <f>[30]Julho!$B$24</f>
        <v>23.337500000000002</v>
      </c>
      <c r="V36" s="93">
        <f>[30]Julho!$B$25</f>
        <v>22.433333333333334</v>
      </c>
      <c r="W36" s="93">
        <f>[30]Julho!$B$26</f>
        <v>24.462500000000006</v>
      </c>
      <c r="X36" s="93">
        <f>[30]Julho!$B$27</f>
        <v>23.454166666666669</v>
      </c>
      <c r="Y36" s="93">
        <f>[30]Julho!$B$28</f>
        <v>23.679166666666671</v>
      </c>
      <c r="Z36" s="93">
        <f>[30]Julho!$B$29</f>
        <v>23.904166666666665</v>
      </c>
      <c r="AA36" s="93">
        <f>[30]Julho!$B$30</f>
        <v>25.070833333333336</v>
      </c>
      <c r="AB36" s="93">
        <f>[30]Julho!$B$31</f>
        <v>25.208333333333332</v>
      </c>
      <c r="AC36" s="93">
        <f>[30]Julho!$B$32</f>
        <v>25.883333333333329</v>
      </c>
      <c r="AD36" s="93">
        <f>[30]Julho!$B$33</f>
        <v>21.958333333333332</v>
      </c>
      <c r="AE36" s="93">
        <f>[30]Julho!$B$34</f>
        <v>20.087500000000002</v>
      </c>
      <c r="AF36" s="93">
        <f>[30]Julho!$B$35</f>
        <v>20.733333333333331</v>
      </c>
      <c r="AG36" s="99">
        <f t="shared" si="1"/>
        <v>20.142506720430106</v>
      </c>
      <c r="AK36" t="s">
        <v>33</v>
      </c>
    </row>
    <row r="37" spans="1:38" x14ac:dyDescent="0.2">
      <c r="A37" s="50" t="s">
        <v>13</v>
      </c>
      <c r="B37" s="93">
        <f>[31]Julho!$B$5</f>
        <v>19.066666666666666</v>
      </c>
      <c r="C37" s="93">
        <f>[31]Julho!$B$6</f>
        <v>20.541666666666668</v>
      </c>
      <c r="D37" s="93">
        <f>[31]Julho!$B$7</f>
        <v>22.226086956521737</v>
      </c>
      <c r="E37" s="93">
        <f>[31]Julho!$B$8</f>
        <v>22.401086956521738</v>
      </c>
      <c r="F37" s="93">
        <f>[31]Julho!$B$9</f>
        <v>24.099999999999994</v>
      </c>
      <c r="G37" s="93">
        <f>[31]Julho!$B$10</f>
        <v>22.545833333333331</v>
      </c>
      <c r="H37" s="93">
        <f>[31]Julho!$B$11</f>
        <v>22.779166666666669</v>
      </c>
      <c r="I37" s="93">
        <f>[31]Julho!$B$12</f>
        <v>21.970833333333331</v>
      </c>
      <c r="J37" s="93">
        <f>[31]Julho!$B$13</f>
        <v>18.525000000000002</v>
      </c>
      <c r="K37" s="93">
        <f>[31]Julho!$B$14</f>
        <v>18.758333333333336</v>
      </c>
      <c r="L37" s="93">
        <f>[31]Julho!$B$15</f>
        <v>21.787500000000005</v>
      </c>
      <c r="M37" s="93">
        <f>[31]Julho!$B$16</f>
        <v>21.779166666666665</v>
      </c>
      <c r="N37" s="93">
        <f>[31]Julho!$B$17</f>
        <v>20.787500000000001</v>
      </c>
      <c r="O37" s="93">
        <f>[31]Julho!$B$18</f>
        <v>20.216666666666665</v>
      </c>
      <c r="P37" s="93">
        <f>[31]Julho!$B$19</f>
        <v>19.704166666666666</v>
      </c>
      <c r="Q37" s="93">
        <f>[31]Julho!$B$20</f>
        <v>21.416666666666668</v>
      </c>
      <c r="R37" s="93">
        <f>[31]Julho!$B$21</f>
        <v>21.795833333333338</v>
      </c>
      <c r="S37" s="93">
        <f>[31]Julho!$B$22</f>
        <v>22.504166666666663</v>
      </c>
      <c r="T37" s="93">
        <f>[31]Julho!$B$23</f>
        <v>21.987500000000001</v>
      </c>
      <c r="U37" s="93">
        <f>[31]Julho!$B$24</f>
        <v>21.966666666666669</v>
      </c>
      <c r="V37" s="93">
        <f>[31]Julho!$B$25</f>
        <v>21.941666666666666</v>
      </c>
      <c r="W37" s="93">
        <f>[31]Julho!$B$26</f>
        <v>21.065217391304348</v>
      </c>
      <c r="X37" s="93">
        <f>[31]Julho!$B$27</f>
        <v>21.395833333333339</v>
      </c>
      <c r="Y37" s="93">
        <f>[31]Julho!$B$28</f>
        <v>21.891666666666666</v>
      </c>
      <c r="Z37" s="93">
        <f>[31]Julho!$B$29</f>
        <v>22.566666666666674</v>
      </c>
      <c r="AA37" s="93">
        <f>[31]Julho!$B$30</f>
        <v>22.437500000000004</v>
      </c>
      <c r="AB37" s="93">
        <f>[31]Julho!$B$31</f>
        <v>22.552173913043479</v>
      </c>
      <c r="AC37" s="93">
        <f>[31]Julho!$B$32</f>
        <v>23.391666666666669</v>
      </c>
      <c r="AD37" s="93">
        <f>[31]Julho!$B$33</f>
        <v>24.487500000000001</v>
      </c>
      <c r="AE37" s="93">
        <f>[31]Julho!$B$34</f>
        <v>23.387499999999999</v>
      </c>
      <c r="AF37" s="93">
        <f>[31]Julho!$B$35</f>
        <v>22.056521739130432</v>
      </c>
      <c r="AG37" s="99">
        <f t="shared" si="1"/>
        <v>21.743045815801775</v>
      </c>
      <c r="AJ37" t="s">
        <v>33</v>
      </c>
      <c r="AK37" t="s">
        <v>33</v>
      </c>
    </row>
    <row r="38" spans="1:38" x14ac:dyDescent="0.2">
      <c r="A38" s="50" t="s">
        <v>155</v>
      </c>
      <c r="B38" s="93">
        <f>[32]Julho!$B$5</f>
        <v>21.887499999999999</v>
      </c>
      <c r="C38" s="93">
        <f>[32]Julho!$B$6</f>
        <v>22.5</v>
      </c>
      <c r="D38" s="93">
        <f>[32]Julho!$B$7</f>
        <v>22.904166666666672</v>
      </c>
      <c r="E38" s="93">
        <f>[32]Julho!$B$8</f>
        <v>22.8</v>
      </c>
      <c r="F38" s="93">
        <f>[32]Julho!$B$9</f>
        <v>24.099999999999994</v>
      </c>
      <c r="G38" s="93">
        <f>[32]Julho!$B$10</f>
        <v>22.545833333333331</v>
      </c>
      <c r="H38" s="93">
        <f>[32]Julho!$B$11</f>
        <v>22.779166666666669</v>
      </c>
      <c r="I38" s="93">
        <f>[32]Julho!$B$12</f>
        <v>20.662499999999998</v>
      </c>
      <c r="J38" s="93">
        <f>[32]Julho!$B$13</f>
        <v>18.387500000000003</v>
      </c>
      <c r="K38" s="93">
        <f>[32]Julho!$B$14</f>
        <v>19.166666666666664</v>
      </c>
      <c r="L38" s="93">
        <f>[32]Julho!$B$15</f>
        <v>20.687500000000004</v>
      </c>
      <c r="M38" s="93">
        <f>[32]Julho!$B$16</f>
        <v>20.80833333333333</v>
      </c>
      <c r="N38" s="93">
        <f>[32]Julho!$B$17</f>
        <v>18.420833333333334</v>
      </c>
      <c r="O38" s="93">
        <f>[32]Julho!$B$18</f>
        <v>17.670833333333331</v>
      </c>
      <c r="P38" s="93">
        <f>[32]Julho!$B$19</f>
        <v>18.720833333333335</v>
      </c>
      <c r="Q38" s="93">
        <f>[32]Julho!$B$20</f>
        <v>20.529166666666665</v>
      </c>
      <c r="R38" s="93">
        <f>[32]Julho!$B$21</f>
        <v>21.241666666666664</v>
      </c>
      <c r="S38" s="93">
        <f>[32]Julho!$B$22</f>
        <v>21.654166666666669</v>
      </c>
      <c r="T38" s="93">
        <f>[32]Julho!$B$23</f>
        <v>22.233333333333334</v>
      </c>
      <c r="U38" s="93">
        <f>[32]Julho!$B$24</f>
        <v>21.958333333333332</v>
      </c>
      <c r="V38" s="93">
        <f>[32]Julho!$B$25</f>
        <v>21.370833333333337</v>
      </c>
      <c r="W38" s="93">
        <f>[32]Julho!$B$26</f>
        <v>21.125000000000004</v>
      </c>
      <c r="X38" s="93">
        <f>[32]Julho!$B$27</f>
        <v>21.3</v>
      </c>
      <c r="Y38" s="93">
        <f>[32]Julho!$B$28</f>
        <v>21.737500000000001</v>
      </c>
      <c r="Z38" s="93">
        <f>[32]Julho!$B$29</f>
        <v>21.579166666666669</v>
      </c>
      <c r="AA38" s="93">
        <f>[32]Julho!$B$30</f>
        <v>21.866666666666671</v>
      </c>
      <c r="AB38" s="93">
        <f>[32]Julho!$B$31</f>
        <v>23.158333333333331</v>
      </c>
      <c r="AC38" s="93">
        <f>[32]Julho!$B$32</f>
        <v>22.658333333333331</v>
      </c>
      <c r="AD38" s="93">
        <f>[32]Julho!$B$33</f>
        <v>22.908333333333331</v>
      </c>
      <c r="AE38" s="93">
        <f>[32]Julho!$B$34</f>
        <v>24.529166666666672</v>
      </c>
      <c r="AF38" s="93">
        <f>[32]Julho!$B$35</f>
        <v>24.112500000000001</v>
      </c>
      <c r="AG38" s="99">
        <f>AVERAGE(B38:AF38)</f>
        <v>21.548521505376343</v>
      </c>
      <c r="AH38" s="104" t="s">
        <v>203</v>
      </c>
      <c r="AI38" s="74" t="s">
        <v>33</v>
      </c>
      <c r="AJ38" s="74" t="s">
        <v>33</v>
      </c>
    </row>
    <row r="39" spans="1:38" x14ac:dyDescent="0.2">
      <c r="A39" s="50" t="s">
        <v>14</v>
      </c>
      <c r="B39" s="93">
        <f>[33]Julho!$B$5</f>
        <v>14.908333333333337</v>
      </c>
      <c r="C39" s="93">
        <f>[33]Julho!$B$6</f>
        <v>19.333333333333336</v>
      </c>
      <c r="D39" s="93">
        <f>[33]Julho!$B$7</f>
        <v>22.474999999999998</v>
      </c>
      <c r="E39" s="93">
        <f>[33]Julho!$B$8</f>
        <v>23.729166666666668</v>
      </c>
      <c r="F39" s="93">
        <f>[33]Julho!$B$9</f>
        <v>23.279166666666669</v>
      </c>
      <c r="G39" s="93">
        <f>[33]Julho!$B$10</f>
        <v>14.687499999999998</v>
      </c>
      <c r="H39" s="93">
        <f>[33]Julho!$B$11</f>
        <v>14.429166666666665</v>
      </c>
      <c r="I39" s="93">
        <f>[33]Julho!$B$12</f>
        <v>9.8250000000000011</v>
      </c>
      <c r="J39" s="93">
        <f>[33]Julho!$B$13</f>
        <v>8.5041666666666647</v>
      </c>
      <c r="K39" s="93">
        <f>[33]Julho!$B$14</f>
        <v>8.7791666666666668</v>
      </c>
      <c r="L39" s="93">
        <f>[33]Julho!$B$15</f>
        <v>9.4458333333333329</v>
      </c>
      <c r="M39" s="93">
        <f>[33]Julho!$B$16</f>
        <v>6.3791666666666664</v>
      </c>
      <c r="N39" s="93">
        <f>[33]Julho!$B$17</f>
        <v>6.6708333333333343</v>
      </c>
      <c r="O39" s="93">
        <f>[33]Julho!$B$18</f>
        <v>7.2874999999999988</v>
      </c>
      <c r="P39" s="93">
        <f>[33]Julho!$B$19</f>
        <v>8.9291666666666689</v>
      </c>
      <c r="Q39" s="93">
        <f>[33]Julho!$B$20</f>
        <v>15.270833333333336</v>
      </c>
      <c r="R39" s="93">
        <f>[33]Julho!$B$21</f>
        <v>20.291666666666668</v>
      </c>
      <c r="S39" s="93">
        <f>[33]Julho!$B$22</f>
        <v>20.787500000000001</v>
      </c>
      <c r="T39" s="93">
        <f>[33]Julho!$B$23</f>
        <v>21.066666666666663</v>
      </c>
      <c r="U39" s="93">
        <f>[33]Julho!$B$24</f>
        <v>21.112499999999997</v>
      </c>
      <c r="V39" s="93">
        <f>[33]Julho!$B$25</f>
        <v>20.637499999999996</v>
      </c>
      <c r="W39" s="93">
        <f>[33]Julho!$B$26</f>
        <v>21.933333333333337</v>
      </c>
      <c r="X39" s="93">
        <f>[33]Julho!$B$27</f>
        <v>21.245833333333334</v>
      </c>
      <c r="Y39" s="93">
        <f>[33]Julho!$B$28</f>
        <v>20.454166666666666</v>
      </c>
      <c r="Z39" s="93">
        <f>[33]Julho!$B$29</f>
        <v>23.641666666666669</v>
      </c>
      <c r="AA39" s="93">
        <f>[33]Julho!$B$30</f>
        <v>22.55</v>
      </c>
      <c r="AB39" s="93">
        <f>[33]Julho!$B$31</f>
        <v>22.316666666666663</v>
      </c>
      <c r="AC39" s="93">
        <f>[33]Julho!$B$32</f>
        <v>23.166666666666668</v>
      </c>
      <c r="AD39" s="93">
        <f>[33]Julho!$B$33</f>
        <v>19.670833333333334</v>
      </c>
      <c r="AE39" s="93">
        <f>[33]Julho!$B$34</f>
        <v>16.143478260869568</v>
      </c>
      <c r="AF39" s="93">
        <f>[33]Julho!$B$35</f>
        <v>17.737499999999994</v>
      </c>
      <c r="AG39" s="99">
        <f t="shared" si="1"/>
        <v>16.989977793361383</v>
      </c>
      <c r="AH39" s="11" t="s">
        <v>33</v>
      </c>
      <c r="AI39" s="11" t="s">
        <v>33</v>
      </c>
      <c r="AJ39" t="s">
        <v>33</v>
      </c>
      <c r="AK39" t="s">
        <v>33</v>
      </c>
    </row>
    <row r="40" spans="1:38" x14ac:dyDescent="0.2">
      <c r="A40" s="50" t="s">
        <v>15</v>
      </c>
      <c r="B40" s="93">
        <f>[34]Julho!$B$5</f>
        <v>17.758333333333333</v>
      </c>
      <c r="C40" s="93">
        <f>[34]Julho!$B$6</f>
        <v>23.5625</v>
      </c>
      <c r="D40" s="93">
        <f>[34]Julho!$B$7</f>
        <v>26.154166666666665</v>
      </c>
      <c r="E40" s="93">
        <f>[34]Julho!$B$8</f>
        <v>26.3125</v>
      </c>
      <c r="F40" s="93">
        <f>[34]Julho!$B$9</f>
        <v>25.037499999999998</v>
      </c>
      <c r="G40" s="93">
        <f>[34]Julho!$B$10</f>
        <v>16.574999999999999</v>
      </c>
      <c r="H40" s="93">
        <f>[34]Julho!$B$11</f>
        <v>16.070833333333336</v>
      </c>
      <c r="I40" s="93">
        <f>[34]Julho!$B$12</f>
        <v>11.829166666666667</v>
      </c>
      <c r="J40" s="93">
        <f>[34]Julho!$B$13</f>
        <v>11.766666666666667</v>
      </c>
      <c r="K40" s="93">
        <f>[34]Julho!$B$14</f>
        <v>12.7125</v>
      </c>
      <c r="L40" s="93">
        <f>[34]Julho!$B$15</f>
        <v>12.5625</v>
      </c>
      <c r="M40" s="93">
        <f>[34]Julho!$B$16</f>
        <v>9.9416666666666647</v>
      </c>
      <c r="N40" s="93">
        <f>[34]Julho!$B$17</f>
        <v>9.5458333333333343</v>
      </c>
      <c r="O40" s="93">
        <f>[34]Julho!$B$18</f>
        <v>11.445833333333333</v>
      </c>
      <c r="P40" s="93">
        <f>[34]Julho!$B$19</f>
        <v>12.333333333333337</v>
      </c>
      <c r="Q40" s="93">
        <f>[34]Julho!$B$20</f>
        <v>16.108333333333334</v>
      </c>
      <c r="R40" s="93">
        <f>[34]Julho!$B$21</f>
        <v>19.724999999999998</v>
      </c>
      <c r="S40" s="93">
        <f>[34]Julho!$B$22</f>
        <v>23.170833333333331</v>
      </c>
      <c r="T40" s="93">
        <f>[34]Julho!$B$23</f>
        <v>25.625000000000004</v>
      </c>
      <c r="U40" s="93">
        <f>[34]Julho!$B$24</f>
        <v>25.095833333333335</v>
      </c>
      <c r="V40" s="93">
        <f>[34]Julho!$B$25</f>
        <v>24.791666666666668</v>
      </c>
      <c r="W40" s="93">
        <f>[34]Julho!$B$26</f>
        <v>22.629166666666674</v>
      </c>
      <c r="X40" s="93">
        <f>[34]Julho!$B$27</f>
        <v>23.308333333333334</v>
      </c>
      <c r="Y40" s="93">
        <f>[34]Julho!$B$28</f>
        <v>24.237500000000011</v>
      </c>
      <c r="Z40" s="93">
        <f>[34]Julho!$B$29</f>
        <v>24.604166666666661</v>
      </c>
      <c r="AA40" s="93">
        <f>[34]Julho!$B$30</f>
        <v>25.229166666666668</v>
      </c>
      <c r="AB40" s="93">
        <f>[34]Julho!$B$31</f>
        <v>26.870833333333337</v>
      </c>
      <c r="AC40" s="93">
        <f>[34]Julho!$B$32</f>
        <v>28.616666666666674</v>
      </c>
      <c r="AD40" s="93">
        <f>[34]Julho!$B$33</f>
        <v>22.004166666666666</v>
      </c>
      <c r="AE40" s="93">
        <f>[34]Julho!$B$34</f>
        <v>16.329166666666669</v>
      </c>
      <c r="AF40" s="93">
        <f>[34]Julho!$B$35</f>
        <v>22.270833333333332</v>
      </c>
      <c r="AG40" s="99">
        <f t="shared" si="1"/>
        <v>19.813709677419364</v>
      </c>
      <c r="AI40" s="11" t="s">
        <v>33</v>
      </c>
      <c r="AK40" t="s">
        <v>33</v>
      </c>
    </row>
    <row r="41" spans="1:38" x14ac:dyDescent="0.2">
      <c r="A41" s="50" t="s">
        <v>156</v>
      </c>
      <c r="B41" s="93">
        <f>[35]Julho!$B$5</f>
        <v>18.791666666666668</v>
      </c>
      <c r="C41" s="93">
        <f>[35]Julho!$B$6</f>
        <v>21.045833333333334</v>
      </c>
      <c r="D41" s="93">
        <f>[35]Julho!$B$7</f>
        <v>22.970833333333335</v>
      </c>
      <c r="E41" s="93">
        <f>[35]Julho!$B$8</f>
        <v>22.091666666666665</v>
      </c>
      <c r="F41" s="93">
        <f>[35]Julho!$B$9</f>
        <v>23.745833333333334</v>
      </c>
      <c r="G41" s="93">
        <f>[35]Julho!$B$10</f>
        <v>22.637499999999992</v>
      </c>
      <c r="H41" s="93">
        <f>[35]Julho!$B$11</f>
        <v>22.025000000000002</v>
      </c>
      <c r="I41" s="93">
        <f>[35]Julho!$B$12</f>
        <v>17.183333333333334</v>
      </c>
      <c r="J41" s="93">
        <f>[35]Julho!$B$13</f>
        <v>14.175000000000002</v>
      </c>
      <c r="K41" s="93">
        <f>[35]Julho!$B$14</f>
        <v>13.1875</v>
      </c>
      <c r="L41" s="93">
        <f>[35]Julho!$B$15</f>
        <v>19.533333333333335</v>
      </c>
      <c r="M41" s="93">
        <f>[35]Julho!$B$16</f>
        <v>14.766666666666666</v>
      </c>
      <c r="N41" s="93">
        <f>[35]Julho!$B$17</f>
        <v>13.995833333333332</v>
      </c>
      <c r="O41" s="93">
        <f>[35]Julho!$B$18</f>
        <v>15.070833333333333</v>
      </c>
      <c r="P41" s="93">
        <f>[35]Julho!$B$19</f>
        <v>15.433333333333335</v>
      </c>
      <c r="Q41" s="93">
        <f>[35]Julho!$B$20</f>
        <v>19.145833333333336</v>
      </c>
      <c r="R41" s="93">
        <f>[35]Julho!$B$21</f>
        <v>20.637500000000003</v>
      </c>
      <c r="S41" s="93">
        <f>[35]Julho!$B$22</f>
        <v>20.670833333333338</v>
      </c>
      <c r="T41" s="93">
        <f>[35]Julho!$B$23</f>
        <v>22.225000000000005</v>
      </c>
      <c r="U41" s="93">
        <f>[35]Julho!$B$24</f>
        <v>22.183333333333337</v>
      </c>
      <c r="V41" s="93">
        <f>[35]Julho!$B$25</f>
        <v>21.583333333333332</v>
      </c>
      <c r="W41" s="93">
        <f>[35]Julho!$B$26</f>
        <v>20.975000000000001</v>
      </c>
      <c r="X41" s="93">
        <f>[35]Julho!$B$27</f>
        <v>20.541666666666668</v>
      </c>
      <c r="Y41" s="93">
        <f>[35]Julho!$B$28</f>
        <v>22.070833333333336</v>
      </c>
      <c r="Z41" s="93">
        <f>[35]Julho!$B$29</f>
        <v>21.837499999999995</v>
      </c>
      <c r="AA41" s="93">
        <f>[35]Julho!$B$30</f>
        <v>21.6875</v>
      </c>
      <c r="AB41" s="93">
        <f>[35]Julho!$B$31</f>
        <v>23.345833333333335</v>
      </c>
      <c r="AC41" s="93">
        <f>[35]Julho!$B$32</f>
        <v>24.039130434782614</v>
      </c>
      <c r="AD41" s="93">
        <f>[35]Julho!$B$33</f>
        <v>23.754166666666663</v>
      </c>
      <c r="AE41" s="93">
        <f>[35]Julho!$B$34</f>
        <v>22.337500000000002</v>
      </c>
      <c r="AF41" s="93">
        <f>[35]Julho!$B$35</f>
        <v>21.845833333333331</v>
      </c>
      <c r="AG41" s="99">
        <f t="shared" si="1"/>
        <v>20.178547218326322</v>
      </c>
      <c r="AI41" s="11" t="s">
        <v>33</v>
      </c>
      <c r="AK41" t="s">
        <v>33</v>
      </c>
    </row>
    <row r="42" spans="1:38" x14ac:dyDescent="0.2">
      <c r="A42" s="50" t="s">
        <v>16</v>
      </c>
      <c r="B42" s="93">
        <f>[36]Julho!$B$5</f>
        <v>17.05</v>
      </c>
      <c r="C42" s="93">
        <f>[36]Julho!$B$6</f>
        <v>20.533333333333335</v>
      </c>
      <c r="D42" s="93">
        <f>[36]Julho!$B$7</f>
        <v>22.841666666666669</v>
      </c>
      <c r="E42" s="93">
        <f>[36]Julho!$B$8</f>
        <v>22.125</v>
      </c>
      <c r="F42" s="93">
        <f>[36]Julho!$B$9</f>
        <v>24.054166666666664</v>
      </c>
      <c r="G42" s="93">
        <f>[36]Julho!$B$10</f>
        <v>19.266666666666666</v>
      </c>
      <c r="H42" s="93">
        <f>[36]Julho!$B$11</f>
        <v>19.166666666666668</v>
      </c>
      <c r="I42" s="93">
        <f>[36]Julho!$B$12</f>
        <v>14.583333333333334</v>
      </c>
      <c r="J42" s="93">
        <f>[36]Julho!$B$13</f>
        <v>11.441666666666665</v>
      </c>
      <c r="K42" s="93">
        <f>[36]Julho!$B$14</f>
        <v>10.120833333333335</v>
      </c>
      <c r="L42" s="93">
        <f>[36]Julho!$B$15</f>
        <v>12.675000000000002</v>
      </c>
      <c r="M42" s="93">
        <f>[36]Julho!$B$16</f>
        <v>11.979166666666666</v>
      </c>
      <c r="N42" s="93">
        <f>[36]Julho!$B$17</f>
        <v>12.55833333333333</v>
      </c>
      <c r="O42" s="93">
        <f>[36]Julho!$B$18</f>
        <v>12.679166666666665</v>
      </c>
      <c r="P42" s="93">
        <f>[36]Julho!$B$19</f>
        <v>13.820833333333331</v>
      </c>
      <c r="Q42" s="93">
        <f>[36]Julho!$B$20</f>
        <v>17.208333333333336</v>
      </c>
      <c r="R42" s="93">
        <f>[36]Julho!$B$21</f>
        <v>19.850000000000001</v>
      </c>
      <c r="S42" s="93">
        <f>[36]Julho!$B$22</f>
        <v>20.520833333333336</v>
      </c>
      <c r="T42" s="93">
        <f>[36]Julho!$B$23</f>
        <v>22.691666666666666</v>
      </c>
      <c r="U42" s="93">
        <f>[36]Julho!$B$24</f>
        <v>20.166666666666671</v>
      </c>
      <c r="V42" s="93">
        <f>[36]Julho!$B$25</f>
        <v>21.400000000000002</v>
      </c>
      <c r="W42" s="93">
        <f>[36]Julho!$B$26</f>
        <v>20.570833333333333</v>
      </c>
      <c r="X42" s="93">
        <f>[36]Julho!$B$27</f>
        <v>19.808333333333334</v>
      </c>
      <c r="Y42" s="93">
        <f>[36]Julho!$B$28</f>
        <v>22.287499999999998</v>
      </c>
      <c r="Z42" s="93">
        <f>[36]Julho!$B$29</f>
        <v>21.133333333333333</v>
      </c>
      <c r="AA42" s="93">
        <f>[36]Julho!$B$30</f>
        <v>22.491666666666671</v>
      </c>
      <c r="AB42" s="93">
        <f>[36]Julho!$B$31</f>
        <v>22.695833333333336</v>
      </c>
      <c r="AC42" s="93">
        <f>[36]Julho!$B$32</f>
        <v>23.341666666666669</v>
      </c>
      <c r="AD42" s="93">
        <f>[36]Julho!$B$33</f>
        <v>20.141666666666666</v>
      </c>
      <c r="AE42" s="93">
        <f>[36]Julho!$B$34</f>
        <v>19.708333333333332</v>
      </c>
      <c r="AF42" s="93">
        <f>[36]Julho!$B$35</f>
        <v>20.374999999999996</v>
      </c>
      <c r="AG42" s="99">
        <f t="shared" si="1"/>
        <v>18.686693548387098</v>
      </c>
      <c r="AI42" s="11" t="s">
        <v>33</v>
      </c>
      <c r="AK42" t="s">
        <v>33</v>
      </c>
    </row>
    <row r="43" spans="1:38" x14ac:dyDescent="0.2">
      <c r="A43" s="50" t="s">
        <v>139</v>
      </c>
      <c r="B43" s="93">
        <f>[37]Julho!$B$5</f>
        <v>17.920833333333331</v>
      </c>
      <c r="C43" s="93">
        <f>[37]Julho!$B$6</f>
        <v>19.891666666666666</v>
      </c>
      <c r="D43" s="93">
        <f>[37]Julho!$B$7</f>
        <v>23.333333333333332</v>
      </c>
      <c r="E43" s="93">
        <f>[37]Julho!$B$8</f>
        <v>23.912500000000005</v>
      </c>
      <c r="F43" s="93">
        <f>[37]Julho!$B$9</f>
        <v>25.004166666666666</v>
      </c>
      <c r="G43" s="93">
        <f>[37]Julho!$B$10</f>
        <v>23.045833333333334</v>
      </c>
      <c r="H43" s="93">
        <f>[37]Julho!$B$11</f>
        <v>21.5</v>
      </c>
      <c r="I43" s="93">
        <f>[37]Julho!$B$12</f>
        <v>16.849999999999998</v>
      </c>
      <c r="J43" s="93">
        <f>[37]Julho!$B$13</f>
        <v>14.191666666666665</v>
      </c>
      <c r="K43" s="93">
        <f>[37]Julho!$B$14</f>
        <v>13.1</v>
      </c>
      <c r="L43" s="93">
        <f>[37]Julho!$B$15</f>
        <v>18.412500000000001</v>
      </c>
      <c r="M43" s="93">
        <f>[37]Julho!$B$16</f>
        <v>14.641666666666666</v>
      </c>
      <c r="N43" s="93">
        <f>[37]Julho!$B$17</f>
        <v>14.583333333333334</v>
      </c>
      <c r="O43" s="93">
        <f>[37]Julho!$B$18</f>
        <v>15.716666666666669</v>
      </c>
      <c r="P43" s="93">
        <f>[37]Julho!$B$19</f>
        <v>15.595833333333331</v>
      </c>
      <c r="Q43" s="93">
        <f>[37]Julho!$B$20</f>
        <v>18.691666666666666</v>
      </c>
      <c r="R43" s="93">
        <f>[37]Julho!$B$21</f>
        <v>20.612500000000001</v>
      </c>
      <c r="S43" s="93">
        <f>[37]Julho!$B$22</f>
        <v>21.579166666666669</v>
      </c>
      <c r="T43" s="93">
        <f>[37]Julho!$B$23</f>
        <v>21.945833333333329</v>
      </c>
      <c r="U43" s="93">
        <f>[37]Julho!$B$24</f>
        <v>21.875</v>
      </c>
      <c r="V43" s="93">
        <f>[37]Julho!$B$25</f>
        <v>22.708333333333332</v>
      </c>
      <c r="W43" s="93">
        <f>[37]Julho!$B$26</f>
        <v>21.970833333333331</v>
      </c>
      <c r="X43" s="93">
        <f>[37]Julho!$B$27</f>
        <v>22.033333333333331</v>
      </c>
      <c r="Y43" s="93">
        <f>[37]Julho!$B$28</f>
        <v>22.066666666666666</v>
      </c>
      <c r="Z43" s="93">
        <f>[37]Julho!$B$29</f>
        <v>22.4375</v>
      </c>
      <c r="AA43" s="93">
        <f>[37]Julho!$B$30</f>
        <v>23.466666666666665</v>
      </c>
      <c r="AB43" s="93">
        <f>[37]Julho!$B$31</f>
        <v>23.841666666666669</v>
      </c>
      <c r="AC43" s="93">
        <f>[37]Julho!$B$32</f>
        <v>24.695833333333329</v>
      </c>
      <c r="AD43" s="93">
        <f>[37]Julho!$B$33</f>
        <v>22.512500000000003</v>
      </c>
      <c r="AE43" s="93">
        <f>[37]Julho!$B$34</f>
        <v>20.845833333333335</v>
      </c>
      <c r="AF43" s="93">
        <f>[37]Julho!$B$35</f>
        <v>20.299999999999997</v>
      </c>
      <c r="AG43" s="99">
        <f t="shared" si="1"/>
        <v>20.299462365591395</v>
      </c>
      <c r="AI43" s="11" t="s">
        <v>33</v>
      </c>
      <c r="AJ43" t="s">
        <v>33</v>
      </c>
    </row>
    <row r="44" spans="1:38" x14ac:dyDescent="0.2">
      <c r="A44" s="50" t="s">
        <v>17</v>
      </c>
      <c r="B44" s="93">
        <f>[38]Julho!$B$5</f>
        <v>19.483333333333334</v>
      </c>
      <c r="C44" s="93">
        <f>[38]Julho!$B$6</f>
        <v>21.874999999999996</v>
      </c>
      <c r="D44" s="93">
        <f>[38]Julho!$B$7</f>
        <v>23.787499999999998</v>
      </c>
      <c r="E44" s="93">
        <f>[38]Julho!$B$8</f>
        <v>23.208333333333332</v>
      </c>
      <c r="F44" s="93">
        <f>[38]Julho!$B$9</f>
        <v>24.116666666666674</v>
      </c>
      <c r="G44" s="93">
        <f>[38]Julho!$B$10</f>
        <v>22.737500000000001</v>
      </c>
      <c r="H44" s="93">
        <f>[38]Julho!$B$11</f>
        <v>20.599999999999998</v>
      </c>
      <c r="I44" s="93">
        <f>[38]Julho!$B$12</f>
        <v>16.595833333333328</v>
      </c>
      <c r="J44" s="93">
        <f>[38]Julho!$B$13</f>
        <v>14.337499999999997</v>
      </c>
      <c r="K44" s="93">
        <f>[38]Julho!$B$14</f>
        <v>15.5875</v>
      </c>
      <c r="L44" s="93">
        <f>[38]Julho!$B$15</f>
        <v>20.037499999999998</v>
      </c>
      <c r="M44" s="93">
        <f>[38]Julho!$B$16</f>
        <v>16.079166666666666</v>
      </c>
      <c r="N44" s="93">
        <f>[38]Julho!$B$17</f>
        <v>16.366666666666671</v>
      </c>
      <c r="O44" s="93">
        <f>[38]Julho!$B$18</f>
        <v>15.000000000000002</v>
      </c>
      <c r="P44" s="93">
        <f>[38]Julho!$B$19</f>
        <v>16.266666666666669</v>
      </c>
      <c r="Q44" s="93">
        <f>[38]Julho!$B$20</f>
        <v>19.625000000000004</v>
      </c>
      <c r="R44" s="93">
        <f>[38]Julho!$B$21</f>
        <v>22.279166666666665</v>
      </c>
      <c r="S44" s="93">
        <f>[38]Julho!$B$22</f>
        <v>22.662499999999994</v>
      </c>
      <c r="T44" s="93">
        <f>[38]Julho!$B$23</f>
        <v>23.245833333333326</v>
      </c>
      <c r="U44" s="93">
        <f>[38]Julho!$B$24</f>
        <v>22.866666666666671</v>
      </c>
      <c r="V44" s="93">
        <f>[38]Julho!$B$25</f>
        <v>22.662499999999998</v>
      </c>
      <c r="W44" s="93">
        <f>[38]Julho!$B$26</f>
        <v>22.625</v>
      </c>
      <c r="X44" s="93">
        <f>[38]Julho!$B$27</f>
        <v>22.579166666666669</v>
      </c>
      <c r="Y44" s="93">
        <f>[38]Julho!$B$28</f>
        <v>22.220833333333328</v>
      </c>
      <c r="Z44" s="93">
        <f>[38]Julho!$B$29</f>
        <v>22.604166666666668</v>
      </c>
      <c r="AA44" s="93">
        <f>[38]Julho!$B$30</f>
        <v>23.345833333333335</v>
      </c>
      <c r="AB44" s="93">
        <f>[38]Julho!$B$31</f>
        <v>24.083333333333332</v>
      </c>
      <c r="AC44" s="93">
        <f>[38]Julho!$B$32</f>
        <v>24.070833333333336</v>
      </c>
      <c r="AD44" s="93">
        <f>[38]Julho!$B$33</f>
        <v>23.762500000000003</v>
      </c>
      <c r="AE44" s="93">
        <f>[38]Julho!$B$34</f>
        <v>22.070833333333336</v>
      </c>
      <c r="AF44" s="93">
        <f>[38]Julho!$B$35</f>
        <v>22.708333333333332</v>
      </c>
      <c r="AG44" s="99">
        <f t="shared" si="1"/>
        <v>20.951344086021507</v>
      </c>
      <c r="AK44" t="s">
        <v>33</v>
      </c>
    </row>
    <row r="45" spans="1:38" hidden="1" x14ac:dyDescent="0.2">
      <c r="A45" s="50" t="s">
        <v>144</v>
      </c>
      <c r="B45" s="93" t="str">
        <f>[39]Julho!$B$5</f>
        <v>*</v>
      </c>
      <c r="C45" s="93" t="str">
        <f>[39]Julho!$B$6</f>
        <v>*</v>
      </c>
      <c r="D45" s="93" t="str">
        <f>[39]Julho!$B$7</f>
        <v>*</v>
      </c>
      <c r="E45" s="93" t="str">
        <f>[39]Julho!$B$8</f>
        <v>*</v>
      </c>
      <c r="F45" s="93" t="str">
        <f>[39]Julho!$B$9</f>
        <v>*</v>
      </c>
      <c r="G45" s="93" t="str">
        <f>[39]Julho!$B$10</f>
        <v>*</v>
      </c>
      <c r="H45" s="93" t="str">
        <f>[39]Julho!$B$11</f>
        <v>*</v>
      </c>
      <c r="I45" s="93" t="str">
        <f>[39]Julho!$B$12</f>
        <v>*</v>
      </c>
      <c r="J45" s="93" t="str">
        <f>[39]Julho!$B$13</f>
        <v>*</v>
      </c>
      <c r="K45" s="93" t="str">
        <f>[39]Julho!$B$14</f>
        <v>*</v>
      </c>
      <c r="L45" s="93" t="str">
        <f>[39]Julho!$B$15</f>
        <v>*</v>
      </c>
      <c r="M45" s="93" t="str">
        <f>[39]Julho!$B$16</f>
        <v>*</v>
      </c>
      <c r="N45" s="93" t="str">
        <f>[39]Julho!$B$17</f>
        <v>*</v>
      </c>
      <c r="O45" s="93" t="str">
        <f>[39]Julho!$B$18</f>
        <v>*</v>
      </c>
      <c r="P45" s="93" t="str">
        <f>[39]Julho!$B$19</f>
        <v>*</v>
      </c>
      <c r="Q45" s="93" t="str">
        <f>[39]Julho!$B$20</f>
        <v>*</v>
      </c>
      <c r="R45" s="93" t="str">
        <f>[39]Julho!$B$21</f>
        <v>*</v>
      </c>
      <c r="S45" s="93" t="str">
        <f>[39]Julho!$B$22</f>
        <v>*</v>
      </c>
      <c r="T45" s="93" t="str">
        <f>[39]Julho!$B$23</f>
        <v>*</v>
      </c>
      <c r="U45" s="93" t="str">
        <f>[39]Julho!$B$24</f>
        <v>*</v>
      </c>
      <c r="V45" s="93" t="str">
        <f>[39]Julho!$B$25</f>
        <v>*</v>
      </c>
      <c r="W45" s="93" t="str">
        <f>[39]Julho!$B$26</f>
        <v>*</v>
      </c>
      <c r="X45" s="93" t="str">
        <f>[39]Julho!$B$27</f>
        <v>*</v>
      </c>
      <c r="Y45" s="93" t="str">
        <f>[39]Julho!$B$28</f>
        <v>*</v>
      </c>
      <c r="Z45" s="93" t="str">
        <f>[39]Julho!$B$29</f>
        <v>*</v>
      </c>
      <c r="AA45" s="93" t="str">
        <f>[39]Julho!$B$30</f>
        <v>*</v>
      </c>
      <c r="AB45" s="93" t="str">
        <f>[39]Julho!$B$31</f>
        <v>*</v>
      </c>
      <c r="AC45" s="93" t="str">
        <f>[39]Julho!$B$32</f>
        <v>*</v>
      </c>
      <c r="AD45" s="93" t="str">
        <f>[39]Julho!$B$33</f>
        <v>*</v>
      </c>
      <c r="AE45" s="93" t="str">
        <f>[39]Julho!$B$34</f>
        <v>*</v>
      </c>
      <c r="AF45" s="93" t="str">
        <f>[39]Julho!$B$35</f>
        <v>*</v>
      </c>
      <c r="AG45" s="99" t="e">
        <f t="shared" si="1"/>
        <v>#DIV/0!</v>
      </c>
    </row>
    <row r="46" spans="1:38" x14ac:dyDescent="0.2">
      <c r="A46" s="50" t="s">
        <v>18</v>
      </c>
      <c r="B46" s="93">
        <f>[40]Julho!$B$5</f>
        <v>13.2875</v>
      </c>
      <c r="C46" s="93">
        <f>[40]Julho!$B$6</f>
        <v>19.45</v>
      </c>
      <c r="D46" s="93">
        <f>[40]Julho!$B$7</f>
        <v>21.654166666666669</v>
      </c>
      <c r="E46" s="93">
        <f>[40]Julho!$B$8</f>
        <v>22.616666666666664</v>
      </c>
      <c r="F46" s="93">
        <f>[40]Julho!$B$9</f>
        <v>23.712500000000002</v>
      </c>
      <c r="G46" s="93">
        <f>[40]Julho!$B$10</f>
        <v>15.016666666666666</v>
      </c>
      <c r="H46" s="93">
        <f>[40]Julho!$B$11</f>
        <v>14.316666666666665</v>
      </c>
      <c r="I46" s="93">
        <f>[40]Julho!$B$12</f>
        <v>10.791666666666666</v>
      </c>
      <c r="J46" s="93">
        <f>[40]Julho!$B$13</f>
        <v>8.4250000000000007</v>
      </c>
      <c r="K46" s="93">
        <f>[40]Julho!$B$14</f>
        <v>9.4708333333333332</v>
      </c>
      <c r="L46" s="93">
        <f>[40]Julho!$B$15</f>
        <v>9.0499999999999989</v>
      </c>
      <c r="M46" s="93">
        <f>[40]Julho!$B$16</f>
        <v>7.3791666666666664</v>
      </c>
      <c r="N46" s="93">
        <f>[40]Julho!$B$17</f>
        <v>7.2833333333333323</v>
      </c>
      <c r="O46" s="93">
        <f>[40]Julho!$B$18</f>
        <v>8.65</v>
      </c>
      <c r="P46" s="93">
        <f>[40]Julho!$B$19</f>
        <v>10.799999999999999</v>
      </c>
      <c r="Q46" s="93">
        <f>[40]Julho!$B$20</f>
        <v>14.362499999999999</v>
      </c>
      <c r="R46" s="93">
        <f>[40]Julho!$B$21</f>
        <v>19.858333333333331</v>
      </c>
      <c r="S46" s="93">
        <f>[40]Julho!$B$22</f>
        <v>20.895833333333332</v>
      </c>
      <c r="T46" s="93">
        <f>[40]Julho!$B$23</f>
        <v>21.875</v>
      </c>
      <c r="U46" s="93">
        <f>[40]Julho!$B$24</f>
        <v>21.683333333333337</v>
      </c>
      <c r="V46" s="93">
        <f>[40]Julho!$B$25</f>
        <v>20.491666666666667</v>
      </c>
      <c r="W46" s="93">
        <f>[40]Julho!$B$26</f>
        <v>22.400000000000002</v>
      </c>
      <c r="X46" s="93">
        <f>[40]Julho!$B$27</f>
        <v>21.829166666666666</v>
      </c>
      <c r="Y46" s="93">
        <f>[40]Julho!$B$28</f>
        <v>21.824999999999999</v>
      </c>
      <c r="Z46" s="93">
        <f>[40]Julho!$B$29</f>
        <v>22.204166666666666</v>
      </c>
      <c r="AA46" s="93">
        <f>[40]Julho!$B$30</f>
        <v>22.525000000000002</v>
      </c>
      <c r="AB46" s="93">
        <f>[40]Julho!$B$31</f>
        <v>20.666666666666668</v>
      </c>
      <c r="AC46" s="93">
        <f>[40]Julho!$B$32</f>
        <v>20.804166666666667</v>
      </c>
      <c r="AD46" s="93">
        <f>[40]Julho!$B$33</f>
        <v>17.100000000000001</v>
      </c>
      <c r="AE46" s="93">
        <f>[40]Julho!$B$34</f>
        <v>15.625000000000002</v>
      </c>
      <c r="AF46" s="93">
        <f>[40]Julho!$B$35</f>
        <v>18.337499999999999</v>
      </c>
      <c r="AG46" s="99">
        <f t="shared" si="1"/>
        <v>16.915725806451615</v>
      </c>
      <c r="AH46" s="11" t="s">
        <v>33</v>
      </c>
      <c r="AI46" s="11" t="s">
        <v>33</v>
      </c>
      <c r="AK46" t="s">
        <v>33</v>
      </c>
    </row>
    <row r="47" spans="1:38" x14ac:dyDescent="0.2">
      <c r="A47" s="50" t="s">
        <v>21</v>
      </c>
      <c r="B47" s="93">
        <f>[41]Julho!$B$5</f>
        <v>16.908333333333331</v>
      </c>
      <c r="C47" s="93">
        <f>[41]Julho!$B$6</f>
        <v>22.333333333333332</v>
      </c>
      <c r="D47" s="93">
        <f>[41]Julho!$B$7</f>
        <v>25.066666666666663</v>
      </c>
      <c r="E47" s="93">
        <f>[41]Julho!$B$8</f>
        <v>24.137499999999999</v>
      </c>
      <c r="F47" s="93">
        <f>[41]Julho!$B$9</f>
        <v>26.000000000000004</v>
      </c>
      <c r="G47" s="93">
        <f>[41]Julho!$B$10</f>
        <v>20.604166666666668</v>
      </c>
      <c r="H47" s="93">
        <f>[41]Julho!$B$11</f>
        <v>19.741666666666667</v>
      </c>
      <c r="I47" s="93">
        <f>[41]Julho!$B$12</f>
        <v>14.983333333333334</v>
      </c>
      <c r="J47" s="93">
        <f>[41]Julho!$B$13</f>
        <v>11.754166666666665</v>
      </c>
      <c r="K47" s="93">
        <f>[41]Julho!$B$14</f>
        <v>10.4125</v>
      </c>
      <c r="L47" s="93">
        <f>[41]Julho!$B$15</f>
        <v>15.53333333333333</v>
      </c>
      <c r="M47" s="93">
        <f>[41]Julho!$B$16</f>
        <v>12.4</v>
      </c>
      <c r="N47" s="93">
        <f>[41]Julho!$B$17</f>
        <v>11.858333333333334</v>
      </c>
      <c r="O47" s="93">
        <f>[41]Julho!$B$18</f>
        <v>13.541666666666664</v>
      </c>
      <c r="P47" s="93">
        <f>[41]Julho!$B$19</f>
        <v>13.354166666666664</v>
      </c>
      <c r="Q47" s="93">
        <f>[41]Julho!$B$20</f>
        <v>17.470833333333335</v>
      </c>
      <c r="R47" s="93">
        <f>[41]Julho!$B$21</f>
        <v>20.945833333333329</v>
      </c>
      <c r="S47" s="93">
        <f>[41]Julho!$B$22</f>
        <v>22.895833333333332</v>
      </c>
      <c r="T47" s="93">
        <f>[41]Julho!$B$23</f>
        <v>24.7</v>
      </c>
      <c r="U47" s="93">
        <f>[41]Julho!$B$24</f>
        <v>23.045833333333331</v>
      </c>
      <c r="V47" s="93">
        <f>[41]Julho!$B$25</f>
        <v>23.987499999999997</v>
      </c>
      <c r="W47" s="93">
        <f>[41]Julho!$B$26</f>
        <v>22.974999999999998</v>
      </c>
      <c r="X47" s="93">
        <f>[41]Julho!$B$27</f>
        <v>22.354166666666668</v>
      </c>
      <c r="Y47" s="93">
        <f>[41]Julho!$B$28</f>
        <v>24.779166666666665</v>
      </c>
      <c r="Z47" s="93">
        <f>[41]Julho!$B$29</f>
        <v>24.195833333333336</v>
      </c>
      <c r="AA47" s="93">
        <f>[41]Julho!$B$30</f>
        <v>25.350000000000005</v>
      </c>
      <c r="AB47" s="93">
        <f>[41]Julho!$B$31</f>
        <v>26.483333333333324</v>
      </c>
      <c r="AC47" s="93">
        <f>[41]Julho!$B$32</f>
        <v>27.308333333333326</v>
      </c>
      <c r="AD47" s="93">
        <f>[41]Julho!$B$33</f>
        <v>23.325000000000003</v>
      </c>
      <c r="AE47" s="93">
        <f>[41]Julho!$B$34</f>
        <v>21.400000000000002</v>
      </c>
      <c r="AF47" s="93">
        <f>[41]Julho!$B$35</f>
        <v>21.837500000000002</v>
      </c>
      <c r="AG47" s="99">
        <f t="shared" si="1"/>
        <v>20.376881720430106</v>
      </c>
      <c r="AK47" t="s">
        <v>33</v>
      </c>
    </row>
    <row r="48" spans="1:38" x14ac:dyDescent="0.2">
      <c r="A48" s="50" t="s">
        <v>32</v>
      </c>
      <c r="B48" s="93">
        <f>[42]Julho!$B$5</f>
        <v>20.200000000000006</v>
      </c>
      <c r="C48" s="93">
        <f>[42]Julho!$B$6</f>
        <v>24.641666666666666</v>
      </c>
      <c r="D48" s="93">
        <f>[42]Julho!$B$7</f>
        <v>25.808333333333337</v>
      </c>
      <c r="E48" s="93">
        <f>[42]Julho!$B$8</f>
        <v>25.787499999999998</v>
      </c>
      <c r="F48" s="93">
        <f>[42]Julho!$B$9</f>
        <v>27.537499999999998</v>
      </c>
      <c r="G48" s="93">
        <f>[42]Julho!$B$10</f>
        <v>24.116666666666664</v>
      </c>
      <c r="H48" s="93">
        <f>[42]Julho!$B$11</f>
        <v>22.524999999999991</v>
      </c>
      <c r="I48" s="93">
        <f>[42]Julho!$B$12</f>
        <v>17.887499999999999</v>
      </c>
      <c r="J48" s="93">
        <f>[42]Julho!$B$13</f>
        <v>15.387500000000003</v>
      </c>
      <c r="K48" s="93">
        <f>[42]Julho!$B$14</f>
        <v>16.000000000000004</v>
      </c>
      <c r="L48" s="93">
        <f>[42]Julho!$B$15</f>
        <v>21.216666666666665</v>
      </c>
      <c r="M48" s="93">
        <f>[42]Julho!$B$16</f>
        <v>18.362499999999997</v>
      </c>
      <c r="N48" s="93">
        <f>[42]Julho!$B$17</f>
        <v>14.5</v>
      </c>
      <c r="O48" s="93">
        <f>[42]Julho!$B$18</f>
        <v>15.108333333333334</v>
      </c>
      <c r="P48" s="93">
        <f>[42]Julho!$B$19</f>
        <v>17.045833333333331</v>
      </c>
      <c r="Q48" s="93">
        <f>[42]Julho!$B$20</f>
        <v>20.820833333333336</v>
      </c>
      <c r="R48" s="93">
        <f>[42]Julho!$B$21</f>
        <v>23.320833333333329</v>
      </c>
      <c r="S48" s="93">
        <f>[42]Julho!$B$22</f>
        <v>24.695833333333336</v>
      </c>
      <c r="T48" s="93">
        <f>[42]Julho!$B$23</f>
        <v>24.991666666666671</v>
      </c>
      <c r="U48" s="93">
        <f>[42]Julho!$B$24</f>
        <v>25.466666666666672</v>
      </c>
      <c r="V48" s="93">
        <f>[42]Julho!$B$25</f>
        <v>24.587499999999995</v>
      </c>
      <c r="W48" s="93">
        <f>[42]Julho!$B$26</f>
        <v>24.274999999999995</v>
      </c>
      <c r="X48" s="93">
        <f>[42]Julho!$B$27</f>
        <v>24.850000000000005</v>
      </c>
      <c r="Y48" s="93">
        <f>[42]Julho!$B$28</f>
        <v>24.058333333333334</v>
      </c>
      <c r="Z48" s="93">
        <f>[42]Julho!$B$29</f>
        <v>24.716666666666665</v>
      </c>
      <c r="AA48" s="93">
        <f>[42]Julho!$B$30</f>
        <v>25.408333333333331</v>
      </c>
      <c r="AB48" s="93">
        <f>[42]Julho!$B$31</f>
        <v>26.104166666666668</v>
      </c>
      <c r="AC48" s="93">
        <f>[42]Julho!$B$32</f>
        <v>25.916666666666668</v>
      </c>
      <c r="AD48" s="93">
        <f>[42]Julho!$B$33</f>
        <v>26.004166666666666</v>
      </c>
      <c r="AE48" s="93">
        <f>[42]Julho!$B$34</f>
        <v>23.74166666666666</v>
      </c>
      <c r="AF48" s="93">
        <f>[42]Julho!$B$35</f>
        <v>25.866666666666671</v>
      </c>
      <c r="AG48" s="99">
        <f t="shared" si="1"/>
        <v>22.611290322580643</v>
      </c>
      <c r="AH48" s="11" t="s">
        <v>33</v>
      </c>
      <c r="AI48" s="11" t="s">
        <v>33</v>
      </c>
    </row>
    <row r="49" spans="1:37" x14ac:dyDescent="0.2">
      <c r="A49" s="50" t="s">
        <v>19</v>
      </c>
      <c r="B49" s="93">
        <f>[43]Julho!$B$5</f>
        <v>18.129166666666666</v>
      </c>
      <c r="C49" s="93">
        <f>[43]Julho!$B$6</f>
        <v>20.104166666666668</v>
      </c>
      <c r="D49" s="93">
        <f>[43]Julho!$B$7</f>
        <v>22.608333333333331</v>
      </c>
      <c r="E49" s="93">
        <f>[43]Julho!$B$8</f>
        <v>23.766666666666669</v>
      </c>
      <c r="F49" s="93">
        <f>[43]Julho!$B$9</f>
        <v>24.004166666666666</v>
      </c>
      <c r="G49" s="93">
        <f>[43]Julho!$B$10</f>
        <v>23.141666666666666</v>
      </c>
      <c r="H49" s="93">
        <f>[43]Julho!$B$11</f>
        <v>23.691666666666674</v>
      </c>
      <c r="I49" s="93">
        <f>[43]Julho!$B$12</f>
        <v>20.595833333333335</v>
      </c>
      <c r="J49" s="93">
        <f>[43]Julho!$B$13</f>
        <v>16.166666666666668</v>
      </c>
      <c r="K49" s="93">
        <f>[43]Julho!$B$14</f>
        <v>16.029166666666665</v>
      </c>
      <c r="L49" s="93">
        <f>[43]Julho!$B$15</f>
        <v>20.766666666666669</v>
      </c>
      <c r="M49" s="93">
        <f>[43]Julho!$B$16</f>
        <v>19.245833333333334</v>
      </c>
      <c r="N49" s="93">
        <f>[43]Julho!$B$17</f>
        <v>19.829166666666669</v>
      </c>
      <c r="O49" s="93">
        <f>[43]Julho!$B$18</f>
        <v>17.491666666666664</v>
      </c>
      <c r="P49" s="93">
        <f>[43]Julho!$B$19</f>
        <v>18.049999999999997</v>
      </c>
      <c r="Q49" s="93">
        <f>[43]Julho!$B$20</f>
        <v>21.0625</v>
      </c>
      <c r="R49" s="93">
        <f>[43]Julho!$B$21</f>
        <v>22.104166666666668</v>
      </c>
      <c r="S49" s="93">
        <f>[43]Julho!$B$22</f>
        <v>22.783333333333335</v>
      </c>
      <c r="T49" s="93">
        <f>[43]Julho!$B$23</f>
        <v>23.095833333333331</v>
      </c>
      <c r="U49" s="93">
        <f>[43]Julho!$B$24</f>
        <v>22.920833333333334</v>
      </c>
      <c r="V49" s="93">
        <f>[43]Julho!$B$25</f>
        <v>22.7</v>
      </c>
      <c r="W49" s="93">
        <f>[43]Julho!$B$26</f>
        <v>22.841666666666669</v>
      </c>
      <c r="X49" s="93">
        <f>[43]Julho!$B$27</f>
        <v>23.020833333333332</v>
      </c>
      <c r="Y49" s="93">
        <f>[43]Julho!$B$28</f>
        <v>23.012499999999999</v>
      </c>
      <c r="Z49" s="93">
        <f>[43]Julho!$B$29</f>
        <v>23.025000000000006</v>
      </c>
      <c r="AA49" s="93">
        <f>[43]Julho!$B$30</f>
        <v>23.379166666666666</v>
      </c>
      <c r="AB49" s="93">
        <f>[43]Julho!$B$31</f>
        <v>23.841666666666665</v>
      </c>
      <c r="AC49" s="93">
        <f>[43]Julho!$B$32</f>
        <v>24.241666666666671</v>
      </c>
      <c r="AD49" s="93">
        <f>[43]Julho!$B$33</f>
        <v>25.758333333333336</v>
      </c>
      <c r="AE49" s="93">
        <f>[43]Julho!$B$34</f>
        <v>22.829166666666666</v>
      </c>
      <c r="AF49" s="93">
        <f>[43]Julho!$B$35</f>
        <v>21.358333333333334</v>
      </c>
      <c r="AG49" s="99">
        <f t="shared" si="1"/>
        <v>21.664381720430111</v>
      </c>
      <c r="AI49" s="11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17.86017444856731</v>
      </c>
      <c r="C50" s="94">
        <f t="shared" si="2"/>
        <v>21.408829365079367</v>
      </c>
      <c r="D50" s="94">
        <f t="shared" si="2"/>
        <v>23.205269644089526</v>
      </c>
      <c r="E50" s="94">
        <f t="shared" si="2"/>
        <v>23.649392312096122</v>
      </c>
      <c r="F50" s="94">
        <f t="shared" si="2"/>
        <v>24.936477743271222</v>
      </c>
      <c r="G50" s="94">
        <f t="shared" si="2"/>
        <v>20.179617604617608</v>
      </c>
      <c r="H50" s="94">
        <f t="shared" si="2"/>
        <v>19.389810090702948</v>
      </c>
      <c r="I50" s="94">
        <f t="shared" si="2"/>
        <v>15.417361111111109</v>
      </c>
      <c r="J50" s="94">
        <f t="shared" si="2"/>
        <v>12.979244306418222</v>
      </c>
      <c r="K50" s="94">
        <f t="shared" si="2"/>
        <v>12.794793823326431</v>
      </c>
      <c r="L50" s="94">
        <f t="shared" si="2"/>
        <v>15.718353174603175</v>
      </c>
      <c r="M50" s="94">
        <f t="shared" si="2"/>
        <v>13.603958333333329</v>
      </c>
      <c r="N50" s="94">
        <f t="shared" si="2"/>
        <v>13.474470108695655</v>
      </c>
      <c r="O50" s="94">
        <f t="shared" si="2"/>
        <v>13.730833333333331</v>
      </c>
      <c r="P50" s="94">
        <f t="shared" si="2"/>
        <v>14.669895833333328</v>
      </c>
      <c r="Q50" s="94">
        <f t="shared" si="2"/>
        <v>18.123511904761905</v>
      </c>
      <c r="R50" s="94">
        <f t="shared" si="2"/>
        <v>21.190873015873009</v>
      </c>
      <c r="S50" s="94">
        <f t="shared" si="2"/>
        <v>22.092516390614222</v>
      </c>
      <c r="T50" s="94">
        <f t="shared" si="2"/>
        <v>22.92603088336784</v>
      </c>
      <c r="U50" s="94">
        <f t="shared" si="2"/>
        <v>22.567460317460316</v>
      </c>
      <c r="V50" s="94">
        <f t="shared" si="2"/>
        <v>22.392361111111111</v>
      </c>
      <c r="W50" s="94">
        <f t="shared" si="2"/>
        <v>22.490243271221527</v>
      </c>
      <c r="X50" s="94">
        <f t="shared" si="2"/>
        <v>22.167563837129052</v>
      </c>
      <c r="Y50" s="94">
        <f t="shared" si="2"/>
        <v>22.737534694091881</v>
      </c>
      <c r="Z50" s="94">
        <f t="shared" si="2"/>
        <v>23.085515873015872</v>
      </c>
      <c r="AA50" s="94">
        <f t="shared" si="2"/>
        <v>23.525396825396829</v>
      </c>
      <c r="AB50" s="94">
        <f t="shared" si="2"/>
        <v>23.949654934437543</v>
      </c>
      <c r="AC50" s="94">
        <f t="shared" si="2"/>
        <v>24.437737232574186</v>
      </c>
      <c r="AD50" s="94">
        <f t="shared" si="2"/>
        <v>22.098895005960227</v>
      </c>
      <c r="AE50" s="94">
        <f t="shared" si="2"/>
        <v>20.406789164941337</v>
      </c>
      <c r="AF50" s="94">
        <f t="shared" ref="AF50" si="3">AVERAGE(AF5:AF49)</f>
        <v>21.391425120772944</v>
      </c>
      <c r="AG50" s="99">
        <f t="shared" si="1"/>
        <v>19.954902929526082</v>
      </c>
      <c r="AI50" s="5" t="s">
        <v>33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  <c r="AK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70"/>
      <c r="AI52" s="11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  <c r="AI56" t="s">
        <v>33</v>
      </c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</row>
    <row r="59" spans="1:37" x14ac:dyDescent="0.2">
      <c r="AI59" s="11" t="s">
        <v>33</v>
      </c>
    </row>
    <row r="60" spans="1:37" x14ac:dyDescent="0.2">
      <c r="N60" s="2" t="s">
        <v>33</v>
      </c>
      <c r="AD60" s="2" t="s">
        <v>33</v>
      </c>
    </row>
    <row r="61" spans="1:37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7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7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7" x14ac:dyDescent="0.2">
      <c r="AB64" s="2" t="s">
        <v>33</v>
      </c>
    </row>
    <row r="65" spans="9:33" x14ac:dyDescent="0.2">
      <c r="AG65" s="7" t="s">
        <v>33</v>
      </c>
    </row>
    <row r="67" spans="9:33" x14ac:dyDescent="0.2">
      <c r="I67" s="2" t="s">
        <v>33</v>
      </c>
    </row>
    <row r="70" spans="9:33" x14ac:dyDescent="0.2">
      <c r="AE70" s="2" t="s">
        <v>33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workbookViewId="0">
      <selection activeCell="L39" sqref="L39"/>
    </sheetView>
  </sheetViews>
  <sheetFormatPr defaultRowHeight="12.75" x14ac:dyDescent="0.2"/>
  <sheetData>
    <row r="3" spans="2:10" x14ac:dyDescent="0.2">
      <c r="B3" s="93">
        <f>[44]Julho!$K5</f>
        <v>0</v>
      </c>
      <c r="C3" s="93">
        <f>[44]Julho!$B5</f>
        <v>13.145833333333334</v>
      </c>
      <c r="D3" s="93">
        <f>[44]Julho!$C5</f>
        <v>26.1</v>
      </c>
      <c r="E3" s="93">
        <f>[44]Julho!$D5</f>
        <v>1</v>
      </c>
      <c r="F3" s="93">
        <f>[44]Julho!$E5</f>
        <v>60.791666666666664</v>
      </c>
      <c r="G3" s="93">
        <f>[44]Julho!$F5</f>
        <v>94</v>
      </c>
      <c r="H3" s="93">
        <f>[44]Julho!$G5</f>
        <v>29</v>
      </c>
      <c r="I3" s="93">
        <f>[44]Julho!$H5</f>
        <v>16.920000000000002</v>
      </c>
      <c r="J3" s="93">
        <f>[19]Julho!$J5</f>
        <v>26.64</v>
      </c>
    </row>
    <row r="4" spans="2:10" x14ac:dyDescent="0.2">
      <c r="B4" s="93">
        <f>[44]Julho!$K6</f>
        <v>0</v>
      </c>
      <c r="C4" s="93">
        <f>[44]Julho!$B6</f>
        <v>19.608333333333331</v>
      </c>
      <c r="D4" s="93">
        <f>[44]Julho!$C6</f>
        <v>30.2</v>
      </c>
      <c r="E4" s="93">
        <f>[44]Julho!$D6</f>
        <v>10.6</v>
      </c>
      <c r="F4" s="93">
        <f>[44]Julho!$E6</f>
        <v>68.208333333333329</v>
      </c>
      <c r="G4" s="93">
        <f>[44]Julho!$F6</f>
        <v>94</v>
      </c>
      <c r="H4" s="93">
        <f>[44]Julho!$G6</f>
        <v>38</v>
      </c>
      <c r="I4" s="93">
        <f>[44]Julho!$H6</f>
        <v>20.52</v>
      </c>
      <c r="J4" s="93">
        <f>[19]Julho!$J6</f>
        <v>35.64</v>
      </c>
    </row>
    <row r="5" spans="2:10" x14ac:dyDescent="0.2">
      <c r="B5" s="93">
        <f>[44]Julho!$K7</f>
        <v>0</v>
      </c>
      <c r="C5" s="93">
        <f>[44]Julho!$B7</f>
        <v>21.370833333333334</v>
      </c>
      <c r="D5" s="93">
        <f>[44]Julho!$C7</f>
        <v>31.8</v>
      </c>
      <c r="E5" s="93">
        <f>[44]Julho!$D7</f>
        <v>11.7</v>
      </c>
      <c r="F5" s="93">
        <f>[44]Julho!$E7</f>
        <v>66.416666666666671</v>
      </c>
      <c r="G5" s="93">
        <f>[44]Julho!$F7</f>
        <v>97</v>
      </c>
      <c r="H5" s="93">
        <f>[44]Julho!$G7</f>
        <v>29</v>
      </c>
      <c r="I5" s="93">
        <f>[44]Julho!$H7</f>
        <v>16.920000000000002</v>
      </c>
      <c r="J5" s="93">
        <f>[19]Julho!$J7</f>
        <v>32.76</v>
      </c>
    </row>
    <row r="6" spans="2:10" x14ac:dyDescent="0.2">
      <c r="B6" s="93">
        <f>[44]Julho!$K8</f>
        <v>0</v>
      </c>
      <c r="C6" s="93">
        <f>[44]Julho!$B8</f>
        <v>23.266666666666666</v>
      </c>
      <c r="D6" s="93">
        <f>[44]Julho!$C8</f>
        <v>32.700000000000003</v>
      </c>
      <c r="E6" s="93">
        <f>[44]Julho!$D8</f>
        <v>14.8</v>
      </c>
      <c r="F6" s="93">
        <f>[44]Julho!$E8</f>
        <v>52.208333333333336</v>
      </c>
      <c r="G6" s="93">
        <f>[44]Julho!$F8</f>
        <v>82</v>
      </c>
      <c r="H6" s="93">
        <f>[44]Julho!$G8</f>
        <v>22</v>
      </c>
      <c r="I6" s="93">
        <f>[44]Julho!$H8</f>
        <v>19.440000000000001</v>
      </c>
      <c r="J6" s="93">
        <f>[19]Julho!$J8</f>
        <v>33.119999999999997</v>
      </c>
    </row>
    <row r="7" spans="2:10" x14ac:dyDescent="0.2">
      <c r="B7" s="93">
        <f>[44]Julho!$K9</f>
        <v>0</v>
      </c>
      <c r="C7" s="93">
        <f>[44]Julho!$B9</f>
        <v>26.141666666666669</v>
      </c>
      <c r="D7" s="93">
        <f>[44]Julho!$C9</f>
        <v>33.6</v>
      </c>
      <c r="E7" s="93">
        <f>[44]Julho!$D9</f>
        <v>20.8</v>
      </c>
      <c r="F7" s="93">
        <f>[44]Julho!$E9</f>
        <v>37.583333333333336</v>
      </c>
      <c r="G7" s="93">
        <f>[44]Julho!$F9</f>
        <v>60</v>
      </c>
      <c r="H7" s="93">
        <f>[44]Julho!$G9</f>
        <v>20</v>
      </c>
      <c r="I7" s="93">
        <f>[44]Julho!$H9</f>
        <v>31.319999999999997</v>
      </c>
      <c r="J7" s="93">
        <f>[19]Julho!$J9</f>
        <v>42.480000000000004</v>
      </c>
    </row>
    <row r="8" spans="2:10" x14ac:dyDescent="0.2">
      <c r="B8" s="93">
        <f>[44]Julho!$K10</f>
        <v>0</v>
      </c>
      <c r="C8" s="93">
        <f>[44]Julho!$B10</f>
        <v>17.270833333333332</v>
      </c>
      <c r="D8" s="93">
        <f>[44]Julho!$C10</f>
        <v>23.7</v>
      </c>
      <c r="E8" s="93">
        <f>[44]Julho!$D10</f>
        <v>14.5</v>
      </c>
      <c r="F8" s="93">
        <f>[44]Julho!$E10</f>
        <v>78.875</v>
      </c>
      <c r="G8" s="93">
        <f>[44]Julho!$F10</f>
        <v>89</v>
      </c>
      <c r="H8" s="93">
        <f>[44]Julho!$G10</f>
        <v>60</v>
      </c>
      <c r="I8" s="93">
        <f>[44]Julho!$H10</f>
        <v>11.520000000000001</v>
      </c>
      <c r="J8" s="93">
        <f>[19]Julho!$J10</f>
        <v>24.840000000000003</v>
      </c>
    </row>
    <row r="9" spans="2:10" x14ac:dyDescent="0.2">
      <c r="B9" s="93">
        <f>[44]Julho!$K11</f>
        <v>0.4</v>
      </c>
      <c r="C9" s="93">
        <f>[44]Julho!$B11</f>
        <v>15.929166666666665</v>
      </c>
      <c r="D9" s="93">
        <f>[44]Julho!$C11</f>
        <v>19.8</v>
      </c>
      <c r="E9" s="93">
        <f>[44]Julho!$D11</f>
        <v>13.6</v>
      </c>
      <c r="F9" s="93">
        <f>[44]Julho!$E11</f>
        <v>83.083333333333329</v>
      </c>
      <c r="G9" s="93">
        <f>[44]Julho!$F11</f>
        <v>91</v>
      </c>
      <c r="H9" s="93">
        <f>[44]Julho!$G11</f>
        <v>68</v>
      </c>
      <c r="I9" s="93">
        <f>[44]Julho!$H11</f>
        <v>14.76</v>
      </c>
      <c r="J9" s="93">
        <f>[19]Julho!$J11</f>
        <v>23.040000000000003</v>
      </c>
    </row>
    <row r="10" spans="2:10" x14ac:dyDescent="0.2">
      <c r="B10" s="93">
        <f>[44]Julho!$K12</f>
        <v>6.2</v>
      </c>
      <c r="C10" s="93">
        <f>[44]Julho!$B12</f>
        <v>12.395833333333336</v>
      </c>
      <c r="D10" s="93">
        <f>[44]Julho!$C12</f>
        <v>14.8</v>
      </c>
      <c r="E10" s="93">
        <f>[44]Julho!$D12</f>
        <v>11.4</v>
      </c>
      <c r="F10" s="93">
        <f>[44]Julho!$E12</f>
        <v>94.041666666666671</v>
      </c>
      <c r="G10" s="93">
        <f>[44]Julho!$F12</f>
        <v>97</v>
      </c>
      <c r="H10" s="93">
        <f>[44]Julho!$G12</f>
        <v>86</v>
      </c>
      <c r="I10" s="93">
        <f>[44]Julho!$H12</f>
        <v>16.559999999999999</v>
      </c>
      <c r="J10" s="93">
        <f>[19]Julho!$J12</f>
        <v>33.840000000000003</v>
      </c>
    </row>
    <row r="11" spans="2:10" x14ac:dyDescent="0.2">
      <c r="B11" s="93">
        <f>[44]Julho!$K13</f>
        <v>6.8000000000000007</v>
      </c>
      <c r="C11" s="93">
        <f>[44]Julho!$B13</f>
        <v>10.595833333333331</v>
      </c>
      <c r="D11" s="93">
        <f>[44]Julho!$C13</f>
        <v>12.7</v>
      </c>
      <c r="E11" s="93">
        <f>[44]Julho!$D13</f>
        <v>9.3000000000000007</v>
      </c>
      <c r="F11" s="93">
        <f>[44]Julho!$E13</f>
        <v>92.416666666666671</v>
      </c>
      <c r="G11" s="93">
        <f>[44]Julho!$F13</f>
        <v>97</v>
      </c>
      <c r="H11" s="93">
        <f>[44]Julho!$G13</f>
        <v>85</v>
      </c>
      <c r="I11" s="93">
        <f>[44]Julho!$H13</f>
        <v>12.96</v>
      </c>
      <c r="J11" s="93">
        <f>[19]Julho!$J13</f>
        <v>21.240000000000002</v>
      </c>
    </row>
    <row r="12" spans="2:10" x14ac:dyDescent="0.2">
      <c r="B12" s="93">
        <f>[44]Julho!$K14</f>
        <v>0.2</v>
      </c>
      <c r="C12" s="93">
        <f>[44]Julho!$B14</f>
        <v>10.241666666666669</v>
      </c>
      <c r="D12" s="93">
        <f>[44]Julho!$C14</f>
        <v>14.4</v>
      </c>
      <c r="E12" s="93">
        <f>[44]Julho!$D14</f>
        <v>7.9</v>
      </c>
      <c r="F12" s="93">
        <f>[44]Julho!$E14</f>
        <v>84.125</v>
      </c>
      <c r="G12" s="93">
        <f>[44]Julho!$F14</f>
        <v>96</v>
      </c>
      <c r="H12" s="93">
        <f>[44]Julho!$G14</f>
        <v>59</v>
      </c>
      <c r="I12" s="93">
        <f>[44]Julho!$H14</f>
        <v>13.32</v>
      </c>
      <c r="J12" s="93">
        <f>[19]Julho!$J14</f>
        <v>21.96</v>
      </c>
    </row>
    <row r="13" spans="2:10" x14ac:dyDescent="0.2">
      <c r="B13" s="93">
        <f>[44]Julho!$K15</f>
        <v>36.200000000000003</v>
      </c>
      <c r="C13" s="93">
        <f>[44]Julho!$B15</f>
        <v>11.033333333333331</v>
      </c>
      <c r="D13" s="93">
        <f>[44]Julho!$C15</f>
        <v>13</v>
      </c>
      <c r="E13" s="93">
        <f>[44]Julho!$D15</f>
        <v>9.9</v>
      </c>
      <c r="F13" s="93">
        <f>[44]Julho!$E15</f>
        <v>93.166666666666671</v>
      </c>
      <c r="G13" s="93">
        <f>[44]Julho!$F15</f>
        <v>97</v>
      </c>
      <c r="H13" s="93">
        <f>[44]Julho!$G15</f>
        <v>72</v>
      </c>
      <c r="I13" s="93">
        <f>[44]Julho!$H15</f>
        <v>13.32</v>
      </c>
      <c r="J13" s="93">
        <f>[19]Julho!$J15</f>
        <v>34.200000000000003</v>
      </c>
    </row>
    <row r="14" spans="2:10" x14ac:dyDescent="0.2">
      <c r="B14" s="93">
        <f>[44]Julho!$K16</f>
        <v>26.400000000000002</v>
      </c>
      <c r="C14" s="93">
        <f>[44]Julho!$B16</f>
        <v>8.8666666666666671</v>
      </c>
      <c r="D14" s="93">
        <f>[44]Julho!$C16</f>
        <v>9.9</v>
      </c>
      <c r="E14" s="93">
        <f>[44]Julho!$D16</f>
        <v>8</v>
      </c>
      <c r="F14" s="93">
        <f>[44]Julho!$E16</f>
        <v>93.875</v>
      </c>
      <c r="G14" s="93">
        <f>[44]Julho!$F16</f>
        <v>97</v>
      </c>
      <c r="H14" s="93">
        <f>[44]Julho!$G16</f>
        <v>83</v>
      </c>
      <c r="I14" s="93">
        <f>[44]Julho!$H16</f>
        <v>18.36</v>
      </c>
      <c r="J14" s="93">
        <f>[19]Julho!$J16</f>
        <v>33.119999999999997</v>
      </c>
    </row>
    <row r="15" spans="2:10" x14ac:dyDescent="0.2">
      <c r="B15" s="93">
        <f>[44]Julho!$K17</f>
        <v>0.6</v>
      </c>
      <c r="C15" s="93">
        <f>[44]Julho!$B17</f>
        <v>9.4749999999999996</v>
      </c>
      <c r="D15" s="93">
        <f>[44]Julho!$C17</f>
        <v>13.5</v>
      </c>
      <c r="E15" s="93">
        <f>[44]Julho!$D17</f>
        <v>8</v>
      </c>
      <c r="F15" s="93">
        <f>[44]Julho!$E17</f>
        <v>90.958333333333329</v>
      </c>
      <c r="G15" s="93">
        <f>[44]Julho!$F17</f>
        <v>96</v>
      </c>
      <c r="H15" s="93">
        <f>[44]Julho!$G17</f>
        <v>79</v>
      </c>
      <c r="I15" s="93">
        <f>[44]Julho!$H17</f>
        <v>14.76</v>
      </c>
      <c r="J15" s="93">
        <f>[19]Julho!$J17</f>
        <v>33.480000000000004</v>
      </c>
    </row>
    <row r="16" spans="2:10" x14ac:dyDescent="0.2">
      <c r="B16" s="93">
        <f>[44]Julho!$K18</f>
        <v>0</v>
      </c>
      <c r="C16" s="93">
        <f>[44]Julho!$B18</f>
        <v>10.091666666666667</v>
      </c>
      <c r="D16" s="93">
        <f>[44]Julho!$C18</f>
        <v>12.5</v>
      </c>
      <c r="E16" s="93">
        <f>[44]Julho!$D18</f>
        <v>8.9</v>
      </c>
      <c r="F16" s="93">
        <f>[44]Julho!$E18</f>
        <v>87.166666666666671</v>
      </c>
      <c r="G16" s="93">
        <f>[44]Julho!$F18</f>
        <v>93</v>
      </c>
      <c r="H16" s="93">
        <f>[44]Julho!$G18</f>
        <v>72</v>
      </c>
      <c r="I16" s="93">
        <f>[44]Julho!$H18</f>
        <v>11.520000000000001</v>
      </c>
      <c r="J16" s="93">
        <f>[19]Julho!$J18</f>
        <v>32.04</v>
      </c>
    </row>
    <row r="17" spans="2:10" x14ac:dyDescent="0.2">
      <c r="B17" s="93">
        <f>[44]Julho!$K19</f>
        <v>0</v>
      </c>
      <c r="C17" s="93">
        <f>[44]Julho!$B19</f>
        <v>11.879166666666665</v>
      </c>
      <c r="D17" s="93">
        <f>[44]Julho!$C19</f>
        <v>16.600000000000001</v>
      </c>
      <c r="E17" s="93">
        <f>[44]Julho!$D19</f>
        <v>9.8000000000000007</v>
      </c>
      <c r="F17" s="93">
        <f>[44]Julho!$E19</f>
        <v>81.833333333333329</v>
      </c>
      <c r="G17" s="93">
        <f>[44]Julho!$F19</f>
        <v>92</v>
      </c>
      <c r="H17" s="93">
        <f>[44]Julho!$G19</f>
        <v>62</v>
      </c>
      <c r="I17" s="93">
        <f>[44]Julho!$H19</f>
        <v>12.6</v>
      </c>
      <c r="J17" s="93">
        <f>[19]Julho!$J19</f>
        <v>24.840000000000003</v>
      </c>
    </row>
    <row r="18" spans="2:10" x14ac:dyDescent="0.2">
      <c r="B18" s="93">
        <f>[44]Julho!$K20</f>
        <v>0</v>
      </c>
      <c r="C18" s="93">
        <f>[44]Julho!$B20</f>
        <v>15.724999999999996</v>
      </c>
      <c r="D18" s="93">
        <f>[44]Julho!$C20</f>
        <v>26.5</v>
      </c>
      <c r="E18" s="93">
        <f>[44]Julho!$D20</f>
        <v>10.1</v>
      </c>
      <c r="F18" s="93">
        <f>[44]Julho!$E20</f>
        <v>76.583333333333329</v>
      </c>
      <c r="G18" s="93">
        <f>[44]Julho!$F20</f>
        <v>95</v>
      </c>
      <c r="H18" s="93">
        <f>[44]Julho!$G20</f>
        <v>46</v>
      </c>
      <c r="I18" s="93">
        <f>[44]Julho!$H20</f>
        <v>12.96</v>
      </c>
      <c r="J18" s="93">
        <f>[19]Julho!$J20</f>
        <v>21.96</v>
      </c>
    </row>
    <row r="19" spans="2:10" x14ac:dyDescent="0.2">
      <c r="B19" s="93">
        <f>[44]Julho!$K21</f>
        <v>0</v>
      </c>
      <c r="C19" s="93">
        <f>[44]Julho!$B21</f>
        <v>19.212499999999999</v>
      </c>
      <c r="D19" s="93">
        <f>[44]Julho!$C21</f>
        <v>28.6</v>
      </c>
      <c r="E19" s="93">
        <f>[44]Julho!$D21</f>
        <v>11.3</v>
      </c>
      <c r="F19" s="93">
        <f>[44]Julho!$E21</f>
        <v>76.666666666666671</v>
      </c>
      <c r="G19" s="93">
        <f>[44]Julho!$F21</f>
        <v>98</v>
      </c>
      <c r="H19" s="93">
        <f>[44]Julho!$G21</f>
        <v>42</v>
      </c>
      <c r="I19" s="93">
        <f>[44]Julho!$H21</f>
        <v>14.76</v>
      </c>
      <c r="J19" s="93">
        <f>[19]Julho!$J21</f>
        <v>22.68</v>
      </c>
    </row>
    <row r="20" spans="2:10" x14ac:dyDescent="0.2">
      <c r="B20" s="93">
        <f>[44]Julho!$K22</f>
        <v>0.2</v>
      </c>
      <c r="C20" s="93">
        <f>[44]Julho!$B22</f>
        <v>20.324999999999999</v>
      </c>
      <c r="D20" s="93">
        <f>[44]Julho!$C22</f>
        <v>30.9</v>
      </c>
      <c r="E20" s="93">
        <f>[44]Julho!$D22</f>
        <v>11.4</v>
      </c>
      <c r="F20" s="93">
        <f>[44]Julho!$E22</f>
        <v>71.583333333333329</v>
      </c>
      <c r="G20" s="93">
        <f>[44]Julho!$F22</f>
        <v>98</v>
      </c>
      <c r="H20" s="93">
        <f>[44]Julho!$G22</f>
        <v>30</v>
      </c>
      <c r="I20" s="93">
        <f>[44]Julho!$H22</f>
        <v>25.2</v>
      </c>
      <c r="J20" s="93">
        <f>[19]Julho!$J22</f>
        <v>35.28</v>
      </c>
    </row>
    <row r="21" spans="2:10" x14ac:dyDescent="0.2">
      <c r="B21" s="93">
        <f>[44]Julho!$K23</f>
        <v>0</v>
      </c>
      <c r="C21" s="93">
        <f>[44]Julho!$B23</f>
        <v>23.508333333333329</v>
      </c>
      <c r="D21" s="93">
        <f>[44]Julho!$C23</f>
        <v>31.6</v>
      </c>
      <c r="E21" s="93">
        <f>[44]Julho!$D23</f>
        <v>17.7</v>
      </c>
      <c r="F21" s="93">
        <f>[44]Julho!$E23</f>
        <v>46.833333333333336</v>
      </c>
      <c r="G21" s="93">
        <f>[44]Julho!$F23</f>
        <v>62</v>
      </c>
      <c r="H21" s="93">
        <f>[44]Julho!$G23</f>
        <v>26</v>
      </c>
      <c r="I21" s="93">
        <f>[44]Julho!$H23</f>
        <v>26.28</v>
      </c>
      <c r="J21" s="93">
        <f>[19]Julho!$J23</f>
        <v>35.64</v>
      </c>
    </row>
    <row r="22" spans="2:10" x14ac:dyDescent="0.2">
      <c r="B22" s="93">
        <f>[44]Julho!$K24</f>
        <v>0</v>
      </c>
      <c r="C22" s="93">
        <f>[44]Julho!$B24</f>
        <v>19.987500000000001</v>
      </c>
      <c r="D22" s="93">
        <f>[44]Julho!$C24</f>
        <v>30.3</v>
      </c>
      <c r="E22" s="93">
        <f>[44]Julho!$D24</f>
        <v>10.199999999999999</v>
      </c>
      <c r="F22" s="93">
        <f>[44]Julho!$E24</f>
        <v>60.083333333333336</v>
      </c>
      <c r="G22" s="93">
        <f>[44]Julho!$F24</f>
        <v>93</v>
      </c>
      <c r="H22" s="93">
        <f>[44]Julho!$G24</f>
        <v>28</v>
      </c>
      <c r="I22" s="93">
        <f>[44]Julho!$H24</f>
        <v>21.96</v>
      </c>
      <c r="J22" s="93">
        <f>[19]Julho!$J24</f>
        <v>29.880000000000003</v>
      </c>
    </row>
    <row r="23" spans="2:10" x14ac:dyDescent="0.2">
      <c r="B23" s="93">
        <f>[44]Julho!$K25</f>
        <v>0</v>
      </c>
      <c r="C23" s="93">
        <f>[44]Julho!$B25</f>
        <v>20.408333333333331</v>
      </c>
      <c r="D23" s="93">
        <f>[44]Julho!$C25</f>
        <v>30.6</v>
      </c>
      <c r="E23" s="93">
        <f>[44]Julho!$D25</f>
        <v>10.5</v>
      </c>
      <c r="F23" s="93">
        <f>[44]Julho!$E25</f>
        <v>57.083333333333336</v>
      </c>
      <c r="G23" s="93">
        <f>[44]Julho!$F25</f>
        <v>91</v>
      </c>
      <c r="H23" s="93">
        <f>[44]Julho!$G25</f>
        <v>27</v>
      </c>
      <c r="I23" s="93">
        <f>[44]Julho!$H25</f>
        <v>20.52</v>
      </c>
      <c r="J23" s="93">
        <f>[19]Julho!$J25</f>
        <v>32.4</v>
      </c>
    </row>
    <row r="24" spans="2:10" x14ac:dyDescent="0.2">
      <c r="B24" s="93">
        <f>[44]Julho!$K26</f>
        <v>0</v>
      </c>
      <c r="C24" s="93">
        <f>[44]Julho!$B26</f>
        <v>20.337500000000002</v>
      </c>
      <c r="D24" s="93">
        <f>[44]Julho!$C26</f>
        <v>31.2</v>
      </c>
      <c r="E24" s="93">
        <f>[44]Julho!$D26</f>
        <v>10.1</v>
      </c>
      <c r="F24" s="93">
        <f>[44]Julho!$E26</f>
        <v>58.625</v>
      </c>
      <c r="G24" s="93">
        <f>[44]Julho!$F26</f>
        <v>93</v>
      </c>
      <c r="H24" s="93">
        <f>[44]Julho!$G26</f>
        <v>25</v>
      </c>
      <c r="I24" s="93">
        <f>[44]Julho!$H26</f>
        <v>16.559999999999999</v>
      </c>
      <c r="J24" s="93">
        <f>[19]Julho!$J26</f>
        <v>31.319999999999997</v>
      </c>
    </row>
    <row r="25" spans="2:10" x14ac:dyDescent="0.2">
      <c r="B25" s="93">
        <f>[44]Julho!$K27</f>
        <v>0</v>
      </c>
      <c r="C25" s="93">
        <f>[44]Julho!$B27</f>
        <v>20.420833333333331</v>
      </c>
      <c r="D25" s="93">
        <f>[44]Julho!$C27</f>
        <v>30.3</v>
      </c>
      <c r="E25" s="93">
        <f>[44]Julho!$D27</f>
        <v>11.1</v>
      </c>
      <c r="F25" s="93">
        <f>[44]Julho!$E27</f>
        <v>56.75</v>
      </c>
      <c r="G25" s="93">
        <f>[44]Julho!$F27</f>
        <v>90</v>
      </c>
      <c r="H25" s="93">
        <f>[44]Julho!$G27</f>
        <v>26</v>
      </c>
      <c r="I25" s="93">
        <f>[44]Julho!$H27</f>
        <v>26.64</v>
      </c>
      <c r="J25" s="93">
        <f>[19]Julho!$J27</f>
        <v>37.440000000000005</v>
      </c>
    </row>
    <row r="26" spans="2:10" x14ac:dyDescent="0.2">
      <c r="B26" s="93">
        <f>[44]Julho!$K28</f>
        <v>0</v>
      </c>
      <c r="C26" s="93">
        <f>[44]Julho!$B28</f>
        <v>23.125</v>
      </c>
      <c r="D26" s="93">
        <f>[44]Julho!$C28</f>
        <v>31.9</v>
      </c>
      <c r="E26" s="93">
        <f>[44]Julho!$D28</f>
        <v>16.899999999999999</v>
      </c>
      <c r="F26" s="93">
        <f>[44]Julho!$E28</f>
        <v>41.75</v>
      </c>
      <c r="G26" s="93">
        <f>[44]Julho!$F28</f>
        <v>56</v>
      </c>
      <c r="H26" s="93">
        <f>[44]Julho!$G28</f>
        <v>24</v>
      </c>
      <c r="I26" s="93">
        <f>[44]Julho!$H28</f>
        <v>24.48</v>
      </c>
      <c r="J26" s="93">
        <f>[19]Julho!$J28</f>
        <v>38.519999999999996</v>
      </c>
    </row>
    <row r="27" spans="2:10" x14ac:dyDescent="0.2">
      <c r="B27" s="93">
        <f>[44]Julho!$K29</f>
        <v>0</v>
      </c>
      <c r="C27" s="93">
        <f>[44]Julho!$B29</f>
        <v>21.770833333333332</v>
      </c>
      <c r="D27" s="93">
        <f>[44]Julho!$C29</f>
        <v>32.700000000000003</v>
      </c>
      <c r="E27" s="93">
        <f>[44]Julho!$D29</f>
        <v>11.3</v>
      </c>
      <c r="F27" s="93">
        <f>[44]Julho!$E29</f>
        <v>50.25</v>
      </c>
      <c r="G27" s="93">
        <f>[44]Julho!$F29</f>
        <v>83</v>
      </c>
      <c r="H27" s="93">
        <f>[44]Julho!$G29</f>
        <v>22</v>
      </c>
      <c r="I27" s="93">
        <f>[44]Julho!$H29</f>
        <v>12.24</v>
      </c>
      <c r="J27" s="93">
        <f>[19]Julho!$J29</f>
        <v>24.12</v>
      </c>
    </row>
    <row r="28" spans="2:10" x14ac:dyDescent="0.2">
      <c r="B28" s="93">
        <f>[44]Julho!$K30</f>
        <v>0</v>
      </c>
      <c r="C28" s="93">
        <f>[44]Julho!$B30</f>
        <v>22.791666666666668</v>
      </c>
      <c r="D28" s="93">
        <f>[44]Julho!$C30</f>
        <v>31.4</v>
      </c>
      <c r="E28" s="93">
        <f>[44]Julho!$D30</f>
        <v>13.9</v>
      </c>
      <c r="F28" s="93">
        <f>[44]Julho!$E30</f>
        <v>49.583333333333336</v>
      </c>
      <c r="G28" s="93">
        <f>[44]Julho!$F30</f>
        <v>80</v>
      </c>
      <c r="H28" s="93">
        <f>[44]Julho!$G30</f>
        <v>25</v>
      </c>
      <c r="I28" s="93">
        <f>[44]Julho!$H30</f>
        <v>27.720000000000002</v>
      </c>
      <c r="J28" s="93">
        <f>[19]Julho!$J30</f>
        <v>32.04</v>
      </c>
    </row>
    <row r="29" spans="2:10" x14ac:dyDescent="0.2">
      <c r="B29" s="93">
        <f>[44]Julho!$K31</f>
        <v>0</v>
      </c>
      <c r="C29" s="93">
        <f>[44]Julho!$B31</f>
        <v>21.858333333333334</v>
      </c>
      <c r="D29" s="93">
        <f>[44]Julho!$C31</f>
        <v>26.8</v>
      </c>
      <c r="E29" s="93">
        <f>[44]Julho!$D31</f>
        <v>16.600000000000001</v>
      </c>
      <c r="F29" s="93">
        <f>[44]Julho!$E31</f>
        <v>53.583333333333336</v>
      </c>
      <c r="G29" s="93">
        <f>[44]Julho!$F31</f>
        <v>74</v>
      </c>
      <c r="H29" s="93">
        <f>[44]Julho!$G31</f>
        <v>40</v>
      </c>
      <c r="I29" s="93">
        <f>[44]Julho!$H31</f>
        <v>19.079999999999998</v>
      </c>
      <c r="J29" s="93">
        <f>[19]Julho!$J31</f>
        <v>27.720000000000002</v>
      </c>
    </row>
    <row r="30" spans="2:10" x14ac:dyDescent="0.2">
      <c r="B30" s="93">
        <f>[44]Julho!$K32</f>
        <v>0</v>
      </c>
      <c r="C30" s="93">
        <f>[44]Julho!$B32</f>
        <v>22.75833333333334</v>
      </c>
      <c r="D30" s="93">
        <f>[44]Julho!$C32</f>
        <v>33.299999999999997</v>
      </c>
      <c r="E30" s="93">
        <f>[44]Julho!$D32</f>
        <v>15</v>
      </c>
      <c r="F30" s="93">
        <f>[44]Julho!$E32</f>
        <v>53.791666666666664</v>
      </c>
      <c r="G30" s="93">
        <f>[44]Julho!$F32</f>
        <v>80</v>
      </c>
      <c r="H30" s="93">
        <f>[44]Julho!$G32</f>
        <v>24</v>
      </c>
      <c r="I30" s="93">
        <f>[44]Julho!$H32</f>
        <v>26.28</v>
      </c>
      <c r="J30" s="93">
        <f>[19]Julho!$J32</f>
        <v>34.92</v>
      </c>
    </row>
    <row r="31" spans="2:10" x14ac:dyDescent="0.2">
      <c r="B31" s="93">
        <f>[44]Julho!$K33</f>
        <v>8.8000000000000007</v>
      </c>
      <c r="C31" s="93">
        <f>[44]Julho!$B33</f>
        <v>18.287499999999998</v>
      </c>
      <c r="D31" s="93">
        <f>[44]Julho!$C33</f>
        <v>20.7</v>
      </c>
      <c r="E31" s="93">
        <f>[44]Julho!$D33</f>
        <v>17</v>
      </c>
      <c r="F31" s="93">
        <f>[44]Julho!$E33</f>
        <v>87.625</v>
      </c>
      <c r="G31" s="93">
        <f>[44]Julho!$F33</f>
        <v>97</v>
      </c>
      <c r="H31" s="93">
        <f>[44]Julho!$G33</f>
        <v>65</v>
      </c>
      <c r="I31" s="93">
        <f>[44]Julho!$H33</f>
        <v>19.440000000000001</v>
      </c>
      <c r="J31" s="93">
        <f>[19]Julho!$J33</f>
        <v>42.480000000000004</v>
      </c>
    </row>
    <row r="32" spans="2:10" x14ac:dyDescent="0.2">
      <c r="B32" s="93">
        <f>[44]Julho!$K34</f>
        <v>0.2</v>
      </c>
      <c r="C32" s="93">
        <f>[44]Julho!$B34</f>
        <v>17.49583333333333</v>
      </c>
      <c r="D32" s="93">
        <f>[44]Julho!$C34</f>
        <v>21.5</v>
      </c>
      <c r="E32" s="93">
        <f>[44]Julho!$D34</f>
        <v>14.7</v>
      </c>
      <c r="F32" s="93">
        <f>[44]Julho!$E34</f>
        <v>91.958333333333329</v>
      </c>
      <c r="G32" s="93">
        <f>[44]Julho!$F34</f>
        <v>98</v>
      </c>
      <c r="H32" s="93">
        <f>[44]Julho!$G34</f>
        <v>75</v>
      </c>
      <c r="I32" s="93">
        <f>[44]Julho!$H34</f>
        <v>14.76</v>
      </c>
      <c r="J32" s="93">
        <f>[19]Julho!$J34</f>
        <v>21.6</v>
      </c>
    </row>
    <row r="33" spans="2:10" x14ac:dyDescent="0.2">
      <c r="B33" s="93">
        <f>[44]Julho!$K35</f>
        <v>0</v>
      </c>
      <c r="C33" s="93">
        <f>[44]Julho!$B35</f>
        <v>19.516666666666669</v>
      </c>
      <c r="D33" s="93">
        <f>[44]Julho!$C35</f>
        <v>27.2</v>
      </c>
      <c r="E33" s="93">
        <f>[44]Julho!$D35</f>
        <v>14.4</v>
      </c>
      <c r="F33" s="93">
        <f>[44]Julho!$E35</f>
        <v>73.375</v>
      </c>
      <c r="G33" s="93">
        <f>[44]Julho!$F35</f>
        <v>96</v>
      </c>
      <c r="H33" s="93">
        <f>[44]Julho!$G35</f>
        <v>45</v>
      </c>
      <c r="I33" s="93">
        <f>[44]Julho!$H35</f>
        <v>29.16</v>
      </c>
      <c r="J33" s="93">
        <f>[19]Julho!$J35</f>
        <v>37.080000000000005</v>
      </c>
    </row>
    <row r="34" spans="2:10" x14ac:dyDescent="0.2">
      <c r="B34" s="93">
        <f>[44]Julho!$K36</f>
        <v>86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3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AK31" sqref="AK31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8" bestFit="1" customWidth="1"/>
  </cols>
  <sheetData>
    <row r="1" spans="1:36" ht="20.100000000000001" customHeight="1" x14ac:dyDescent="0.2">
      <c r="A1" s="119" t="s">
        <v>211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1"/>
    </row>
    <row r="2" spans="1:36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6" s="4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[1]Julho!$C$5</f>
        <v>28.7</v>
      </c>
      <c r="C5" s="90">
        <f>[1]Julho!$C$6</f>
        <v>32</v>
      </c>
      <c r="D5" s="90">
        <f>[1]Julho!$C$7</f>
        <v>34.299999999999997</v>
      </c>
      <c r="E5" s="90">
        <f>[1]Julho!$C$8</f>
        <v>34</v>
      </c>
      <c r="F5" s="90">
        <f>[1]Julho!$C$9</f>
        <v>33.6</v>
      </c>
      <c r="G5" s="90">
        <f>[1]Julho!$C$10</f>
        <v>35.1</v>
      </c>
      <c r="H5" s="90">
        <f>[1]Julho!$C$11</f>
        <v>33.9</v>
      </c>
      <c r="I5" s="90">
        <f>[1]Julho!$C$12</f>
        <v>24.7</v>
      </c>
      <c r="J5" s="90">
        <f>[1]Julho!$C$13</f>
        <v>17.7</v>
      </c>
      <c r="K5" s="90">
        <f>[1]Julho!$C$14</f>
        <v>19.100000000000001</v>
      </c>
      <c r="L5" s="90">
        <f>[1]Julho!$C$15</f>
        <v>34</v>
      </c>
      <c r="M5" s="90">
        <f>[1]Julho!$C$16</f>
        <v>24.9</v>
      </c>
      <c r="N5" s="90">
        <f>[1]Julho!$C$17</f>
        <v>25.9</v>
      </c>
      <c r="O5" s="90">
        <f>[1]Julho!$C$18</f>
        <v>23.9</v>
      </c>
      <c r="P5" s="90">
        <f>[1]Julho!$C$19</f>
        <v>25.1</v>
      </c>
      <c r="Q5" s="90">
        <f>[1]Julho!$C$20</f>
        <v>32.200000000000003</v>
      </c>
      <c r="R5" s="90">
        <f>[1]Julho!$C$21</f>
        <v>32.200000000000003</v>
      </c>
      <c r="S5" s="90">
        <f>[1]Julho!$C$22</f>
        <v>34.200000000000003</v>
      </c>
      <c r="T5" s="90">
        <f>[1]Julho!$C$23</f>
        <v>33.299999999999997</v>
      </c>
      <c r="U5" s="90">
        <f>[1]Julho!$C$24</f>
        <v>33.299999999999997</v>
      </c>
      <c r="V5" s="90">
        <f>[1]Julho!$C$25</f>
        <v>33.700000000000003</v>
      </c>
      <c r="W5" s="90">
        <f>[1]Julho!$C$26</f>
        <v>33.6</v>
      </c>
      <c r="X5" s="90">
        <f>[1]Julho!$C$27</f>
        <v>33.299999999999997</v>
      </c>
      <c r="Y5" s="90">
        <f>[1]Julho!$C$28</f>
        <v>34.1</v>
      </c>
      <c r="Z5" s="90">
        <f>[1]Julho!$C$29</f>
        <v>34.5</v>
      </c>
      <c r="AA5" s="90">
        <f>[1]Julho!$C$30</f>
        <v>35.200000000000003</v>
      </c>
      <c r="AB5" s="90">
        <f>[1]Julho!$C$31</f>
        <v>35.1</v>
      </c>
      <c r="AC5" s="90">
        <f>[1]Julho!$C$32</f>
        <v>36.299999999999997</v>
      </c>
      <c r="AD5" s="90">
        <f>[1]Julho!$C$33</f>
        <v>36.700000000000003</v>
      </c>
      <c r="AE5" s="90">
        <f>[1]Julho!$C$34</f>
        <v>30</v>
      </c>
      <c r="AF5" s="90">
        <f>[1]Julho!$C$35</f>
        <v>32.299999999999997</v>
      </c>
      <c r="AG5" s="91">
        <f t="shared" ref="AG5" si="1">MAX(B5:AF5)</f>
        <v>36.700000000000003</v>
      </c>
      <c r="AH5" s="92">
        <f t="shared" ref="AH5:AH50" si="2">AVERAGE(B5:AF5)</f>
        <v>31.190322580645162</v>
      </c>
    </row>
    <row r="6" spans="1:36" x14ac:dyDescent="0.2">
      <c r="A6" s="50" t="s">
        <v>0</v>
      </c>
      <c r="B6" s="93">
        <f>[2]Julho!$C$5</f>
        <v>25.2</v>
      </c>
      <c r="C6" s="93">
        <f>[2]Julho!$C$6</f>
        <v>30.8</v>
      </c>
      <c r="D6" s="93">
        <f>[2]Julho!$C$7</f>
        <v>32.6</v>
      </c>
      <c r="E6" s="93">
        <f>[2]Julho!$C$8</f>
        <v>32.700000000000003</v>
      </c>
      <c r="F6" s="93">
        <f>[2]Julho!$C$9</f>
        <v>34</v>
      </c>
      <c r="G6" s="93">
        <f>[2]Julho!$C$10</f>
        <v>20.100000000000001</v>
      </c>
      <c r="H6" s="93">
        <f>[2]Julho!$C$11</f>
        <v>22.2</v>
      </c>
      <c r="I6" s="93">
        <f>[2]Julho!$C$12</f>
        <v>13.8</v>
      </c>
      <c r="J6" s="93">
        <f>[2]Julho!$C$13</f>
        <v>11</v>
      </c>
      <c r="K6" s="93">
        <f>[2]Julho!$C$14</f>
        <v>15.4</v>
      </c>
      <c r="L6" s="93">
        <f>[2]Julho!$C$15</f>
        <v>12.3</v>
      </c>
      <c r="M6" s="93" t="str">
        <f>[2]Julho!$C$16</f>
        <v>*</v>
      </c>
      <c r="N6" s="93" t="str">
        <f>[2]Julho!$C$17</f>
        <v>*</v>
      </c>
      <c r="O6" s="93" t="str">
        <f>[2]Julho!$C$18</f>
        <v>*</v>
      </c>
      <c r="P6" s="93" t="str">
        <f>[2]Julho!$C$19</f>
        <v>*</v>
      </c>
      <c r="Q6" s="93">
        <f>[2]Julho!$C$20</f>
        <v>27</v>
      </c>
      <c r="R6" s="93">
        <f>[2]Julho!$C$21</f>
        <v>29.6</v>
      </c>
      <c r="S6" s="93">
        <f>[2]Julho!$C$22</f>
        <v>30.3</v>
      </c>
      <c r="T6" s="93">
        <f>[2]Julho!$C$23</f>
        <v>30.8</v>
      </c>
      <c r="U6" s="93">
        <f>[2]Julho!$C$24</f>
        <v>30.5</v>
      </c>
      <c r="V6" s="93">
        <f>[2]Julho!$C$25</f>
        <v>30.6</v>
      </c>
      <c r="W6" s="93">
        <f>[2]Julho!$C$26</f>
        <v>31.1</v>
      </c>
      <c r="X6" s="93">
        <f>[2]Julho!$C$27</f>
        <v>30.2</v>
      </c>
      <c r="Y6" s="93">
        <f>[2]Julho!$C$28</f>
        <v>31.5</v>
      </c>
      <c r="Z6" s="93">
        <f>[2]Julho!$C$29</f>
        <v>33.799999999999997</v>
      </c>
      <c r="AA6" s="93">
        <f>[2]Julho!$C$30</f>
        <v>31.4</v>
      </c>
      <c r="AB6" s="93">
        <f>[2]Julho!$C$31</f>
        <v>30.9</v>
      </c>
      <c r="AC6" s="93">
        <f>[2]Julho!$C$32</f>
        <v>34</v>
      </c>
      <c r="AD6" s="93">
        <f>[2]Julho!$C$33</f>
        <v>25.5</v>
      </c>
      <c r="AE6" s="93">
        <f>[2]Julho!$C$34</f>
        <v>18.600000000000001</v>
      </c>
      <c r="AF6" s="93">
        <f>[2]Julho!$C$35</f>
        <v>26.6</v>
      </c>
      <c r="AG6" s="91">
        <f t="shared" ref="AG6:AG33" si="3">MAX(B6:AF6)</f>
        <v>34</v>
      </c>
      <c r="AH6" s="92">
        <f t="shared" si="2"/>
        <v>26.75925925925926</v>
      </c>
    </row>
    <row r="7" spans="1:36" x14ac:dyDescent="0.2">
      <c r="A7" s="50" t="s">
        <v>86</v>
      </c>
      <c r="B7" s="93">
        <f>[3]Julho!$C$5</f>
        <v>24.4</v>
      </c>
      <c r="C7" s="93">
        <f>[3]Julho!$C$6</f>
        <v>29.2</v>
      </c>
      <c r="D7" s="93">
        <f>[3]Julho!$C$7</f>
        <v>32.5</v>
      </c>
      <c r="E7" s="93">
        <f>[3]Julho!$C$8</f>
        <v>32.700000000000003</v>
      </c>
      <c r="F7" s="93">
        <f>[3]Julho!$C$9</f>
        <v>33.200000000000003</v>
      </c>
      <c r="G7" s="93">
        <f>[3]Julho!$C$10</f>
        <v>29</v>
      </c>
      <c r="H7" s="93">
        <f>[3]Julho!$C$11</f>
        <v>26.7</v>
      </c>
      <c r="I7" s="93">
        <f>[3]Julho!$C$12</f>
        <v>21.9</v>
      </c>
      <c r="J7" s="93">
        <f>[3]Julho!$C$13</f>
        <v>13.7</v>
      </c>
      <c r="K7" s="93">
        <f>[3]Julho!$C$14</f>
        <v>11.9</v>
      </c>
      <c r="L7" s="93">
        <f>[3]Julho!$C$15</f>
        <v>19.899999999999999</v>
      </c>
      <c r="M7" s="93">
        <f>[3]Julho!$C$16</f>
        <v>17.7</v>
      </c>
      <c r="N7" s="93">
        <f>[3]Julho!$C$17</f>
        <v>22.6</v>
      </c>
      <c r="O7" s="93">
        <f>[3]Julho!$C$18</f>
        <v>19.7</v>
      </c>
      <c r="P7" s="93">
        <f>[3]Julho!$C$19</f>
        <v>21.8</v>
      </c>
      <c r="Q7" s="93">
        <f>[3]Julho!$C$20</f>
        <v>27.8</v>
      </c>
      <c r="R7" s="93">
        <f>[3]Julho!$C$21</f>
        <v>30.2</v>
      </c>
      <c r="S7" s="93">
        <f>[3]Julho!$C$22</f>
        <v>30.8</v>
      </c>
      <c r="T7" s="93">
        <f>[3]Julho!$C$23</f>
        <v>30.9</v>
      </c>
      <c r="U7" s="93">
        <f>[3]Julho!$C$24</f>
        <v>30.2</v>
      </c>
      <c r="V7" s="93">
        <f>[3]Julho!$C$25</f>
        <v>31.4</v>
      </c>
      <c r="W7" s="93">
        <f>[3]Julho!$C$26</f>
        <v>31.5</v>
      </c>
      <c r="X7" s="93">
        <f>[3]Julho!$C$27</f>
        <v>30.5</v>
      </c>
      <c r="Y7" s="93">
        <f>[3]Julho!$C$28</f>
        <v>31.5</v>
      </c>
      <c r="Z7" s="93">
        <f>[3]Julho!$C$29</f>
        <v>32.9</v>
      </c>
      <c r="AA7" s="93">
        <f>[3]Julho!$C$30</f>
        <v>32.299999999999997</v>
      </c>
      <c r="AB7" s="93">
        <f>[3]Julho!$C$31</f>
        <v>31.9</v>
      </c>
      <c r="AC7" s="93">
        <f>[3]Julho!$C$32</f>
        <v>34.200000000000003</v>
      </c>
      <c r="AD7" s="93">
        <f>[3]Julho!$C$33</f>
        <v>26.3</v>
      </c>
      <c r="AE7" s="93">
        <f>[3]Julho!$C$34</f>
        <v>25.1</v>
      </c>
      <c r="AF7" s="93">
        <f>[3]Julho!$C$35</f>
        <v>28.8</v>
      </c>
      <c r="AG7" s="91">
        <f t="shared" si="3"/>
        <v>34.200000000000003</v>
      </c>
      <c r="AH7" s="92">
        <f t="shared" si="2"/>
        <v>27.199999999999996</v>
      </c>
    </row>
    <row r="8" spans="1:36" x14ac:dyDescent="0.2">
      <c r="A8" s="50" t="s">
        <v>1</v>
      </c>
      <c r="B8" s="93">
        <f>[4]Julho!$C$5</f>
        <v>28.9</v>
      </c>
      <c r="C8" s="93">
        <f>[4]Julho!$C$6</f>
        <v>34</v>
      </c>
      <c r="D8" s="93">
        <f>[4]Julho!$C$7</f>
        <v>35.700000000000003</v>
      </c>
      <c r="E8" s="93">
        <f>[4]Julho!$C$8</f>
        <v>35.5</v>
      </c>
      <c r="F8" s="93">
        <f>[4]Julho!$C$9</f>
        <v>34.4</v>
      </c>
      <c r="G8" s="93">
        <f>[4]Julho!$C$10</f>
        <v>25.8</v>
      </c>
      <c r="H8" s="93">
        <f>[4]Julho!$C$11</f>
        <v>25.1</v>
      </c>
      <c r="I8" s="93">
        <f>[4]Julho!$C$12</f>
        <v>20.8</v>
      </c>
      <c r="J8" s="93">
        <f>[4]Julho!$C$13</f>
        <v>14.9</v>
      </c>
      <c r="K8" s="93">
        <f>[4]Julho!$C$14</f>
        <v>16.7</v>
      </c>
      <c r="L8" s="93">
        <f>[4]Julho!$C$15</f>
        <v>25</v>
      </c>
      <c r="M8" s="93">
        <f>[4]Julho!$C$16</f>
        <v>19.100000000000001</v>
      </c>
      <c r="N8" s="93">
        <f>[4]Julho!$C$17</f>
        <v>18.8</v>
      </c>
      <c r="O8" s="93">
        <f>[4]Julho!$C$18</f>
        <v>22.7</v>
      </c>
      <c r="P8" s="93">
        <f>[4]Julho!$C$19</f>
        <v>24.5</v>
      </c>
      <c r="Q8" s="93">
        <f>[4]Julho!$C$20</f>
        <v>30.7</v>
      </c>
      <c r="R8" s="93">
        <f>[4]Julho!$C$21</f>
        <v>33.6</v>
      </c>
      <c r="S8" s="93">
        <f>[4]Julho!$C$22</f>
        <v>34.5</v>
      </c>
      <c r="T8" s="93">
        <f>[4]Julho!$C$23</f>
        <v>35.799999999999997</v>
      </c>
      <c r="U8" s="93">
        <f>[4]Julho!$C$24</f>
        <v>34.799999999999997</v>
      </c>
      <c r="V8" s="93">
        <f>[4]Julho!$C$25</f>
        <v>35.9</v>
      </c>
      <c r="W8" s="93">
        <f>[4]Julho!$C$26</f>
        <v>35.200000000000003</v>
      </c>
      <c r="X8" s="93">
        <f>[4]Julho!$C$27</f>
        <v>34.700000000000003</v>
      </c>
      <c r="Y8" s="93">
        <f>[4]Julho!$C$28</f>
        <v>35.200000000000003</v>
      </c>
      <c r="Z8" s="93">
        <f>[4]Julho!$C$29</f>
        <v>36.799999999999997</v>
      </c>
      <c r="AA8" s="93">
        <f>[4]Julho!$C$30</f>
        <v>36</v>
      </c>
      <c r="AB8" s="93">
        <f>[4]Julho!$C$31</f>
        <v>37.5</v>
      </c>
      <c r="AC8" s="93">
        <f>[4]Julho!$C$32</f>
        <v>37.299999999999997</v>
      </c>
      <c r="AD8" s="93">
        <f>[4]Julho!$C$33</f>
        <v>36</v>
      </c>
      <c r="AE8" s="93">
        <f>[4]Julho!$C$34</f>
        <v>31.5</v>
      </c>
      <c r="AF8" s="93">
        <f>[4]Julho!$C$35</f>
        <v>35.4</v>
      </c>
      <c r="AG8" s="91">
        <f t="shared" si="3"/>
        <v>37.5</v>
      </c>
      <c r="AH8" s="92">
        <f t="shared" si="2"/>
        <v>30.412903225806449</v>
      </c>
    </row>
    <row r="9" spans="1:36" x14ac:dyDescent="0.2">
      <c r="A9" s="50" t="s">
        <v>149</v>
      </c>
      <c r="B9" s="93">
        <f>[5]Julho!$C$5</f>
        <v>24.7</v>
      </c>
      <c r="C9" s="93">
        <f>[5]Julho!$C$6</f>
        <v>29.7</v>
      </c>
      <c r="D9" s="93">
        <f>[5]Julho!$C$7</f>
        <v>31</v>
      </c>
      <c r="E9" s="93">
        <f>[5]Julho!$C$8</f>
        <v>31.3</v>
      </c>
      <c r="F9" s="93">
        <f>[5]Julho!$C$9</f>
        <v>31.9</v>
      </c>
      <c r="G9" s="93">
        <f>[5]Julho!$C$10</f>
        <v>16.8</v>
      </c>
      <c r="H9" s="93">
        <f>[5]Julho!$C$11</f>
        <v>18.899999999999999</v>
      </c>
      <c r="I9" s="93">
        <f>[5]Julho!$C$12</f>
        <v>11.5</v>
      </c>
      <c r="J9" s="93">
        <f>[5]Julho!$C$13</f>
        <v>9.8000000000000007</v>
      </c>
      <c r="K9" s="93">
        <f>[5]Julho!$C$14</f>
        <v>12.9</v>
      </c>
      <c r="L9" s="93">
        <f>[5]Julho!$C$15</f>
        <v>10.4</v>
      </c>
      <c r="M9" s="93">
        <f>[5]Julho!$C$16</f>
        <v>8.1999999999999993</v>
      </c>
      <c r="N9" s="93">
        <f>[5]Julho!$C$17</f>
        <v>7.8</v>
      </c>
      <c r="O9" s="93">
        <f>[5]Julho!$C$18</f>
        <v>9.6999999999999993</v>
      </c>
      <c r="P9" s="93">
        <f>[5]Julho!$C$19</f>
        <v>12.8</v>
      </c>
      <c r="Q9" s="93">
        <f>[5]Julho!$C$20</f>
        <v>25.7</v>
      </c>
      <c r="R9" s="93">
        <f>[5]Julho!$C$21</f>
        <v>27.8</v>
      </c>
      <c r="S9" s="93">
        <f>[5]Julho!$C$22</f>
        <v>28.9</v>
      </c>
      <c r="T9" s="93">
        <f>[5]Julho!$C$23</f>
        <v>29.9</v>
      </c>
      <c r="U9" s="93">
        <f>[5]Julho!$C$24</f>
        <v>29.6</v>
      </c>
      <c r="V9" s="93">
        <f>[5]Julho!$C$25</f>
        <v>29.6</v>
      </c>
      <c r="W9" s="93">
        <f>[5]Julho!$C$26</f>
        <v>29.9</v>
      </c>
      <c r="X9" s="93">
        <f>[5]Julho!$C$27</f>
        <v>29.1</v>
      </c>
      <c r="Y9" s="93">
        <f>[5]Julho!$C$28</f>
        <v>30</v>
      </c>
      <c r="Z9" s="93">
        <f>[5]Julho!$C$29</f>
        <v>31.4</v>
      </c>
      <c r="AA9" s="93">
        <f>[5]Julho!$C$30</f>
        <v>30.6</v>
      </c>
      <c r="AB9" s="93">
        <f>[5]Julho!$C$31</f>
        <v>29.9</v>
      </c>
      <c r="AC9" s="93">
        <f>[5]Julho!$C$32</f>
        <v>32.4</v>
      </c>
      <c r="AD9" s="93">
        <f>[5]Julho!$C$33</f>
        <v>26.6</v>
      </c>
      <c r="AE9" s="93">
        <f>[5]Julho!$C$34</f>
        <v>19.600000000000001</v>
      </c>
      <c r="AF9" s="93">
        <f>[5]Julho!$C$35</f>
        <v>25.7</v>
      </c>
      <c r="AG9" s="91">
        <f t="shared" si="3"/>
        <v>32.4</v>
      </c>
      <c r="AH9" s="92">
        <f t="shared" si="2"/>
        <v>23.358064516129037</v>
      </c>
    </row>
    <row r="10" spans="1:36" x14ac:dyDescent="0.2">
      <c r="A10" s="50" t="s">
        <v>93</v>
      </c>
      <c r="B10" s="93">
        <f>[6]Julho!$C$5</f>
        <v>27.8</v>
      </c>
      <c r="C10" s="93">
        <f>[6]Julho!$C$6</f>
        <v>31.1</v>
      </c>
      <c r="D10" s="93">
        <f>[6]Julho!$C$7</f>
        <v>32.200000000000003</v>
      </c>
      <c r="E10" s="93">
        <f>[6]Julho!$C$8</f>
        <v>32.1</v>
      </c>
      <c r="F10" s="93">
        <f>[6]Julho!$C$9</f>
        <v>32.4</v>
      </c>
      <c r="G10" s="93">
        <f>[6]Julho!$C$10</f>
        <v>33.4</v>
      </c>
      <c r="H10" s="93">
        <f>[6]Julho!$C$11</f>
        <v>29.2</v>
      </c>
      <c r="I10" s="93">
        <f>[6]Julho!$C$12</f>
        <v>20.5</v>
      </c>
      <c r="J10" s="93">
        <f>[6]Julho!$C$13</f>
        <v>16.8</v>
      </c>
      <c r="K10" s="93">
        <f>[6]Julho!$C$14</f>
        <v>21</v>
      </c>
      <c r="L10" s="93">
        <f>[6]Julho!$C$15</f>
        <v>30.3</v>
      </c>
      <c r="M10" s="93">
        <f>[6]Julho!$C$16</f>
        <v>21.2</v>
      </c>
      <c r="N10" s="93">
        <f>[6]Julho!$C$17</f>
        <v>25.3</v>
      </c>
      <c r="O10" s="93">
        <f>[6]Julho!$C$18</f>
        <v>24.3</v>
      </c>
      <c r="P10" s="93">
        <f>[6]Julho!$C$19</f>
        <v>25.7</v>
      </c>
      <c r="Q10" s="93">
        <f>[6]Julho!$C$20</f>
        <v>29.9</v>
      </c>
      <c r="R10" s="93">
        <f>[6]Julho!$C$21</f>
        <v>30.2</v>
      </c>
      <c r="S10" s="93">
        <f>[6]Julho!$C$22</f>
        <v>31.7</v>
      </c>
      <c r="T10" s="93">
        <f>[6]Julho!$C$23</f>
        <v>32.4</v>
      </c>
      <c r="U10" s="93">
        <f>[6]Julho!$C$24</f>
        <v>31.3</v>
      </c>
      <c r="V10" s="93">
        <f>[6]Julho!$C$25</f>
        <v>32</v>
      </c>
      <c r="W10" s="93">
        <f>[6]Julho!$C$26</f>
        <v>31.7</v>
      </c>
      <c r="X10" s="93">
        <f>[6]Julho!$C$27</f>
        <v>31.1</v>
      </c>
      <c r="Y10" s="93">
        <f>[6]Julho!$C$28</f>
        <v>31</v>
      </c>
      <c r="Z10" s="93">
        <f>[6]Julho!$C$29</f>
        <v>32.9</v>
      </c>
      <c r="AA10" s="93">
        <f>[6]Julho!$C$30</f>
        <v>33.1</v>
      </c>
      <c r="AB10" s="93">
        <f>[6]Julho!$C$31</f>
        <v>33.700000000000003</v>
      </c>
      <c r="AC10" s="93">
        <f>[6]Julho!$C$32</f>
        <v>34.1</v>
      </c>
      <c r="AD10" s="93">
        <f>[6]Julho!$C$33</f>
        <v>33.1</v>
      </c>
      <c r="AE10" s="93">
        <f>[6]Julho!$C$34</f>
        <v>29.7</v>
      </c>
      <c r="AF10" s="93">
        <f>[6]Julho!$C$35</f>
        <v>31.7</v>
      </c>
      <c r="AG10" s="91">
        <f t="shared" si="3"/>
        <v>34.1</v>
      </c>
      <c r="AH10" s="92">
        <f t="shared" si="2"/>
        <v>29.448387096774201</v>
      </c>
    </row>
    <row r="11" spans="1:36" x14ac:dyDescent="0.2">
      <c r="A11" s="50" t="s">
        <v>50</v>
      </c>
      <c r="B11" s="93">
        <f>[7]Julho!$C$5</f>
        <v>23.7</v>
      </c>
      <c r="C11" s="93">
        <f>[7]Julho!$C$6</f>
        <v>27.8</v>
      </c>
      <c r="D11" s="93">
        <f>[7]Julho!$C$7</f>
        <v>32.1</v>
      </c>
      <c r="E11" s="93">
        <f>[7]Julho!$C$8</f>
        <v>32.5</v>
      </c>
      <c r="F11" s="93">
        <f>[7]Julho!$C$9</f>
        <v>32.5</v>
      </c>
      <c r="G11" s="93">
        <f>[7]Julho!$C$10</f>
        <v>32.4</v>
      </c>
      <c r="H11" s="93">
        <f>[7]Julho!$C$11</f>
        <v>31.4</v>
      </c>
      <c r="I11" s="93">
        <f>[7]Julho!$C$12</f>
        <v>22.2</v>
      </c>
      <c r="J11" s="93">
        <f>[7]Julho!$C$13</f>
        <v>15.1</v>
      </c>
      <c r="K11" s="93">
        <f>[7]Julho!$C$14</f>
        <v>14.4</v>
      </c>
      <c r="L11" s="93">
        <f>[7]Julho!$C$15</f>
        <v>30</v>
      </c>
      <c r="M11" s="93">
        <f>[7]Julho!$C$16</f>
        <v>19.899999999999999</v>
      </c>
      <c r="N11" s="93">
        <f>[7]Julho!$C$17</f>
        <v>23.2</v>
      </c>
      <c r="O11" s="93">
        <f>[7]Julho!$C$18</f>
        <v>23.9</v>
      </c>
      <c r="P11" s="93">
        <f>[7]Julho!$C$19</f>
        <v>23.9</v>
      </c>
      <c r="Q11" s="93">
        <f>[7]Julho!$C$20</f>
        <v>28.9</v>
      </c>
      <c r="R11" s="93">
        <f>[7]Julho!$C$21</f>
        <v>29.3</v>
      </c>
      <c r="S11" s="93">
        <f>[7]Julho!$C$22</f>
        <v>30.1</v>
      </c>
      <c r="T11" s="93">
        <f>[7]Julho!$C$23</f>
        <v>29.8</v>
      </c>
      <c r="U11" s="93">
        <f>[7]Julho!$C$24</f>
        <v>29</v>
      </c>
      <c r="V11" s="93">
        <f>[7]Julho!$C$25</f>
        <v>30.5</v>
      </c>
      <c r="W11" s="93">
        <f>[7]Julho!$C$26</f>
        <v>30.8</v>
      </c>
      <c r="X11" s="93">
        <f>[7]Julho!$C$27</f>
        <v>29.8</v>
      </c>
      <c r="Y11" s="93">
        <f>[7]Julho!$C$28</f>
        <v>30.7</v>
      </c>
      <c r="Z11" s="93">
        <f>[7]Julho!$C$29</f>
        <v>32.4</v>
      </c>
      <c r="AA11" s="93">
        <f>[7]Julho!$C$30</f>
        <v>31.5</v>
      </c>
      <c r="AB11" s="93">
        <f>[7]Julho!$C$31</f>
        <v>31.7</v>
      </c>
      <c r="AC11" s="93">
        <f>[7]Julho!$C$32</f>
        <v>34.200000000000003</v>
      </c>
      <c r="AD11" s="93">
        <f>[7]Julho!$C$33</f>
        <v>31.1</v>
      </c>
      <c r="AE11" s="93">
        <f>[7]Julho!$C$34</f>
        <v>25.6</v>
      </c>
      <c r="AF11" s="93">
        <f>[7]Julho!$C$35</f>
        <v>28</v>
      </c>
      <c r="AG11" s="91">
        <f t="shared" si="3"/>
        <v>34.200000000000003</v>
      </c>
      <c r="AH11" s="92">
        <f t="shared" si="2"/>
        <v>28.012903225806451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1">
        <f t="shared" si="3"/>
        <v>0</v>
      </c>
      <c r="AH12" s="92" t="e">
        <f t="shared" si="2"/>
        <v>#DIV/0!</v>
      </c>
    </row>
    <row r="13" spans="1:36" x14ac:dyDescent="0.2">
      <c r="A13" s="50" t="s">
        <v>96</v>
      </c>
      <c r="B13" s="93">
        <f>[8]Julho!$C$5</f>
        <v>26.8</v>
      </c>
      <c r="C13" s="93">
        <f>[8]Julho!$C$6</f>
        <v>32.1</v>
      </c>
      <c r="D13" s="93">
        <f>[8]Julho!$C$7</f>
        <v>34</v>
      </c>
      <c r="E13" s="93">
        <f>[8]Julho!$C$8</f>
        <v>33.9</v>
      </c>
      <c r="F13" s="93">
        <f>[8]Julho!$C$9</f>
        <v>34.5</v>
      </c>
      <c r="G13" s="93">
        <f>[8]Julho!$C$10</f>
        <v>23</v>
      </c>
      <c r="H13" s="93">
        <f>[8]Julho!$C$11</f>
        <v>22.9</v>
      </c>
      <c r="I13" s="93">
        <f>[8]Julho!$C$12</f>
        <v>16.7</v>
      </c>
      <c r="J13" s="93">
        <f>[8]Julho!$C$13</f>
        <v>11.6</v>
      </c>
      <c r="K13" s="93">
        <f>[8]Julho!$C$14</f>
        <v>14.7</v>
      </c>
      <c r="L13" s="93">
        <f>[8]Julho!$C$15</f>
        <v>18.5</v>
      </c>
      <c r="M13" s="93">
        <f>[8]Julho!$C$16</f>
        <v>11.7</v>
      </c>
      <c r="N13" s="93">
        <f>[8]Julho!$C$17</f>
        <v>14.3</v>
      </c>
      <c r="O13" s="93">
        <f>[8]Julho!$C$18</f>
        <v>16.600000000000001</v>
      </c>
      <c r="P13" s="93">
        <f>[8]Julho!$C$19</f>
        <v>19.7</v>
      </c>
      <c r="Q13" s="93">
        <f>[8]Julho!$C$20</f>
        <v>26.9</v>
      </c>
      <c r="R13" s="93">
        <f>[8]Julho!$C$21</f>
        <v>30.1</v>
      </c>
      <c r="S13" s="93">
        <f>[8]Julho!$C$22</f>
        <v>31.8</v>
      </c>
      <c r="T13" s="93">
        <f>[8]Julho!$C$23</f>
        <v>32.799999999999997</v>
      </c>
      <c r="U13" s="93">
        <f>[8]Julho!$C$24</f>
        <v>31.7</v>
      </c>
      <c r="V13" s="93">
        <f>[8]Julho!$C$25</f>
        <v>32.700000000000003</v>
      </c>
      <c r="W13" s="93">
        <f>[8]Julho!$C$26</f>
        <v>32.5</v>
      </c>
      <c r="X13" s="93">
        <f>[8]Julho!$C$27</f>
        <v>32.200000000000003</v>
      </c>
      <c r="Y13" s="93">
        <f>[8]Julho!$C$28</f>
        <v>32.799999999999997</v>
      </c>
      <c r="Z13" s="93">
        <f>[8]Julho!$C$29</f>
        <v>33.200000000000003</v>
      </c>
      <c r="AA13" s="93">
        <f>[8]Julho!$C$30</f>
        <v>33.200000000000003</v>
      </c>
      <c r="AB13" s="93">
        <f>[8]Julho!$C$31</f>
        <v>34.1</v>
      </c>
      <c r="AC13" s="93">
        <f>[8]Julho!$C$32</f>
        <v>35.1</v>
      </c>
      <c r="AD13" s="93">
        <f>[8]Julho!$C$33</f>
        <v>27.4</v>
      </c>
      <c r="AE13" s="93">
        <f>[8]Julho!$C$34</f>
        <v>24.8</v>
      </c>
      <c r="AF13" s="93">
        <f>[8]Julho!$C$35</f>
        <v>31.7</v>
      </c>
      <c r="AG13" s="91">
        <f t="shared" si="3"/>
        <v>35.1</v>
      </c>
      <c r="AH13" s="92">
        <f t="shared" si="2"/>
        <v>26.903225806451616</v>
      </c>
    </row>
    <row r="14" spans="1:36" hidden="1" x14ac:dyDescent="0.2">
      <c r="A14" s="50" t="s">
        <v>100</v>
      </c>
      <c r="B14" s="93" t="str">
        <f>[9]Julho!$C$5</f>
        <v>*</v>
      </c>
      <c r="C14" s="93" t="str">
        <f>[9]Julho!$C$6</f>
        <v>*</v>
      </c>
      <c r="D14" s="93" t="str">
        <f>[9]Julho!$C$7</f>
        <v>*</v>
      </c>
      <c r="E14" s="93" t="str">
        <f>[9]Julho!$C$8</f>
        <v>*</v>
      </c>
      <c r="F14" s="93" t="str">
        <f>[9]Julho!$C$9</f>
        <v>*</v>
      </c>
      <c r="G14" s="93" t="str">
        <f>[9]Julho!$C$10</f>
        <v>*</v>
      </c>
      <c r="H14" s="93" t="str">
        <f>[9]Julho!$C$11</f>
        <v>*</v>
      </c>
      <c r="I14" s="93" t="str">
        <f>[9]Julho!$C$12</f>
        <v>*</v>
      </c>
      <c r="J14" s="93" t="str">
        <f>[9]Julho!$C$13</f>
        <v>*</v>
      </c>
      <c r="K14" s="93" t="str">
        <f>[9]Julho!$C$14</f>
        <v>*</v>
      </c>
      <c r="L14" s="93" t="str">
        <f>[9]Julho!$C$15</f>
        <v>*</v>
      </c>
      <c r="M14" s="93" t="str">
        <f>[9]Julho!$C$16</f>
        <v>*</v>
      </c>
      <c r="N14" s="93" t="str">
        <f>[9]Julho!$C$17</f>
        <v>*</v>
      </c>
      <c r="O14" s="93" t="str">
        <f>[9]Julho!$C$18</f>
        <v>*</v>
      </c>
      <c r="P14" s="93" t="str">
        <f>[9]Julho!$C$19</f>
        <v>*</v>
      </c>
      <c r="Q14" s="93" t="str">
        <f>[9]Julho!$C$20</f>
        <v>*</v>
      </c>
      <c r="R14" s="93" t="str">
        <f>[9]Julho!$C$21</f>
        <v>*</v>
      </c>
      <c r="S14" s="93" t="str">
        <f>[9]Julho!$C$22</f>
        <v>*</v>
      </c>
      <c r="T14" s="93" t="str">
        <f>[9]Julho!$C$23</f>
        <v>*</v>
      </c>
      <c r="U14" s="93" t="str">
        <f>[9]Julho!$C$24</f>
        <v>*</v>
      </c>
      <c r="V14" s="93" t="str">
        <f>[9]Julho!$C$25</f>
        <v>*</v>
      </c>
      <c r="W14" s="93" t="str">
        <f>[9]Julho!$C$26</f>
        <v>*</v>
      </c>
      <c r="X14" s="93" t="str">
        <f>[9]Julho!$C$27</f>
        <v>*</v>
      </c>
      <c r="Y14" s="93" t="str">
        <f>[9]Julho!$C$28</f>
        <v>*</v>
      </c>
      <c r="Z14" s="93" t="str">
        <f>[9]Julho!$C$29</f>
        <v>*</v>
      </c>
      <c r="AA14" s="93" t="str">
        <f>[9]Julho!$C$30</f>
        <v>*</v>
      </c>
      <c r="AB14" s="93" t="str">
        <f>[9]Julho!$C$31</f>
        <v>*</v>
      </c>
      <c r="AC14" s="93" t="str">
        <f>[9]Julho!$C$32</f>
        <v>*</v>
      </c>
      <c r="AD14" s="93" t="str">
        <f>[9]Julho!$C$33</f>
        <v>*</v>
      </c>
      <c r="AE14" s="93" t="str">
        <f>[9]Julho!$C$34</f>
        <v>*</v>
      </c>
      <c r="AF14" s="93" t="str">
        <f>[9]Julho!$C$35</f>
        <v>*</v>
      </c>
      <c r="AG14" s="91">
        <f t="shared" si="3"/>
        <v>0</v>
      </c>
      <c r="AH14" s="92" t="e">
        <f t="shared" si="2"/>
        <v>#DIV/0!</v>
      </c>
    </row>
    <row r="15" spans="1:36" x14ac:dyDescent="0.2">
      <c r="A15" s="50" t="s">
        <v>103</v>
      </c>
      <c r="B15" s="93">
        <f>[10]Julho!$C$5</f>
        <v>24.5</v>
      </c>
      <c r="C15" s="93">
        <f>[10]Julho!$C$6</f>
        <v>29.6</v>
      </c>
      <c r="D15" s="93">
        <f>[10]Julho!$C$7</f>
        <v>31.6</v>
      </c>
      <c r="E15" s="93">
        <f>[10]Julho!$C$8</f>
        <v>32.1</v>
      </c>
      <c r="F15" s="93">
        <f>[10]Julho!$C$9</f>
        <v>33.200000000000003</v>
      </c>
      <c r="G15" s="93">
        <f>[10]Julho!$C$10</f>
        <v>23.4</v>
      </c>
      <c r="H15" s="93">
        <f>[10]Julho!$C$11</f>
        <v>24.7</v>
      </c>
      <c r="I15" s="93">
        <f>[10]Julho!$C$12</f>
        <v>15.5</v>
      </c>
      <c r="J15" s="93">
        <f>[10]Julho!$C$13</f>
        <v>11.4</v>
      </c>
      <c r="K15" s="93">
        <f>[10]Julho!$C$14</f>
        <v>12.7</v>
      </c>
      <c r="L15" s="93">
        <f>[10]Julho!$C$15</f>
        <v>13.5</v>
      </c>
      <c r="M15" s="93">
        <f>[10]Julho!$C$16</f>
        <v>10.3</v>
      </c>
      <c r="N15" s="93">
        <f>[10]Julho!$C$17</f>
        <v>15.9</v>
      </c>
      <c r="O15" s="93">
        <f>[10]Julho!$C$18</f>
        <v>12.1</v>
      </c>
      <c r="P15" s="93">
        <f>[10]Julho!$C$19</f>
        <v>18.2</v>
      </c>
      <c r="Q15" s="93">
        <f>[10]Julho!$C$20</f>
        <v>27</v>
      </c>
      <c r="R15" s="93">
        <f>[10]Julho!$C$21</f>
        <v>30</v>
      </c>
      <c r="S15" s="93">
        <f>[10]Julho!$C$22</f>
        <v>30.1</v>
      </c>
      <c r="T15" s="93">
        <f>[10]Julho!$C$23</f>
        <v>31.1</v>
      </c>
      <c r="U15" s="93">
        <f>[10]Julho!$C$24</f>
        <v>30.5</v>
      </c>
      <c r="V15" s="93">
        <f>[10]Julho!$C$25</f>
        <v>30.9</v>
      </c>
      <c r="W15" s="93">
        <f>[10]Julho!$C$26</f>
        <v>30.9</v>
      </c>
      <c r="X15" s="93">
        <f>[10]Julho!$C$27</f>
        <v>30.1</v>
      </c>
      <c r="Y15" s="93">
        <f>[10]Julho!$C$28</f>
        <v>31.3</v>
      </c>
      <c r="Z15" s="93">
        <f>[10]Julho!$C$29</f>
        <v>32.9</v>
      </c>
      <c r="AA15" s="93">
        <f>[10]Julho!$C$30</f>
        <v>31.5</v>
      </c>
      <c r="AB15" s="93">
        <f>[10]Julho!$C$31</f>
        <v>31.7</v>
      </c>
      <c r="AC15" s="93">
        <f>[10]Julho!$C$32</f>
        <v>33</v>
      </c>
      <c r="AD15" s="93">
        <f>[10]Julho!$C$33</f>
        <v>26.4</v>
      </c>
      <c r="AE15" s="93">
        <f>[10]Julho!$C$34</f>
        <v>19.899999999999999</v>
      </c>
      <c r="AF15" s="93">
        <f>[10]Julho!$C$35</f>
        <v>27.1</v>
      </c>
      <c r="AG15" s="91">
        <f t="shared" si="3"/>
        <v>33.200000000000003</v>
      </c>
      <c r="AH15" s="92">
        <f t="shared" si="2"/>
        <v>25.261290322580646</v>
      </c>
    </row>
    <row r="16" spans="1:36" x14ac:dyDescent="0.2">
      <c r="A16" s="50" t="s">
        <v>150</v>
      </c>
      <c r="B16" s="93">
        <f>[11]Julho!$C$5</f>
        <v>28</v>
      </c>
      <c r="C16" s="93">
        <f>[11]Julho!$C$6</f>
        <v>32.200000000000003</v>
      </c>
      <c r="D16" s="93">
        <f>[11]Julho!$C$7</f>
        <v>32.6</v>
      </c>
      <c r="E16" s="93">
        <f>[11]Julho!$C$8</f>
        <v>32.700000000000003</v>
      </c>
      <c r="F16" s="93">
        <f>[11]Julho!$C$9</f>
        <v>31.7</v>
      </c>
      <c r="G16" s="93">
        <f>[11]Julho!$C$10</f>
        <v>33.1</v>
      </c>
      <c r="H16" s="93">
        <f>[11]Julho!$C$11</f>
        <v>31.4</v>
      </c>
      <c r="I16" s="93">
        <f>[11]Julho!$C$12</f>
        <v>23.4</v>
      </c>
      <c r="J16" s="93">
        <f>[11]Julho!$C$13</f>
        <v>20.399999999999999</v>
      </c>
      <c r="K16" s="93">
        <f>[11]Julho!$C$14</f>
        <v>23.8</v>
      </c>
      <c r="L16" s="93">
        <f>[11]Julho!$C$15</f>
        <v>31.4</v>
      </c>
      <c r="M16" s="93">
        <f>[11]Julho!$C$16</f>
        <v>24.3</v>
      </c>
      <c r="N16" s="93">
        <f>[11]Julho!$C$17</f>
        <v>26.5</v>
      </c>
      <c r="O16" s="93">
        <f>[11]Julho!$C$18</f>
        <v>25.6</v>
      </c>
      <c r="P16" s="93">
        <f>[11]Julho!$C$19</f>
        <v>26.7</v>
      </c>
      <c r="Q16" s="93">
        <f>[11]Julho!$C$20</f>
        <v>30.5</v>
      </c>
      <c r="R16" s="93">
        <f>[11]Julho!$C$21</f>
        <v>31</v>
      </c>
      <c r="S16" s="93">
        <f>[11]Julho!$C$22</f>
        <v>32.299999999999997</v>
      </c>
      <c r="T16" s="93">
        <f>[11]Julho!$C$23</f>
        <v>32.9</v>
      </c>
      <c r="U16" s="93">
        <f>[11]Julho!$C$24</f>
        <v>31.9</v>
      </c>
      <c r="V16" s="93">
        <f>[11]Julho!$C$25</f>
        <v>32.9</v>
      </c>
      <c r="W16" s="93">
        <f>[11]Julho!$C$26</f>
        <v>32.4</v>
      </c>
      <c r="X16" s="93">
        <f>[11]Julho!$C$27</f>
        <v>32.200000000000003</v>
      </c>
      <c r="Y16" s="93">
        <f>[11]Julho!$C$28</f>
        <v>32.200000000000003</v>
      </c>
      <c r="Z16" s="93">
        <f>[11]Julho!$C$29</f>
        <v>33</v>
      </c>
      <c r="AA16" s="93">
        <f>[11]Julho!$C$30</f>
        <v>33.799999999999997</v>
      </c>
      <c r="AB16" s="93">
        <f>[11]Julho!$C$31</f>
        <v>33.5</v>
      </c>
      <c r="AC16" s="93">
        <f>[11]Julho!$C$32</f>
        <v>33.299999999999997</v>
      </c>
      <c r="AD16" s="93">
        <f>[11]Julho!$C$33</f>
        <v>33.4</v>
      </c>
      <c r="AE16" s="93">
        <f>[11]Julho!$C$34</f>
        <v>31.2</v>
      </c>
      <c r="AF16" s="93">
        <f>[11]Julho!$C$35</f>
        <v>33.5</v>
      </c>
      <c r="AG16" s="91">
        <f t="shared" si="3"/>
        <v>33.799999999999997</v>
      </c>
      <c r="AH16" s="92">
        <f t="shared" si="2"/>
        <v>30.445161290322581</v>
      </c>
      <c r="AJ16" s="11" t="s">
        <v>33</v>
      </c>
    </row>
    <row r="17" spans="1:39" x14ac:dyDescent="0.2">
      <c r="A17" s="50" t="s">
        <v>2</v>
      </c>
      <c r="B17" s="93">
        <f>[12]Julho!$C$5</f>
        <v>27.8</v>
      </c>
      <c r="C17" s="93">
        <f>[12]Julho!$C$6</f>
        <v>31.3</v>
      </c>
      <c r="D17" s="93">
        <f>[12]Julho!$C$7</f>
        <v>32</v>
      </c>
      <c r="E17" s="93">
        <f>[12]Julho!$C$8</f>
        <v>31.7</v>
      </c>
      <c r="F17" s="93">
        <f>[12]Julho!$C$9</f>
        <v>33</v>
      </c>
      <c r="G17" s="93">
        <f>[12]Julho!$C$10</f>
        <v>30.4</v>
      </c>
      <c r="H17" s="93">
        <f>[12]Julho!$C$11</f>
        <v>28.2</v>
      </c>
      <c r="I17" s="93">
        <f>[12]Julho!$C$12</f>
        <v>19.8</v>
      </c>
      <c r="J17" s="93">
        <f>[12]Julho!$C$13</f>
        <v>15.7</v>
      </c>
      <c r="K17" s="93">
        <f>[12]Julho!$C$14</f>
        <v>16.3</v>
      </c>
      <c r="L17" s="93">
        <f>[12]Julho!$C$15</f>
        <v>27.9</v>
      </c>
      <c r="M17" s="93">
        <f>[12]Julho!$C$16</f>
        <v>18.8</v>
      </c>
      <c r="N17" s="93">
        <f>[12]Julho!$C$17</f>
        <v>20.8</v>
      </c>
      <c r="O17" s="93">
        <f>[12]Julho!$C$18</f>
        <v>22.1</v>
      </c>
      <c r="P17" s="93">
        <f>[12]Julho!$C$19</f>
        <v>25.2</v>
      </c>
      <c r="Q17" s="93">
        <f>[12]Julho!$C$20</f>
        <v>30</v>
      </c>
      <c r="R17" s="93">
        <f>[12]Julho!$C$21</f>
        <v>30.5</v>
      </c>
      <c r="S17" s="93">
        <f>[12]Julho!$C$22</f>
        <v>31.4</v>
      </c>
      <c r="T17" s="93">
        <f>[12]Julho!$C$23</f>
        <v>32.4</v>
      </c>
      <c r="U17" s="93">
        <f>[12]Julho!$C$24</f>
        <v>30.9</v>
      </c>
      <c r="V17" s="93">
        <f>[12]Julho!$C$25</f>
        <v>32.200000000000003</v>
      </c>
      <c r="W17" s="93">
        <f>[12]Julho!$C$26</f>
        <v>31.7</v>
      </c>
      <c r="X17" s="93">
        <f>[12]Julho!$C$27</f>
        <v>31.2</v>
      </c>
      <c r="Y17" s="93">
        <f>[12]Julho!$C$28</f>
        <v>31.6</v>
      </c>
      <c r="Z17" s="93">
        <f>[12]Julho!$C$29</f>
        <v>33.200000000000003</v>
      </c>
      <c r="AA17" s="93">
        <f>[12]Julho!$C$30</f>
        <v>33.9</v>
      </c>
      <c r="AB17" s="93">
        <f>[12]Julho!$C$31</f>
        <v>34</v>
      </c>
      <c r="AC17" s="93">
        <f>[12]Julho!$C$32</f>
        <v>33.700000000000003</v>
      </c>
      <c r="AD17" s="93">
        <f>[12]Julho!$C$33</f>
        <v>32.9</v>
      </c>
      <c r="AE17" s="93">
        <f>[12]Julho!$C$34</f>
        <v>29.4</v>
      </c>
      <c r="AF17" s="93">
        <f>[12]Julho!$C$35</f>
        <v>32</v>
      </c>
      <c r="AG17" s="91">
        <f t="shared" si="3"/>
        <v>34</v>
      </c>
      <c r="AH17" s="92">
        <f t="shared" si="2"/>
        <v>28.7741935483871</v>
      </c>
      <c r="AJ17" s="11" t="s">
        <v>33</v>
      </c>
    </row>
    <row r="18" spans="1:39" x14ac:dyDescent="0.2">
      <c r="A18" s="50" t="s">
        <v>3</v>
      </c>
      <c r="B18" s="93">
        <f>[13]Julho!$C$5</f>
        <v>26.6</v>
      </c>
      <c r="C18" s="93">
        <f>[13]Julho!$C$6</f>
        <v>30.9</v>
      </c>
      <c r="D18" s="93">
        <f>[13]Julho!$C$7</f>
        <v>31.3</v>
      </c>
      <c r="E18" s="93">
        <f>[13]Julho!$C$8</f>
        <v>32.1</v>
      </c>
      <c r="F18" s="93">
        <f>[13]Julho!$C$9</f>
        <v>31.9</v>
      </c>
      <c r="G18" s="93">
        <f>[13]Julho!$C$10</f>
        <v>32.700000000000003</v>
      </c>
      <c r="H18" s="93">
        <f>[13]Julho!$C$11</f>
        <v>33.299999999999997</v>
      </c>
      <c r="I18" s="93">
        <f>[13]Julho!$C$12</f>
        <v>29.9</v>
      </c>
      <c r="J18" s="93">
        <f>[13]Julho!$C$13</f>
        <v>25.7</v>
      </c>
      <c r="K18" s="93">
        <f>[13]Julho!$C$14</f>
        <v>27.6</v>
      </c>
      <c r="L18" s="93">
        <f>[13]Julho!$C$15</f>
        <v>33.5</v>
      </c>
      <c r="M18" s="93">
        <f>[13]Julho!$C$16</f>
        <v>29.1</v>
      </c>
      <c r="N18" s="93">
        <f>[13]Julho!$C$17</f>
        <v>29.7</v>
      </c>
      <c r="O18" s="93">
        <f>[13]Julho!$C$18</f>
        <v>28.5</v>
      </c>
      <c r="P18" s="93">
        <f>[13]Julho!$C$19</f>
        <v>27.8</v>
      </c>
      <c r="Q18" s="93">
        <f>[13]Julho!$C$20</f>
        <v>29.7</v>
      </c>
      <c r="R18" s="93">
        <f>[13]Julho!$C$21</f>
        <v>30.8</v>
      </c>
      <c r="S18" s="93">
        <f>[13]Julho!$C$22</f>
        <v>31.5</v>
      </c>
      <c r="T18" s="93">
        <f>[13]Julho!$C$23</f>
        <v>31.5</v>
      </c>
      <c r="U18" s="93">
        <f>[13]Julho!$C$24</f>
        <v>31.4</v>
      </c>
      <c r="V18" s="93">
        <f>[13]Julho!$C$25</f>
        <v>31.5</v>
      </c>
      <c r="W18" s="93">
        <f>[13]Julho!$C$26</f>
        <v>30.9</v>
      </c>
      <c r="X18" s="93">
        <f>[13]Julho!$C$27</f>
        <v>31.6</v>
      </c>
      <c r="Y18" s="93">
        <f>[13]Julho!$C$28</f>
        <v>32.299999999999997</v>
      </c>
      <c r="Z18" s="93">
        <f>[13]Julho!$C$29</f>
        <v>32.700000000000003</v>
      </c>
      <c r="AA18" s="93">
        <f>[13]Julho!$C$30</f>
        <v>31.9</v>
      </c>
      <c r="AB18" s="93">
        <f>[13]Julho!$C$31</f>
        <v>33.299999999999997</v>
      </c>
      <c r="AC18" s="93">
        <f>[13]Julho!$C$32</f>
        <v>34.4</v>
      </c>
      <c r="AD18" s="93">
        <f>[13]Julho!$C$33</f>
        <v>34.5</v>
      </c>
      <c r="AE18" s="93">
        <f>[13]Julho!$C$34</f>
        <v>31.2</v>
      </c>
      <c r="AF18" s="93">
        <f>[13]Julho!$C$35</f>
        <v>32.4</v>
      </c>
      <c r="AG18" s="91">
        <f t="shared" si="3"/>
        <v>34.5</v>
      </c>
      <c r="AH18" s="92">
        <f t="shared" si="2"/>
        <v>31.038709677419355</v>
      </c>
      <c r="AI18" s="11" t="s">
        <v>203</v>
      </c>
      <c r="AJ18" s="11" t="s">
        <v>33</v>
      </c>
    </row>
    <row r="19" spans="1:39" x14ac:dyDescent="0.2">
      <c r="A19" s="50" t="s">
        <v>4</v>
      </c>
      <c r="B19" s="93">
        <f>[14]Julho!$C$5</f>
        <v>24.8</v>
      </c>
      <c r="C19" s="93">
        <f>[14]Julho!$C$6</f>
        <v>28.8</v>
      </c>
      <c r="D19" s="93">
        <f>[14]Julho!$C$7</f>
        <v>29.4</v>
      </c>
      <c r="E19" s="93">
        <f>[14]Julho!$C$8</f>
        <v>30.9</v>
      </c>
      <c r="F19" s="93">
        <f>[14]Julho!$C$9</f>
        <v>30.8</v>
      </c>
      <c r="G19" s="93">
        <f>[14]Julho!$C$10</f>
        <v>31.1</v>
      </c>
      <c r="H19" s="93">
        <f>[14]Julho!$C$11</f>
        <v>31.5</v>
      </c>
      <c r="I19" s="93">
        <f>[14]Julho!$C$12</f>
        <v>28.2</v>
      </c>
      <c r="J19" s="93">
        <f>[14]Julho!$C$13</f>
        <v>25.3</v>
      </c>
      <c r="K19" s="93">
        <f>[14]Julho!$C$14</f>
        <v>28.1</v>
      </c>
      <c r="L19" s="93">
        <f>[14]Julho!$C$15</f>
        <v>31.4</v>
      </c>
      <c r="M19" s="93">
        <f>[14]Julho!$C$16</f>
        <v>25.6</v>
      </c>
      <c r="N19" s="93">
        <f>[14]Julho!$C$17</f>
        <v>27.8</v>
      </c>
      <c r="O19" s="93">
        <f>[14]Julho!$C$18</f>
        <v>27.7</v>
      </c>
      <c r="P19" s="93">
        <f>[14]Julho!$C$19</f>
        <v>25.5</v>
      </c>
      <c r="Q19" s="93">
        <f>[14]Julho!$C$20</f>
        <v>28.1</v>
      </c>
      <c r="R19" s="93">
        <f>[14]Julho!$C$21</f>
        <v>29</v>
      </c>
      <c r="S19" s="93">
        <f>[14]Julho!$C$22</f>
        <v>29</v>
      </c>
      <c r="T19" s="93">
        <f>[14]Julho!$C$23</f>
        <v>29.9</v>
      </c>
      <c r="U19" s="93">
        <f>[14]Julho!$C$24</f>
        <v>29.3</v>
      </c>
      <c r="V19" s="93">
        <f>[14]Julho!$C$25</f>
        <v>29.3</v>
      </c>
      <c r="W19" s="93">
        <f>[14]Julho!$C$26</f>
        <v>28.3</v>
      </c>
      <c r="X19" s="93">
        <f>[14]Julho!$C$27</f>
        <v>28.9</v>
      </c>
      <c r="Y19" s="93">
        <f>[14]Julho!$C$28</f>
        <v>30.4</v>
      </c>
      <c r="Z19" s="93">
        <f>[14]Julho!$C$29</f>
        <v>31</v>
      </c>
      <c r="AA19" s="93">
        <f>[14]Julho!$C$30</f>
        <v>31.3</v>
      </c>
      <c r="AB19" s="93">
        <f>[14]Julho!$C$31</f>
        <v>32.200000000000003</v>
      </c>
      <c r="AC19" s="93">
        <f>[14]Julho!$C$32</f>
        <v>31.5</v>
      </c>
      <c r="AD19" s="93">
        <f>[14]Julho!$C$33</f>
        <v>32.5</v>
      </c>
      <c r="AE19" s="93">
        <f>[14]Julho!$C$34</f>
        <v>30.2</v>
      </c>
      <c r="AF19" s="93">
        <f>[14]Julho!$C$35</f>
        <v>31</v>
      </c>
      <c r="AG19" s="91">
        <f t="shared" si="3"/>
        <v>32.5</v>
      </c>
      <c r="AH19" s="92">
        <f t="shared" si="2"/>
        <v>29.316129032258058</v>
      </c>
    </row>
    <row r="20" spans="1:39" x14ac:dyDescent="0.2">
      <c r="A20" s="50" t="s">
        <v>5</v>
      </c>
      <c r="B20" s="93">
        <f>[15]Julho!$C$5</f>
        <v>28.9</v>
      </c>
      <c r="C20" s="93">
        <f>[15]Julho!$C$6</f>
        <v>34.6</v>
      </c>
      <c r="D20" s="93">
        <f>[15]Julho!$C$7</f>
        <v>36.5</v>
      </c>
      <c r="E20" s="93">
        <f>[15]Julho!$C$8</f>
        <v>37.1</v>
      </c>
      <c r="F20" s="93">
        <f>[15]Julho!$C$9</f>
        <v>35.5</v>
      </c>
      <c r="G20" s="93">
        <f>[15]Julho!$C$10</f>
        <v>28.6</v>
      </c>
      <c r="H20" s="93">
        <f>[15]Julho!$C$11</f>
        <v>21.8</v>
      </c>
      <c r="I20" s="93">
        <f>[15]Julho!$C$12</f>
        <v>18.899999999999999</v>
      </c>
      <c r="J20" s="93">
        <f>[15]Julho!$C$13</f>
        <v>14.4</v>
      </c>
      <c r="K20" s="93">
        <f>[15]Julho!$C$14</f>
        <v>19.100000000000001</v>
      </c>
      <c r="L20" s="93">
        <f>[15]Julho!$C$15</f>
        <v>23.2</v>
      </c>
      <c r="M20" s="93">
        <f>[15]Julho!$C$16</f>
        <v>16.600000000000001</v>
      </c>
      <c r="N20" s="93">
        <f>[15]Julho!$C$17</f>
        <v>16.5</v>
      </c>
      <c r="O20" s="93">
        <f>[15]Julho!$C$18</f>
        <v>20.7</v>
      </c>
      <c r="P20" s="93">
        <f>[15]Julho!$C$19</f>
        <v>22.7</v>
      </c>
      <c r="Q20" s="93">
        <f>[15]Julho!$C$20</f>
        <v>29.4</v>
      </c>
      <c r="R20" s="93">
        <f>[15]Julho!$C$21</f>
        <v>33.9</v>
      </c>
      <c r="S20" s="93">
        <f>[15]Julho!$C$22</f>
        <v>35.200000000000003</v>
      </c>
      <c r="T20" s="93">
        <f>[15]Julho!$C$23</f>
        <v>36.299999999999997</v>
      </c>
      <c r="U20" s="93">
        <f>[15]Julho!$C$24</f>
        <v>36.700000000000003</v>
      </c>
      <c r="V20" s="93">
        <f>[15]Julho!$C$25</f>
        <v>36.5</v>
      </c>
      <c r="W20" s="93">
        <f>[15]Julho!$C$26</f>
        <v>33.6</v>
      </c>
      <c r="X20" s="93">
        <f>[15]Julho!$C$27</f>
        <v>35.799999999999997</v>
      </c>
      <c r="Y20" s="93">
        <f>[15]Julho!$C$28</f>
        <v>36.6</v>
      </c>
      <c r="Z20" s="93">
        <f>[15]Julho!$C$29</f>
        <v>36.6</v>
      </c>
      <c r="AA20" s="93">
        <f>[15]Julho!$C$30</f>
        <v>36</v>
      </c>
      <c r="AB20" s="93">
        <f>[15]Julho!$C$31</f>
        <v>37.9</v>
      </c>
      <c r="AC20" s="93">
        <f>[15]Julho!$C$32</f>
        <v>38</v>
      </c>
      <c r="AD20" s="93">
        <f>[15]Julho!$C$33</f>
        <v>31.1</v>
      </c>
      <c r="AE20" s="93">
        <f>[15]Julho!$C$34</f>
        <v>23.2</v>
      </c>
      <c r="AF20" s="93">
        <f>[15]Julho!$C$35</f>
        <v>35.299999999999997</v>
      </c>
      <c r="AG20" s="91">
        <f t="shared" si="3"/>
        <v>38</v>
      </c>
      <c r="AH20" s="92">
        <f t="shared" si="2"/>
        <v>29.909677419354839</v>
      </c>
      <c r="AI20" s="11" t="s">
        <v>33</v>
      </c>
      <c r="AJ20" t="s">
        <v>33</v>
      </c>
      <c r="AL20" t="s">
        <v>33</v>
      </c>
    </row>
    <row r="21" spans="1:39" x14ac:dyDescent="0.2">
      <c r="A21" s="50" t="s">
        <v>31</v>
      </c>
      <c r="B21" s="93">
        <f>[16]Julho!$C$5</f>
        <v>28.5</v>
      </c>
      <c r="C21" s="93">
        <f>[16]Julho!$C$6</f>
        <v>30.6</v>
      </c>
      <c r="D21" s="93">
        <f>[16]Julho!$C$7</f>
        <v>30.9</v>
      </c>
      <c r="E21" s="93">
        <f>[16]Julho!$C$8</f>
        <v>31.1</v>
      </c>
      <c r="F21" s="93">
        <f>[16]Julho!$C$9</f>
        <v>32.4</v>
      </c>
      <c r="G21" s="93">
        <f>[16]Julho!$C$10</f>
        <v>32.4</v>
      </c>
      <c r="H21" s="93">
        <f>[16]Julho!$C$11</f>
        <v>31.4</v>
      </c>
      <c r="I21" s="93">
        <f>[16]Julho!$C$12</f>
        <v>27.4</v>
      </c>
      <c r="J21" s="93">
        <f>[16]Julho!$C$13</f>
        <v>27</v>
      </c>
      <c r="K21" s="93">
        <f>[16]Julho!$C$14</f>
        <v>28.5</v>
      </c>
      <c r="L21" s="93">
        <f>[16]Julho!$C$15</f>
        <v>32.200000000000003</v>
      </c>
      <c r="M21" s="93">
        <f>[16]Julho!$C$16</f>
        <v>25.7</v>
      </c>
      <c r="N21" s="93">
        <f>[16]Julho!$C$17</f>
        <v>30.8</v>
      </c>
      <c r="O21" s="93">
        <f>[16]Julho!$C$18</f>
        <v>29.3</v>
      </c>
      <c r="P21" s="93">
        <f>[16]Julho!$C$19</f>
        <v>28.6</v>
      </c>
      <c r="Q21" s="93">
        <f>[16]Julho!$C$20</f>
        <v>29.4</v>
      </c>
      <c r="R21" s="93">
        <f>[16]Julho!$C$21</f>
        <v>30.5</v>
      </c>
      <c r="S21" s="93">
        <f>[16]Julho!$C$22</f>
        <v>30.5</v>
      </c>
      <c r="T21" s="93">
        <f>[16]Julho!$C$23</f>
        <v>31</v>
      </c>
      <c r="U21" s="93">
        <f>[16]Julho!$C$24</f>
        <v>30.8</v>
      </c>
      <c r="V21" s="93">
        <f>[16]Julho!$C$25</f>
        <v>31</v>
      </c>
      <c r="W21" s="93">
        <f>[16]Julho!$C$26</f>
        <v>29.9</v>
      </c>
      <c r="X21" s="93">
        <f>[16]Julho!$C$27</f>
        <v>29.9</v>
      </c>
      <c r="Y21" s="93">
        <f>[16]Julho!$C$28</f>
        <v>31.6</v>
      </c>
      <c r="Z21" s="93">
        <f>[16]Julho!$C$29</f>
        <v>31.6</v>
      </c>
      <c r="AA21" s="93">
        <f>[16]Julho!$C$30</f>
        <v>32.700000000000003</v>
      </c>
      <c r="AB21" s="93">
        <f>[16]Julho!$C$31</f>
        <v>33.299999999999997</v>
      </c>
      <c r="AC21" s="93">
        <f>[16]Julho!$C$32</f>
        <v>32.9</v>
      </c>
      <c r="AD21" s="93">
        <f>[16]Julho!$C$33</f>
        <v>32.4</v>
      </c>
      <c r="AE21" s="93">
        <f>[16]Julho!$C$34</f>
        <v>32</v>
      </c>
      <c r="AF21" s="93">
        <f>[16]Julho!$C$35</f>
        <v>33.200000000000003</v>
      </c>
      <c r="AG21" s="91">
        <f t="shared" si="3"/>
        <v>33.299999999999997</v>
      </c>
      <c r="AH21" s="92">
        <f t="shared" si="2"/>
        <v>30.629032258064516</v>
      </c>
      <c r="AJ21" t="s">
        <v>206</v>
      </c>
      <c r="AL21" t="s">
        <v>33</v>
      </c>
    </row>
    <row r="22" spans="1:39" x14ac:dyDescent="0.2">
      <c r="A22" s="50" t="s">
        <v>6</v>
      </c>
      <c r="B22" s="93">
        <f>[17]Julho!$C$5</f>
        <v>30.3</v>
      </c>
      <c r="C22" s="93">
        <f>[17]Julho!$C$6</f>
        <v>34.4</v>
      </c>
      <c r="D22" s="93">
        <f>[17]Julho!$C$7</f>
        <v>35.700000000000003</v>
      </c>
      <c r="E22" s="93">
        <f>[17]Julho!$C$8</f>
        <v>35.299999999999997</v>
      </c>
      <c r="F22" s="93">
        <f>[17]Julho!$C$9</f>
        <v>35.5</v>
      </c>
      <c r="G22" s="93">
        <f>[17]Julho!$C$10</f>
        <v>35.799999999999997</v>
      </c>
      <c r="H22" s="93">
        <f>[17]Julho!$C$11</f>
        <v>31.6</v>
      </c>
      <c r="I22" s="93">
        <f>[17]Julho!$C$12</f>
        <v>24.8</v>
      </c>
      <c r="J22" s="93">
        <f>[17]Julho!$C$13</f>
        <v>23.9</v>
      </c>
      <c r="K22" s="93">
        <f>[17]Julho!$C$14</f>
        <v>25</v>
      </c>
      <c r="L22" s="93">
        <f>[17]Julho!$C$15</f>
        <v>32.9</v>
      </c>
      <c r="M22" s="93">
        <f>[17]Julho!$C$16</f>
        <v>25.2</v>
      </c>
      <c r="N22" s="93">
        <f>[17]Julho!$C$17</f>
        <v>25.2</v>
      </c>
      <c r="O22" s="93">
        <f>[17]Julho!$C$18</f>
        <v>26.7</v>
      </c>
      <c r="P22" s="93">
        <f>[17]Julho!$C$19</f>
        <v>28.7</v>
      </c>
      <c r="Q22" s="93">
        <f>[17]Julho!$C$20</f>
        <v>32.6</v>
      </c>
      <c r="R22" s="93">
        <f>[17]Julho!$C$21</f>
        <v>33.9</v>
      </c>
      <c r="S22" s="93">
        <f>[17]Julho!$C$22</f>
        <v>34.6</v>
      </c>
      <c r="T22" s="93">
        <f>[17]Julho!$C$23</f>
        <v>35</v>
      </c>
      <c r="U22" s="93">
        <f>[17]Julho!$C$24</f>
        <v>34.6</v>
      </c>
      <c r="V22" s="93">
        <f>[17]Julho!$C$25</f>
        <v>35.1</v>
      </c>
      <c r="W22" s="93">
        <f>[17]Julho!$C$26</f>
        <v>33.799999999999997</v>
      </c>
      <c r="X22" s="93">
        <f>[17]Julho!$C$27</f>
        <v>33.9</v>
      </c>
      <c r="Y22" s="93">
        <f>[17]Julho!$C$28</f>
        <v>35.4</v>
      </c>
      <c r="Z22" s="93">
        <f>[17]Julho!$C$29</f>
        <v>34.700000000000003</v>
      </c>
      <c r="AA22" s="93">
        <f>[17]Julho!$C$30</f>
        <v>35.9</v>
      </c>
      <c r="AB22" s="93">
        <f>[17]Julho!$C$31</f>
        <v>36.6</v>
      </c>
      <c r="AC22" s="93">
        <f>[17]Julho!$C$32</f>
        <v>36.700000000000003</v>
      </c>
      <c r="AD22" s="93">
        <f>[17]Julho!$C$33</f>
        <v>35.9</v>
      </c>
      <c r="AE22" s="93">
        <f>[17]Julho!$C$34</f>
        <v>33.6</v>
      </c>
      <c r="AF22" s="93">
        <f>[17]Julho!$C$35</f>
        <v>36.5</v>
      </c>
      <c r="AG22" s="91">
        <f t="shared" si="3"/>
        <v>36.700000000000003</v>
      </c>
      <c r="AH22" s="92">
        <f t="shared" si="2"/>
        <v>32.574193548387093</v>
      </c>
      <c r="AJ22" t="s">
        <v>33</v>
      </c>
    </row>
    <row r="23" spans="1:39" x14ac:dyDescent="0.2">
      <c r="A23" s="50" t="s">
        <v>7</v>
      </c>
      <c r="B23" s="93">
        <f>[18]Julho!$C$5</f>
        <v>24.5</v>
      </c>
      <c r="C23" s="93">
        <f>[18]Julho!$C$6</f>
        <v>29.4</v>
      </c>
      <c r="D23" s="93">
        <f>[18]Julho!$C$7</f>
        <v>32.1</v>
      </c>
      <c r="E23" s="93">
        <f>[18]Julho!$C$8</f>
        <v>32.1</v>
      </c>
      <c r="F23" s="93">
        <f>[18]Julho!$C$9</f>
        <v>33.700000000000003</v>
      </c>
      <c r="G23" s="93">
        <f>[18]Julho!$C$10</f>
        <v>27.8</v>
      </c>
      <c r="H23" s="93">
        <f>[18]Julho!$C$11</f>
        <v>24.7</v>
      </c>
      <c r="I23" s="93">
        <f>[18]Julho!$C$12</f>
        <v>18</v>
      </c>
      <c r="J23" s="93">
        <f>[18]Julho!$C$13</f>
        <v>11.5</v>
      </c>
      <c r="K23" s="93">
        <f>[18]Julho!$C$14</f>
        <v>12</v>
      </c>
      <c r="L23" s="93">
        <f>[18]Julho!$C$15</f>
        <v>15.5</v>
      </c>
      <c r="M23" s="93">
        <f>[18]Julho!$C$16</f>
        <v>12.1</v>
      </c>
      <c r="N23" s="93">
        <f>[18]Julho!$C$17</f>
        <v>19.399999999999999</v>
      </c>
      <c r="O23" s="93">
        <f>[18]Julho!$C$18</f>
        <v>15</v>
      </c>
      <c r="P23" s="93">
        <f>[18]Julho!$C$19</f>
        <v>19.7</v>
      </c>
      <c r="Q23" s="93">
        <f>[18]Julho!$C$20</f>
        <v>26.6</v>
      </c>
      <c r="R23" s="93">
        <f>[18]Julho!$C$21</f>
        <v>29.5</v>
      </c>
      <c r="S23" s="93">
        <f>[18]Julho!$C$22</f>
        <v>30.1</v>
      </c>
      <c r="T23" s="93">
        <f>[18]Julho!$C$23</f>
        <v>30.7</v>
      </c>
      <c r="U23" s="93">
        <f>[18]Julho!$C$24</f>
        <v>30</v>
      </c>
      <c r="V23" s="93">
        <f>[18]Julho!$C$25</f>
        <v>30.8</v>
      </c>
      <c r="W23" s="93">
        <f>[18]Julho!$C$26</f>
        <v>30.7</v>
      </c>
      <c r="X23" s="93">
        <f>[18]Julho!$C$27</f>
        <v>29.9</v>
      </c>
      <c r="Y23" s="93">
        <f>[18]Julho!$C$28</f>
        <v>31.9</v>
      </c>
      <c r="Z23" s="93">
        <f>[18]Julho!$C$29</f>
        <v>32.4</v>
      </c>
      <c r="AA23" s="93">
        <f>[18]Julho!$C$30</f>
        <v>30.9</v>
      </c>
      <c r="AB23" s="93">
        <f>[18]Julho!$C$31</f>
        <v>31.7</v>
      </c>
      <c r="AC23" s="93">
        <f>[18]Julho!$C$32</f>
        <v>34.1</v>
      </c>
      <c r="AD23" s="93">
        <f>[18]Julho!$C$33</f>
        <v>27.6</v>
      </c>
      <c r="AE23" s="93">
        <f>[18]Julho!$C$34</f>
        <v>20.6</v>
      </c>
      <c r="AF23" s="93">
        <f>[18]Julho!$C$35</f>
        <v>26.8</v>
      </c>
      <c r="AG23" s="91">
        <f t="shared" si="3"/>
        <v>34.1</v>
      </c>
      <c r="AH23" s="92">
        <f t="shared" si="2"/>
        <v>25.86451612903226</v>
      </c>
      <c r="AJ23" t="s">
        <v>33</v>
      </c>
      <c r="AL23" t="s">
        <v>33</v>
      </c>
    </row>
    <row r="24" spans="1:39" x14ac:dyDescent="0.2">
      <c r="A24" s="50" t="s">
        <v>151</v>
      </c>
      <c r="B24" s="93">
        <f>[19]Julho!$C$5</f>
        <v>24.9</v>
      </c>
      <c r="C24" s="93">
        <f>[19]Julho!$C$6</f>
        <v>29.4</v>
      </c>
      <c r="D24" s="93">
        <f>[19]Julho!$C$7</f>
        <v>32.9</v>
      </c>
      <c r="E24" s="93">
        <f>[19]Julho!$C$8</f>
        <v>33</v>
      </c>
      <c r="F24" s="93">
        <f>[19]Julho!$C$9</f>
        <v>33.700000000000003</v>
      </c>
      <c r="G24" s="93">
        <f>[19]Julho!$C$10</f>
        <v>24.7</v>
      </c>
      <c r="H24" s="93">
        <f>[19]Julho!$C$11</f>
        <v>26.1</v>
      </c>
      <c r="I24" s="93">
        <f>[19]Julho!$C$12</f>
        <v>19.899999999999999</v>
      </c>
      <c r="J24" s="93">
        <f>[19]Julho!$C$13</f>
        <v>12.8</v>
      </c>
      <c r="K24" s="93">
        <f>[19]Julho!$C$14</f>
        <v>11.9</v>
      </c>
      <c r="L24" s="93">
        <f>[19]Julho!$C$15</f>
        <v>17</v>
      </c>
      <c r="M24" s="93">
        <f>[19]Julho!$C$16</f>
        <v>15.7</v>
      </c>
      <c r="N24" s="93">
        <f>[19]Julho!$C$17</f>
        <v>20.100000000000001</v>
      </c>
      <c r="O24" s="93">
        <f>[19]Julho!$C$18</f>
        <v>18</v>
      </c>
      <c r="P24" s="93">
        <f>[19]Julho!$C$19</f>
        <v>21.6</v>
      </c>
      <c r="Q24" s="93">
        <f>[19]Julho!$C$20</f>
        <v>27.8</v>
      </c>
      <c r="R24" s="93">
        <f>[19]Julho!$C$21</f>
        <v>30.3</v>
      </c>
      <c r="S24" s="93">
        <f>[19]Julho!$C$22</f>
        <v>31.1</v>
      </c>
      <c r="T24" s="93">
        <f>[19]Julho!$C$23</f>
        <v>31.3</v>
      </c>
      <c r="U24" s="93">
        <f>[19]Julho!$C$24</f>
        <v>30.9</v>
      </c>
      <c r="V24" s="93">
        <f>[19]Julho!$C$25</f>
        <v>31.6</v>
      </c>
      <c r="W24" s="93">
        <f>[19]Julho!$C$26</f>
        <v>31.6</v>
      </c>
      <c r="X24" s="93">
        <f>[19]Julho!$C$27</f>
        <v>30.8</v>
      </c>
      <c r="Y24" s="93">
        <f>[19]Julho!$C$28</f>
        <v>31.8</v>
      </c>
      <c r="Z24" s="93">
        <f>[19]Julho!$C$29</f>
        <v>33</v>
      </c>
      <c r="AA24" s="93">
        <f>[19]Julho!$C$30</f>
        <v>31.7</v>
      </c>
      <c r="AB24" s="93">
        <f>[19]Julho!$C$31</f>
        <v>32</v>
      </c>
      <c r="AC24" s="93">
        <f>[19]Julho!$C$32</f>
        <v>33.9</v>
      </c>
      <c r="AD24" s="93">
        <f>[19]Julho!$C$33</f>
        <v>25.8</v>
      </c>
      <c r="AE24" s="93">
        <f>[19]Julho!$C$34</f>
        <v>22.9</v>
      </c>
      <c r="AF24" s="93">
        <f>[19]Julho!$C$35</f>
        <v>28.6</v>
      </c>
      <c r="AG24" s="91">
        <f t="shared" si="3"/>
        <v>33.9</v>
      </c>
      <c r="AH24" s="92">
        <f t="shared" si="2"/>
        <v>26.670967741935481</v>
      </c>
      <c r="AJ24" t="s">
        <v>33</v>
      </c>
      <c r="AK24" t="s">
        <v>33</v>
      </c>
      <c r="AL24" t="s">
        <v>33</v>
      </c>
      <c r="AM24" t="s">
        <v>33</v>
      </c>
    </row>
    <row r="25" spans="1:39" x14ac:dyDescent="0.2">
      <c r="A25" s="50" t="s">
        <v>152</v>
      </c>
      <c r="B25" s="93">
        <f>[44]Julho!$C5</f>
        <v>26.1</v>
      </c>
      <c r="C25" s="93">
        <f>[44]Julho!$C6</f>
        <v>30.2</v>
      </c>
      <c r="D25" s="93">
        <f>[44]Julho!$C7</f>
        <v>31.8</v>
      </c>
      <c r="E25" s="93">
        <f>[44]Julho!$C8</f>
        <v>32.700000000000003</v>
      </c>
      <c r="F25" s="93">
        <f>[44]Julho!$C9</f>
        <v>33.6</v>
      </c>
      <c r="G25" s="93">
        <f>[44]Julho!$C10</f>
        <v>23.7</v>
      </c>
      <c r="H25" s="93">
        <f>[44]Julho!$C11</f>
        <v>19.8</v>
      </c>
      <c r="I25" s="93">
        <f>[44]Julho!$C12</f>
        <v>14.8</v>
      </c>
      <c r="J25" s="93">
        <f>[44]Julho!$C13</f>
        <v>12.7</v>
      </c>
      <c r="K25" s="93">
        <f>[44]Julho!$C14</f>
        <v>14.4</v>
      </c>
      <c r="L25" s="93">
        <f>[44]Julho!$C15</f>
        <v>13</v>
      </c>
      <c r="M25" s="93">
        <f>[44]Julho!$C16</f>
        <v>9.9</v>
      </c>
      <c r="N25" s="93">
        <f>[44]Julho!$C17</f>
        <v>13.5</v>
      </c>
      <c r="O25" s="93">
        <f>[44]Julho!$C18</f>
        <v>12.5</v>
      </c>
      <c r="P25" s="93">
        <f>[44]Julho!$C19</f>
        <v>16.600000000000001</v>
      </c>
      <c r="Q25" s="93">
        <f>[44]Julho!$C20</f>
        <v>26.5</v>
      </c>
      <c r="R25" s="93">
        <f>[44]Julho!$C21</f>
        <v>28.6</v>
      </c>
      <c r="S25" s="93">
        <f>[44]Julho!$C22</f>
        <v>30.9</v>
      </c>
      <c r="T25" s="93">
        <f>[44]Julho!$C23</f>
        <v>31.6</v>
      </c>
      <c r="U25" s="93">
        <f>[44]Julho!$C24</f>
        <v>30.3</v>
      </c>
      <c r="V25" s="93">
        <f>[44]Julho!$C25</f>
        <v>30.6</v>
      </c>
      <c r="W25" s="93">
        <f>[44]Julho!$C26</f>
        <v>31.2</v>
      </c>
      <c r="X25" s="93">
        <f>[44]Julho!$C27</f>
        <v>30.3</v>
      </c>
      <c r="Y25" s="93">
        <f>[44]Julho!$C28</f>
        <v>31.9</v>
      </c>
      <c r="Z25" s="93">
        <f>[44]Julho!$C29</f>
        <v>32.700000000000003</v>
      </c>
      <c r="AA25" s="93">
        <f>[44]Julho!$C30</f>
        <v>31.4</v>
      </c>
      <c r="AB25" s="93">
        <f>[44]Julho!$C31</f>
        <v>26.8</v>
      </c>
      <c r="AC25" s="93">
        <f>[44]Julho!$C32</f>
        <v>33.299999999999997</v>
      </c>
      <c r="AD25" s="93">
        <f>[44]Julho!$C33</f>
        <v>20.7</v>
      </c>
      <c r="AE25" s="93">
        <f>[44]Julho!$C34</f>
        <v>21.5</v>
      </c>
      <c r="AF25" s="93">
        <f>[44]Julho!$C35</f>
        <v>27.2</v>
      </c>
      <c r="AG25" s="91">
        <f t="shared" si="3"/>
        <v>33.6</v>
      </c>
      <c r="AH25" s="92">
        <f t="shared" si="2"/>
        <v>24.86451612903226</v>
      </c>
      <c r="AI25" s="11" t="s">
        <v>33</v>
      </c>
      <c r="AJ25" t="s">
        <v>33</v>
      </c>
      <c r="AK25" t="s">
        <v>33</v>
      </c>
      <c r="AM25" t="s">
        <v>33</v>
      </c>
    </row>
    <row r="26" spans="1:39" x14ac:dyDescent="0.2">
      <c r="A26" s="50" t="s">
        <v>153</v>
      </c>
      <c r="B26" s="93">
        <f>[20]Julho!$C$5</f>
        <v>25.4</v>
      </c>
      <c r="C26" s="93">
        <f>[20]Julho!$C$6</f>
        <v>30.5</v>
      </c>
      <c r="D26" s="93">
        <f>[20]Julho!$C$7</f>
        <v>33.4</v>
      </c>
      <c r="E26" s="93">
        <f>[20]Julho!$C$8</f>
        <v>32.9</v>
      </c>
      <c r="F26" s="93">
        <f>[20]Julho!$C$9</f>
        <v>34.6</v>
      </c>
      <c r="G26" s="93">
        <f>[20]Julho!$C$10</f>
        <v>26.9</v>
      </c>
      <c r="H26" s="93">
        <f>[20]Julho!$C$11</f>
        <v>26.5</v>
      </c>
      <c r="I26" s="93">
        <f>[20]Julho!$C$12</f>
        <v>20.2</v>
      </c>
      <c r="J26" s="93">
        <f>[20]Julho!$C$13</f>
        <v>12.9</v>
      </c>
      <c r="K26" s="93">
        <f>[20]Julho!$C$14</f>
        <v>12.1</v>
      </c>
      <c r="L26" s="93">
        <f>[20]Julho!$C$15</f>
        <v>17.100000000000001</v>
      </c>
      <c r="M26" s="93">
        <f>[20]Julho!$C$16</f>
        <v>13.6</v>
      </c>
      <c r="N26" s="93">
        <f>[20]Julho!$C$17</f>
        <v>20.5</v>
      </c>
      <c r="O26" s="93">
        <f>[20]Julho!$C$18</f>
        <v>17.3</v>
      </c>
      <c r="P26" s="93">
        <f>[20]Julho!$C$19</f>
        <v>21.5</v>
      </c>
      <c r="Q26" s="93">
        <f>[20]Julho!$C$20</f>
        <v>27.4</v>
      </c>
      <c r="R26" s="93">
        <f>[20]Julho!$C$21</f>
        <v>30.2</v>
      </c>
      <c r="S26" s="93">
        <f>[20]Julho!$C$22</f>
        <v>31.4</v>
      </c>
      <c r="T26" s="93">
        <f>[20]Julho!$C$23</f>
        <v>31.9</v>
      </c>
      <c r="U26" s="93">
        <f>[20]Julho!$C$24</f>
        <v>30.8</v>
      </c>
      <c r="V26" s="93">
        <f>[20]Julho!$C$25</f>
        <v>31.9</v>
      </c>
      <c r="W26" s="93">
        <f>[20]Julho!$C$26</f>
        <v>31.5</v>
      </c>
      <c r="X26" s="93">
        <f>[20]Julho!$C$27</f>
        <v>30.7</v>
      </c>
      <c r="Y26" s="93">
        <f>[20]Julho!$C$28</f>
        <v>32.700000000000003</v>
      </c>
      <c r="Z26" s="93">
        <f>[20]Julho!$C$29</f>
        <v>33.299999999999997</v>
      </c>
      <c r="AA26" s="93">
        <f>[20]Julho!$C$30</f>
        <v>32.700000000000003</v>
      </c>
      <c r="AB26" s="93">
        <f>[20]Julho!$C$31</f>
        <v>33</v>
      </c>
      <c r="AC26" s="93">
        <f>[20]Julho!$C$32</f>
        <v>34.799999999999997</v>
      </c>
      <c r="AD26" s="93">
        <f>[20]Julho!$C$33</f>
        <v>26.1</v>
      </c>
      <c r="AE26" s="93">
        <f>[20]Julho!$C$34</f>
        <v>22.5</v>
      </c>
      <c r="AF26" s="93">
        <f>[20]Julho!$C$35</f>
        <v>27.9</v>
      </c>
      <c r="AG26" s="91">
        <f t="shared" si="3"/>
        <v>34.799999999999997</v>
      </c>
      <c r="AH26" s="92">
        <f t="shared" si="2"/>
        <v>26.909677419354839</v>
      </c>
      <c r="AJ26" t="s">
        <v>33</v>
      </c>
      <c r="AL26" t="s">
        <v>33</v>
      </c>
    </row>
    <row r="27" spans="1:39" x14ac:dyDescent="0.2">
      <c r="A27" s="50" t="s">
        <v>8</v>
      </c>
      <c r="B27" s="93">
        <f>[21]Julho!$C$5</f>
        <v>25.3</v>
      </c>
      <c r="C27" s="93">
        <f>[21]Julho!$C$6</f>
        <v>29.4</v>
      </c>
      <c r="D27" s="93">
        <f>[21]Julho!$C$7</f>
        <v>31.7</v>
      </c>
      <c r="E27" s="93">
        <f>[21]Julho!$C$8</f>
        <v>32.9</v>
      </c>
      <c r="F27" s="93">
        <f>[21]Julho!$C$9</f>
        <v>33.799999999999997</v>
      </c>
      <c r="G27" s="93">
        <f>[21]Julho!$C$10</f>
        <v>25.8</v>
      </c>
      <c r="H27" s="93">
        <f>[21]Julho!$C$11</f>
        <v>22.8</v>
      </c>
      <c r="I27" s="93">
        <f>[21]Julho!$C$12</f>
        <v>15.9</v>
      </c>
      <c r="J27" s="93">
        <f>[21]Julho!$C$13</f>
        <v>12.8</v>
      </c>
      <c r="K27" s="93">
        <f>[21]Julho!$C$14</f>
        <v>14.1</v>
      </c>
      <c r="L27" s="93">
        <f>[21]Julho!$C$15</f>
        <v>13</v>
      </c>
      <c r="M27" s="93">
        <f>[21]Julho!$C$16</f>
        <v>10.199999999999999</v>
      </c>
      <c r="N27" s="93">
        <f>[21]Julho!$C$17</f>
        <v>16.5</v>
      </c>
      <c r="O27" s="93">
        <f>[21]Julho!$C$18</f>
        <v>12.7</v>
      </c>
      <c r="P27" s="93">
        <f>[21]Julho!$C$19</f>
        <v>19.399999999999999</v>
      </c>
      <c r="Q27" s="93">
        <f>[21]Julho!$C$20</f>
        <v>25.9</v>
      </c>
      <c r="R27" s="93">
        <f>[21]Julho!$C$21</f>
        <v>29.1</v>
      </c>
      <c r="S27" s="93">
        <f>[21]Julho!$C$22</f>
        <v>29.8</v>
      </c>
      <c r="T27" s="93">
        <f>[21]Julho!$C$23</f>
        <v>30.6</v>
      </c>
      <c r="U27" s="93">
        <f>[21]Julho!$C$24</f>
        <v>29.4</v>
      </c>
      <c r="V27" s="93">
        <f>[21]Julho!$C$25</f>
        <v>29.7</v>
      </c>
      <c r="W27" s="93">
        <f>[21]Julho!$C$26</f>
        <v>30.6</v>
      </c>
      <c r="X27" s="93">
        <f>[21]Julho!$C$27</f>
        <v>29.7</v>
      </c>
      <c r="Y27" s="93">
        <f>[21]Julho!$C$28</f>
        <v>30.8</v>
      </c>
      <c r="Z27" s="93">
        <f>[21]Julho!$C$29</f>
        <v>32.1</v>
      </c>
      <c r="AA27" s="93">
        <f>[21]Julho!$C$30</f>
        <v>30.3</v>
      </c>
      <c r="AB27" s="93">
        <f>[21]Julho!$C$31</f>
        <v>29.4</v>
      </c>
      <c r="AC27" s="93">
        <f>[21]Julho!$C$32</f>
        <v>33.200000000000003</v>
      </c>
      <c r="AD27" s="93">
        <f>[21]Julho!$C$33</f>
        <v>22</v>
      </c>
      <c r="AE27" s="93">
        <f>[21]Julho!$C$34</f>
        <v>21.1</v>
      </c>
      <c r="AF27" s="93">
        <f>[21]Julho!$C$35</f>
        <v>26.9</v>
      </c>
      <c r="AG27" s="91">
        <f t="shared" si="3"/>
        <v>33.799999999999997</v>
      </c>
      <c r="AH27" s="92">
        <f t="shared" si="2"/>
        <v>25.061290322580643</v>
      </c>
      <c r="AJ27" t="s">
        <v>33</v>
      </c>
    </row>
    <row r="28" spans="1:39" x14ac:dyDescent="0.2">
      <c r="A28" s="50" t="s">
        <v>9</v>
      </c>
      <c r="B28" s="106">
        <f>[22]Julho!$D5</f>
        <v>10.7</v>
      </c>
      <c r="C28" s="106">
        <f>[22]Julho!$D6</f>
        <v>15.4</v>
      </c>
      <c r="D28" s="106">
        <f>[22]Julho!$D7</f>
        <v>16.8</v>
      </c>
      <c r="E28" s="106">
        <f>[22]Julho!$D8</f>
        <v>17.3</v>
      </c>
      <c r="F28" s="106">
        <f>[22]Julho!$D9</f>
        <v>20.8</v>
      </c>
      <c r="G28" s="106">
        <f>[22]Julho!$D10</f>
        <v>15.6</v>
      </c>
      <c r="H28" s="106">
        <f>[22]Julho!$D11</f>
        <v>15</v>
      </c>
      <c r="I28" s="106">
        <f>[22]Julho!$D12</f>
        <v>12.7</v>
      </c>
      <c r="J28" s="106">
        <f>[22]Julho!$D13</f>
        <v>11.1</v>
      </c>
      <c r="K28" s="106">
        <f>[22]Julho!$D14</f>
        <v>8.8000000000000007</v>
      </c>
      <c r="L28" s="106">
        <f>[22]Julho!$D15</f>
        <v>10.199999999999999</v>
      </c>
      <c r="M28" s="106">
        <f>[22]Julho!$D16</f>
        <v>9.6</v>
      </c>
      <c r="N28" s="106">
        <f>[22]Julho!$D17</f>
        <v>9.1999999999999993</v>
      </c>
      <c r="O28" s="106">
        <f>[22]Julho!$D18</f>
        <v>10.199999999999999</v>
      </c>
      <c r="P28" s="106">
        <f>[22]Julho!$D19</f>
        <v>10</v>
      </c>
      <c r="Q28" s="106">
        <f>[22]Julho!$D20</f>
        <v>12.5</v>
      </c>
      <c r="R28" s="106">
        <f>[22]Julho!$D21</f>
        <v>16</v>
      </c>
      <c r="S28" s="106">
        <f>[22]Julho!$D22</f>
        <v>17.8</v>
      </c>
      <c r="T28" s="106">
        <f>[22]Julho!$D23</f>
        <v>18.2</v>
      </c>
      <c r="U28" s="106">
        <f>[22]Julho!$D24</f>
        <v>17.600000000000001</v>
      </c>
      <c r="V28" s="106">
        <f>[22]Julho!$D25</f>
        <v>16.899999999999999</v>
      </c>
      <c r="W28" s="106">
        <f>[22]Julho!$D26</f>
        <v>18.2</v>
      </c>
      <c r="X28" s="106">
        <f>[22]Julho!$D27</f>
        <v>18.100000000000001</v>
      </c>
      <c r="Y28" s="106">
        <f>[22]Julho!$D28</f>
        <v>17.100000000000001</v>
      </c>
      <c r="Z28" s="106">
        <f>[22]Julho!$D29</f>
        <v>16.5</v>
      </c>
      <c r="AA28" s="106">
        <f>[22]Julho!$D30</f>
        <v>19.600000000000001</v>
      </c>
      <c r="AB28" s="106">
        <f>[22]Julho!$D31</f>
        <v>17.8</v>
      </c>
      <c r="AC28" s="106">
        <f>[22]Julho!$D32</f>
        <v>17.600000000000001</v>
      </c>
      <c r="AD28" s="106">
        <f>[22]Julho!$D33</f>
        <v>16.5</v>
      </c>
      <c r="AE28" s="106">
        <f>[22]Julho!$D34</f>
        <v>17.5</v>
      </c>
      <c r="AF28" s="106">
        <f>[22]Julho!$D35</f>
        <v>14.5</v>
      </c>
      <c r="AG28" s="91">
        <f t="shared" si="3"/>
        <v>20.8</v>
      </c>
      <c r="AH28" s="92">
        <f t="shared" si="2"/>
        <v>15.025806451612905</v>
      </c>
      <c r="AL28" t="s">
        <v>33</v>
      </c>
    </row>
    <row r="29" spans="1:39" x14ac:dyDescent="0.2">
      <c r="A29" s="50" t="s">
        <v>30</v>
      </c>
      <c r="B29" s="93">
        <f>[23]Julho!$C$5</f>
        <v>27.7</v>
      </c>
      <c r="C29" s="93">
        <f>[23]Julho!$C$6</f>
        <v>32.6</v>
      </c>
      <c r="D29" s="93">
        <f>[23]Julho!$C$7</f>
        <v>33.799999999999997</v>
      </c>
      <c r="E29" s="93">
        <f>[23]Julho!$C$8</f>
        <v>33.700000000000003</v>
      </c>
      <c r="F29" s="93">
        <f>[23]Julho!$C$9</f>
        <v>33.700000000000003</v>
      </c>
      <c r="G29" s="93">
        <f>[23]Julho!$C$10</f>
        <v>23.6</v>
      </c>
      <c r="H29" s="93">
        <f>[23]Julho!$C$11</f>
        <v>23</v>
      </c>
      <c r="I29" s="93">
        <f>[23]Julho!$C$12</f>
        <v>18.2</v>
      </c>
      <c r="J29" s="93">
        <f>[23]Julho!$C$13</f>
        <v>12.5</v>
      </c>
      <c r="K29" s="93">
        <f>[23]Julho!$C$14</f>
        <v>14.5</v>
      </c>
      <c r="L29" s="93">
        <f>[23]Julho!$C$15</f>
        <v>18</v>
      </c>
      <c r="M29" s="93">
        <f>[23]Julho!$C$16</f>
        <v>12.9</v>
      </c>
      <c r="N29" s="93">
        <f>[23]Julho!$C$17</f>
        <v>15.3</v>
      </c>
      <c r="O29" s="93">
        <f>[23]Julho!$C$18</f>
        <v>15</v>
      </c>
      <c r="P29" s="93">
        <f>[23]Julho!$C$19</f>
        <v>20.2</v>
      </c>
      <c r="Q29" s="93">
        <f>[23]Julho!$C$20</f>
        <v>28.1</v>
      </c>
      <c r="R29" s="93">
        <f>[23]Julho!$C$21</f>
        <v>31.3</v>
      </c>
      <c r="S29" s="93">
        <f>[23]Julho!$C$22</f>
        <v>32</v>
      </c>
      <c r="T29" s="93">
        <f>[23]Julho!$C$23</f>
        <v>33.799999999999997</v>
      </c>
      <c r="U29" s="93">
        <f>[23]Julho!$C$24</f>
        <v>33.1</v>
      </c>
      <c r="V29" s="93">
        <f>[23]Julho!$C$25</f>
        <v>33.200000000000003</v>
      </c>
      <c r="W29" s="93">
        <f>[23]Julho!$C$26</f>
        <v>31.4</v>
      </c>
      <c r="X29" s="93">
        <f>[23]Julho!$C$27</f>
        <v>30.4</v>
      </c>
      <c r="Y29" s="93">
        <f>[23]Julho!$C$28</f>
        <v>31.3</v>
      </c>
      <c r="Z29" s="93">
        <f>[23]Julho!$C$29</f>
        <v>33</v>
      </c>
      <c r="AA29" s="93">
        <f>[23]Julho!$C$30</f>
        <v>33.6</v>
      </c>
      <c r="AB29" s="93">
        <f>[23]Julho!$C$31</f>
        <v>34.700000000000003</v>
      </c>
      <c r="AC29" s="93">
        <f>[23]Julho!$C$32</f>
        <v>34.799999999999997</v>
      </c>
      <c r="AD29" s="93">
        <f>[23]Julho!$C$33</f>
        <v>28.9</v>
      </c>
      <c r="AE29" s="93">
        <f>[23]Julho!$C$34</f>
        <v>25.5</v>
      </c>
      <c r="AF29" s="93">
        <f>[23]Julho!$C$35</f>
        <v>32.5</v>
      </c>
      <c r="AG29" s="91">
        <f t="shared" si="3"/>
        <v>34.799999999999997</v>
      </c>
      <c r="AH29" s="92">
        <f t="shared" si="2"/>
        <v>27.170967741935481</v>
      </c>
      <c r="AL29" t="s">
        <v>33</v>
      </c>
      <c r="AM29" t="s">
        <v>33</v>
      </c>
    </row>
    <row r="30" spans="1:39" x14ac:dyDescent="0.2">
      <c r="A30" s="50" t="s">
        <v>10</v>
      </c>
      <c r="B30" s="93">
        <f>[24]Julho!$C$5</f>
        <v>24.9</v>
      </c>
      <c r="C30" s="93">
        <f>[24]Julho!$C$6</f>
        <v>29.9</v>
      </c>
      <c r="D30" s="93">
        <f>[24]Julho!$C$7</f>
        <v>31.7</v>
      </c>
      <c r="E30" s="93">
        <f>[24]Julho!$C$8</f>
        <v>32.6</v>
      </c>
      <c r="F30" s="93">
        <f>[24]Julho!$C$9</f>
        <v>33</v>
      </c>
      <c r="G30" s="93">
        <f>[24]Julho!$C$10</f>
        <v>25.6</v>
      </c>
      <c r="H30" s="93">
        <f>[24]Julho!$C$11</f>
        <v>24.2</v>
      </c>
      <c r="I30" s="93">
        <f>[24]Julho!$C$12</f>
        <v>16.399999999999999</v>
      </c>
      <c r="J30" s="93">
        <f>[24]Julho!$C$13</f>
        <v>12.2</v>
      </c>
      <c r="K30" s="93">
        <f>[24]Julho!$C$14</f>
        <v>13.1</v>
      </c>
      <c r="L30" s="93">
        <f>[24]Julho!$C$15</f>
        <v>13.8</v>
      </c>
      <c r="M30" s="93">
        <f>[24]Julho!$C$16</f>
        <v>11</v>
      </c>
      <c r="N30" s="93">
        <f>[24]Julho!$C$17</f>
        <v>16.8</v>
      </c>
      <c r="O30" s="93">
        <f>[24]Julho!$C$18</f>
        <v>13.1</v>
      </c>
      <c r="P30" s="93">
        <f>[24]Julho!$C$19</f>
        <v>19.5</v>
      </c>
      <c r="Q30" s="93">
        <f>[24]Julho!$C$20</f>
        <v>27.4</v>
      </c>
      <c r="R30" s="93">
        <f>[24]Julho!$C$21</f>
        <v>30</v>
      </c>
      <c r="S30" s="93">
        <f>[24]Julho!$C$22</f>
        <v>30.5</v>
      </c>
      <c r="T30" s="93">
        <f>[24]Julho!$C$23</f>
        <v>31</v>
      </c>
      <c r="U30" s="93">
        <f>[24]Julho!$C$24</f>
        <v>30.5</v>
      </c>
      <c r="V30" s="93">
        <f>[24]Julho!$C$25</f>
        <v>31.2</v>
      </c>
      <c r="W30" s="93">
        <f>[24]Julho!$C$26</f>
        <v>31.4</v>
      </c>
      <c r="X30" s="93">
        <f>[24]Julho!$C$27</f>
        <v>30.4</v>
      </c>
      <c r="Y30" s="93">
        <f>[24]Julho!$C$28</f>
        <v>31.3</v>
      </c>
      <c r="Z30" s="93">
        <f>[24]Julho!$C$29</f>
        <v>33</v>
      </c>
      <c r="AA30" s="93">
        <f>[24]Julho!$C$30</f>
        <v>31.9</v>
      </c>
      <c r="AB30" s="93">
        <f>[24]Julho!$C$31</f>
        <v>32.4</v>
      </c>
      <c r="AC30" s="93">
        <f>[24]Julho!$C$32</f>
        <v>33</v>
      </c>
      <c r="AD30" s="93">
        <f>[24]Julho!$C$33</f>
        <v>26.2</v>
      </c>
      <c r="AE30" s="93">
        <f>[24]Julho!$C$34</f>
        <v>20</v>
      </c>
      <c r="AF30" s="93">
        <f>[24]Julho!$C$35</f>
        <v>27.9</v>
      </c>
      <c r="AG30" s="91">
        <f t="shared" si="3"/>
        <v>33</v>
      </c>
      <c r="AH30" s="92">
        <f t="shared" si="2"/>
        <v>25.674193548387091</v>
      </c>
      <c r="AL30" t="s">
        <v>33</v>
      </c>
      <c r="AM30" t="s">
        <v>33</v>
      </c>
    </row>
    <row r="31" spans="1:39" x14ac:dyDescent="0.2">
      <c r="A31" s="50" t="s">
        <v>154</v>
      </c>
      <c r="B31" s="93">
        <f>[25]Julho!$C5</f>
        <v>24.2</v>
      </c>
      <c r="C31" s="93">
        <f>[25]Julho!$C6</f>
        <v>29.9</v>
      </c>
      <c r="D31" s="93">
        <f>[25]Julho!$C7</f>
        <v>31.8</v>
      </c>
      <c r="E31" s="93">
        <f>[25]Julho!$C8</f>
        <v>31.7</v>
      </c>
      <c r="F31" s="93">
        <f>[25]Julho!$C9</f>
        <v>33</v>
      </c>
      <c r="G31" s="93">
        <f>[25]Julho!$C10</f>
        <v>23.8</v>
      </c>
      <c r="H31" s="93">
        <f>[25]Julho!$C11</f>
        <v>23</v>
      </c>
      <c r="I31" s="93">
        <f>[25]Julho!$C12</f>
        <v>14.4</v>
      </c>
      <c r="J31" s="93">
        <f>[25]Julho!$C13</f>
        <v>11</v>
      </c>
      <c r="K31" s="93">
        <f>[25]Julho!$C14</f>
        <v>13.3</v>
      </c>
      <c r="L31" s="93">
        <f>[25]Julho!$C15</f>
        <v>13.7</v>
      </c>
      <c r="M31" s="93" t="str">
        <f>[25]Julho!$C16</f>
        <v>*</v>
      </c>
      <c r="N31" s="93" t="str">
        <f>[25]Julho!$C17</f>
        <v>*</v>
      </c>
      <c r="O31" s="93" t="str">
        <f>[25]Julho!$C18</f>
        <v>*</v>
      </c>
      <c r="P31" s="93" t="str">
        <f>[25]Julho!$C19</f>
        <v>*</v>
      </c>
      <c r="Q31" s="93">
        <f>[25]Julho!$C20</f>
        <v>26.1</v>
      </c>
      <c r="R31" s="93">
        <f>[25]Julho!$C21</f>
        <v>29.3</v>
      </c>
      <c r="S31" s="93">
        <f>[25]Julho!$C22</f>
        <v>30.3</v>
      </c>
      <c r="T31" s="93">
        <f>[25]Julho!$C23</f>
        <v>31.1</v>
      </c>
      <c r="U31" s="93">
        <f>[25]Julho!$C24</f>
        <v>29.9</v>
      </c>
      <c r="V31" s="93">
        <f>[25]Julho!$C25</f>
        <v>30.5</v>
      </c>
      <c r="W31" s="93">
        <f>[25]Julho!$C26</f>
        <v>30.7</v>
      </c>
      <c r="X31" s="93">
        <f>[25]Julho!$C27</f>
        <v>30</v>
      </c>
      <c r="Y31" s="93">
        <f>[25]Julho!$C28</f>
        <v>31.1</v>
      </c>
      <c r="Z31" s="93">
        <f>[25]Julho!$C29</f>
        <v>32.299999999999997</v>
      </c>
      <c r="AA31" s="93">
        <f>[25]Julho!$C30</f>
        <v>31.3</v>
      </c>
      <c r="AB31" s="93">
        <f>[25]Julho!$C31</f>
        <v>31.5</v>
      </c>
      <c r="AC31" s="93">
        <f>[25]Julho!$C32</f>
        <v>33.799999999999997</v>
      </c>
      <c r="AD31" s="93">
        <f>[25]Julho!$C33</f>
        <v>23.6</v>
      </c>
      <c r="AE31" s="93">
        <f>[25]Julho!$C34</f>
        <v>19.600000000000001</v>
      </c>
      <c r="AF31" s="93">
        <f>[25]Julho!$C35</f>
        <v>26.7</v>
      </c>
      <c r="AG31" s="91">
        <f t="shared" si="3"/>
        <v>33.799999999999997</v>
      </c>
      <c r="AH31" s="92">
        <f t="shared" si="2"/>
        <v>26.577777777777779</v>
      </c>
      <c r="AI31" s="11" t="s">
        <v>33</v>
      </c>
      <c r="AL31" t="s">
        <v>33</v>
      </c>
    </row>
    <row r="32" spans="1:39" x14ac:dyDescent="0.2">
      <c r="A32" s="50" t="s">
        <v>11</v>
      </c>
      <c r="B32" s="93">
        <f>[26]Julho!$C$5</f>
        <v>26.1</v>
      </c>
      <c r="C32" s="93">
        <f>[26]Julho!$C$6</f>
        <v>31.1</v>
      </c>
      <c r="D32" s="93">
        <f>[26]Julho!$C$7</f>
        <v>33.4</v>
      </c>
      <c r="E32" s="93">
        <f>[26]Julho!$C$8</f>
        <v>33.200000000000003</v>
      </c>
      <c r="F32" s="93">
        <f>[26]Julho!$C$9</f>
        <v>34.6</v>
      </c>
      <c r="G32" s="93">
        <f>[26]Julho!$C$10</f>
        <v>22.7</v>
      </c>
      <c r="H32" s="93">
        <f>[26]Julho!$C$11</f>
        <v>25.4</v>
      </c>
      <c r="I32" s="93">
        <f>[26]Julho!$C$12</f>
        <v>19.5</v>
      </c>
      <c r="J32" s="93">
        <f>[26]Julho!$C$13</f>
        <v>12.8</v>
      </c>
      <c r="K32" s="93">
        <f>[26]Julho!$C$14</f>
        <v>11.5</v>
      </c>
      <c r="L32" s="93">
        <f>[26]Julho!$C$15</f>
        <v>19.8</v>
      </c>
      <c r="M32" s="93">
        <f>[26]Julho!$C$16</f>
        <v>14.5</v>
      </c>
      <c r="N32" s="93">
        <f>[26]Julho!$C$17</f>
        <v>22.3</v>
      </c>
      <c r="O32" s="93">
        <f>[26]Julho!$C$18</f>
        <v>18.7</v>
      </c>
      <c r="P32" s="93">
        <f>[26]Julho!$C$19</f>
        <v>20.6</v>
      </c>
      <c r="Q32" s="93">
        <f>[26]Julho!$C$20</f>
        <v>27.9</v>
      </c>
      <c r="R32" s="93">
        <f>[26]Julho!$C$21</f>
        <v>29.9</v>
      </c>
      <c r="S32" s="93">
        <f>[26]Julho!$C$22</f>
        <v>31.7</v>
      </c>
      <c r="T32" s="93">
        <f>[26]Julho!$C$23</f>
        <v>31.8</v>
      </c>
      <c r="U32" s="93">
        <f>[26]Julho!$C$24</f>
        <v>31</v>
      </c>
      <c r="V32" s="93">
        <f>[26]Julho!$C$25</f>
        <v>32.700000000000003</v>
      </c>
      <c r="W32" s="93">
        <f>[26]Julho!$C$26</f>
        <v>31.9</v>
      </c>
      <c r="X32" s="93">
        <f>[26]Julho!$C$27</f>
        <v>31.1</v>
      </c>
      <c r="Y32" s="93">
        <f>[26]Julho!$C$28</f>
        <v>32.6</v>
      </c>
      <c r="Z32" s="93">
        <f>[26]Julho!$C$29</f>
        <v>34</v>
      </c>
      <c r="AA32" s="93">
        <f>[26]Julho!$C$30</f>
        <v>33.1</v>
      </c>
      <c r="AB32" s="93">
        <f>[26]Julho!$C$31</f>
        <v>34.4</v>
      </c>
      <c r="AC32" s="93">
        <f>[26]Julho!$C$32</f>
        <v>34.6</v>
      </c>
      <c r="AD32" s="93">
        <f>[26]Julho!$C$33</f>
        <v>26.6</v>
      </c>
      <c r="AE32" s="93">
        <f>[26]Julho!$C$34</f>
        <v>23.2</v>
      </c>
      <c r="AF32" s="93">
        <f>[26]Julho!$C$35</f>
        <v>29.1</v>
      </c>
      <c r="AG32" s="91">
        <f t="shared" si="3"/>
        <v>34.6</v>
      </c>
      <c r="AH32" s="92">
        <f t="shared" si="2"/>
        <v>27.154838709677424</v>
      </c>
      <c r="AM32" t="s">
        <v>33</v>
      </c>
    </row>
    <row r="33" spans="1:39" s="5" customFormat="1" x14ac:dyDescent="0.2">
      <c r="A33" s="50" t="s">
        <v>12</v>
      </c>
      <c r="B33" s="93">
        <f>[27]Julho!$C$5</f>
        <v>28.3</v>
      </c>
      <c r="C33" s="93">
        <f>[27]Julho!$C$6</f>
        <v>33.4</v>
      </c>
      <c r="D33" s="93">
        <f>[27]Julho!$C$7</f>
        <v>35.1</v>
      </c>
      <c r="E33" s="93">
        <f>[27]Julho!$C$8</f>
        <v>34.799999999999997</v>
      </c>
      <c r="F33" s="93">
        <f>[27]Julho!$C$9</f>
        <v>34.299999999999997</v>
      </c>
      <c r="G33" s="93">
        <f>[27]Julho!$C$10</f>
        <v>26.1</v>
      </c>
      <c r="H33" s="93">
        <f>[27]Julho!$C$11</f>
        <v>23.8</v>
      </c>
      <c r="I33" s="93">
        <f>[27]Julho!$C$12</f>
        <v>19.100000000000001</v>
      </c>
      <c r="J33" s="93">
        <f>[27]Julho!$C$13</f>
        <v>13.9</v>
      </c>
      <c r="K33" s="93">
        <f>[27]Julho!$C$14</f>
        <v>14.7</v>
      </c>
      <c r="L33" s="93">
        <f>[27]Julho!$C$15</f>
        <v>25</v>
      </c>
      <c r="M33" s="93">
        <f>[27]Julho!$C$16</f>
        <v>17</v>
      </c>
      <c r="N33" s="93">
        <f>[27]Julho!$C$17</f>
        <v>18.100000000000001</v>
      </c>
      <c r="O33" s="93">
        <f>[27]Julho!$C$18</f>
        <v>20.5</v>
      </c>
      <c r="P33" s="93">
        <f>[27]Julho!$C$19</f>
        <v>21.5</v>
      </c>
      <c r="Q33" s="93">
        <f>[27]Julho!$C$20</f>
        <v>29.1</v>
      </c>
      <c r="R33" s="93">
        <f>[27]Julho!$C$21</f>
        <v>32.4</v>
      </c>
      <c r="S33" s="93">
        <f>[27]Julho!$C$22</f>
        <v>33.799999999999997</v>
      </c>
      <c r="T33" s="93">
        <f>[27]Julho!$C$23</f>
        <v>35</v>
      </c>
      <c r="U33" s="93">
        <f>[27]Julho!$C$24</f>
        <v>34.299999999999997</v>
      </c>
      <c r="V33" s="93">
        <f>[27]Julho!$C$25</f>
        <v>35.299999999999997</v>
      </c>
      <c r="W33" s="93">
        <f>[27]Julho!$C$26</f>
        <v>35.1</v>
      </c>
      <c r="X33" s="93">
        <f>[27]Julho!$C$27</f>
        <v>34.700000000000003</v>
      </c>
      <c r="Y33" s="93">
        <f>[27]Julho!$C$28</f>
        <v>34.700000000000003</v>
      </c>
      <c r="Z33" s="93">
        <f>[27]Julho!$C$29</f>
        <v>35.299999999999997</v>
      </c>
      <c r="AA33" s="93">
        <f>[27]Julho!$C$30</f>
        <v>35.700000000000003</v>
      </c>
      <c r="AB33" s="93">
        <f>[27]Julho!$C$31</f>
        <v>36.299999999999997</v>
      </c>
      <c r="AC33" s="93">
        <f>[27]Julho!$C$32</f>
        <v>36.6</v>
      </c>
      <c r="AD33" s="93">
        <f>[27]Julho!$C$33</f>
        <v>33.4</v>
      </c>
      <c r="AE33" s="93">
        <f>[27]Julho!$C$34</f>
        <v>29.5</v>
      </c>
      <c r="AF33" s="93">
        <f>[27]Julho!$C$35</f>
        <v>34.299999999999997</v>
      </c>
      <c r="AG33" s="91">
        <f t="shared" si="3"/>
        <v>36.6</v>
      </c>
      <c r="AH33" s="92">
        <f t="shared" si="2"/>
        <v>29.390322580645162</v>
      </c>
      <c r="AL33" s="5" t="s">
        <v>33</v>
      </c>
      <c r="AM33" s="5" t="s">
        <v>33</v>
      </c>
    </row>
    <row r="34" spans="1:39" x14ac:dyDescent="0.2">
      <c r="A34" s="50" t="s">
        <v>233</v>
      </c>
      <c r="B34" s="93">
        <f>[28]Julho!$C$5</f>
        <v>29</v>
      </c>
      <c r="C34" s="93">
        <f>[28]Julho!$C$6</f>
        <v>34.799999999999997</v>
      </c>
      <c r="D34" s="93">
        <f>[28]Julho!$C$7</f>
        <v>36.299999999999997</v>
      </c>
      <c r="E34" s="93">
        <f>[28]Julho!$C$8</f>
        <v>35.700000000000003</v>
      </c>
      <c r="F34" s="93">
        <f>[28]Julho!$C$9</f>
        <v>36</v>
      </c>
      <c r="G34" s="93">
        <f>[28]Julho!$C$10</f>
        <v>27</v>
      </c>
      <c r="H34" s="93">
        <f>[28]Julho!$C$11</f>
        <v>24</v>
      </c>
      <c r="I34" s="93">
        <f>[28]Julho!$C$12</f>
        <v>18.5</v>
      </c>
      <c r="J34" s="93">
        <f>[28]Julho!$C$13</f>
        <v>15.2</v>
      </c>
      <c r="K34" s="93">
        <f>[28]Julho!$C$14</f>
        <v>19.7</v>
      </c>
      <c r="L34" s="93">
        <f>[28]Julho!$C$15</f>
        <v>25.4</v>
      </c>
      <c r="M34" s="93">
        <f>[28]Julho!$C$16</f>
        <v>19.399999999999999</v>
      </c>
      <c r="N34" s="93">
        <f>[28]Julho!$C$17</f>
        <v>21.1</v>
      </c>
      <c r="O34" s="93">
        <f>[28]Julho!$C$18</f>
        <v>20.8</v>
      </c>
      <c r="P34" s="93">
        <f>[28]Julho!$C$19</f>
        <v>24.7</v>
      </c>
      <c r="Q34" s="93">
        <f>[28]Julho!$C$20</f>
        <v>30</v>
      </c>
      <c r="R34" s="93">
        <f>[28]Julho!$C$21</f>
        <v>34.6</v>
      </c>
      <c r="S34" s="93">
        <f>[28]Julho!$C$22</f>
        <v>34.5</v>
      </c>
      <c r="T34" s="93">
        <f>[28]Julho!$C$23</f>
        <v>35.299999999999997</v>
      </c>
      <c r="U34" s="93">
        <f>[28]Julho!$C$24</f>
        <v>35.4</v>
      </c>
      <c r="V34" s="93">
        <f>[28]Julho!$C$25</f>
        <v>35.200000000000003</v>
      </c>
      <c r="W34" s="93">
        <f>[28]Julho!$C$26</f>
        <v>35.299999999999997</v>
      </c>
      <c r="X34" s="93">
        <f>[28]Julho!$C$27</f>
        <v>34.700000000000003</v>
      </c>
      <c r="Y34" s="93">
        <f>[28]Julho!$C$28</f>
        <v>35</v>
      </c>
      <c r="Z34" s="93">
        <f>[28]Julho!$C$29</f>
        <v>36.4</v>
      </c>
      <c r="AA34" s="93">
        <f>[28]Julho!$C$30</f>
        <v>36.799999999999997</v>
      </c>
      <c r="AB34" s="93">
        <f>[28]Julho!$C$31</f>
        <v>37.1</v>
      </c>
      <c r="AC34" s="93">
        <f>[28]Julho!$C$32</f>
        <v>36.9</v>
      </c>
      <c r="AD34" s="93">
        <f>[28]Julho!$C$33</f>
        <v>32</v>
      </c>
      <c r="AE34" s="93">
        <f>[28]Julho!$C$34</f>
        <v>29.1</v>
      </c>
      <c r="AF34" s="93">
        <f>[28]Julho!$C$35</f>
        <v>36.1</v>
      </c>
      <c r="AG34" s="91">
        <f>MAX(B34:AF34)</f>
        <v>37.1</v>
      </c>
      <c r="AH34" s="92">
        <f t="shared" si="2"/>
        <v>30.387096774193548</v>
      </c>
    </row>
    <row r="35" spans="1:39" x14ac:dyDescent="0.2">
      <c r="A35" s="50" t="s">
        <v>232</v>
      </c>
      <c r="B35" s="93">
        <f>[29]Julho!$C$5</f>
        <v>26</v>
      </c>
      <c r="C35" s="93">
        <f>[29]Julho!$C$6</f>
        <v>30.3</v>
      </c>
      <c r="D35" s="93">
        <f>[29]Julho!$C$7</f>
        <v>33.200000000000003</v>
      </c>
      <c r="E35" s="93">
        <f>[29]Julho!$C$8</f>
        <v>33.200000000000003</v>
      </c>
      <c r="F35" s="93">
        <f>[29]Julho!$C$9</f>
        <v>33.6</v>
      </c>
      <c r="G35" s="93">
        <f>[29]Julho!$C$10</f>
        <v>26.3</v>
      </c>
      <c r="H35" s="93">
        <f>[29]Julho!$C$11</f>
        <v>28.9</v>
      </c>
      <c r="I35" s="93">
        <f>[29]Julho!$C$12</f>
        <v>21.4</v>
      </c>
      <c r="J35" s="93">
        <f>[29]Julho!$C$13</f>
        <v>13.1</v>
      </c>
      <c r="K35" s="93">
        <f>[29]Julho!$C$14</f>
        <v>12.5</v>
      </c>
      <c r="L35" s="93">
        <f>[29]Julho!$C$15</f>
        <v>22.7</v>
      </c>
      <c r="M35" s="93">
        <f>[29]Julho!$C$16</f>
        <v>19</v>
      </c>
      <c r="N35" s="93">
        <f>[29]Julho!$C$17</f>
        <v>20.9</v>
      </c>
      <c r="O35" s="93">
        <f>[29]Julho!$C$18</f>
        <v>20.9</v>
      </c>
      <c r="P35" s="93">
        <f>[29]Julho!$C$19</f>
        <v>21.1</v>
      </c>
      <c r="Q35" s="93">
        <f>[29]Julho!$C$20</f>
        <v>28.7</v>
      </c>
      <c r="R35" s="93">
        <f>[29]Julho!$C$21</f>
        <v>30.5</v>
      </c>
      <c r="S35" s="93">
        <f>[29]Julho!$C$22</f>
        <v>31.6</v>
      </c>
      <c r="T35" s="93">
        <f>[29]Julho!$C$23</f>
        <v>32.4</v>
      </c>
      <c r="U35" s="93">
        <f>[29]Julho!$C$24</f>
        <v>31.1</v>
      </c>
      <c r="V35" s="93">
        <f>[29]Julho!$C$25</f>
        <v>32.299999999999997</v>
      </c>
      <c r="W35" s="93">
        <f>[29]Julho!$C$26</f>
        <v>31.9</v>
      </c>
      <c r="X35" s="93">
        <f>[29]Julho!$C$27</f>
        <v>31.4</v>
      </c>
      <c r="Y35" s="93">
        <f>[29]Julho!$C$28</f>
        <v>32.9</v>
      </c>
      <c r="Z35" s="93">
        <f>[29]Julho!$C$29</f>
        <v>33.700000000000003</v>
      </c>
      <c r="AA35" s="93">
        <f>[29]Julho!$C$30</f>
        <v>33.700000000000003</v>
      </c>
      <c r="AB35" s="93">
        <f>[29]Julho!$C$31</f>
        <v>33.799999999999997</v>
      </c>
      <c r="AC35" s="93">
        <f>[29]Julho!$C$32</f>
        <v>35.4</v>
      </c>
      <c r="AD35" s="93">
        <f>[29]Julho!$C$33</f>
        <v>28.7</v>
      </c>
      <c r="AE35" s="93">
        <f>[29]Julho!$C$34</f>
        <v>27.8</v>
      </c>
      <c r="AF35" s="93">
        <f>[29]Julho!$C$35</f>
        <v>30.2</v>
      </c>
      <c r="AG35" s="91">
        <f>MAX(B35:AF35)</f>
        <v>35.4</v>
      </c>
      <c r="AH35" s="92">
        <f t="shared" si="2"/>
        <v>28.038709677419352</v>
      </c>
    </row>
    <row r="36" spans="1:39" x14ac:dyDescent="0.2">
      <c r="A36" s="50" t="s">
        <v>126</v>
      </c>
      <c r="B36" s="93">
        <f>[30]Julho!$C$5</f>
        <v>24.7</v>
      </c>
      <c r="C36" s="93">
        <f>[30]Julho!$C$6</f>
        <v>29.7</v>
      </c>
      <c r="D36" s="93">
        <f>[30]Julho!$C$7</f>
        <v>32.9</v>
      </c>
      <c r="E36" s="93">
        <f>[30]Julho!$C$8</f>
        <v>32.9</v>
      </c>
      <c r="F36" s="93">
        <f>[30]Julho!$C$9</f>
        <v>33.700000000000003</v>
      </c>
      <c r="G36" s="93">
        <f>[30]Julho!$C$10</f>
        <v>31.5</v>
      </c>
      <c r="H36" s="93">
        <f>[30]Julho!$C$11</f>
        <v>30.4</v>
      </c>
      <c r="I36" s="93">
        <f>[30]Julho!$C$12</f>
        <v>20.100000000000001</v>
      </c>
      <c r="J36" s="93">
        <f>[30]Julho!$C$13</f>
        <v>13.7</v>
      </c>
      <c r="K36" s="93">
        <f>[30]Julho!$C$14</f>
        <v>12.6</v>
      </c>
      <c r="L36" s="93">
        <f>[30]Julho!$C$15</f>
        <v>22.7</v>
      </c>
      <c r="M36" s="93">
        <f>[30]Julho!$C$16</f>
        <v>20</v>
      </c>
      <c r="N36" s="93">
        <f>[30]Julho!$C$17</f>
        <v>22</v>
      </c>
      <c r="O36" s="93">
        <f>[30]Julho!$C$18</f>
        <v>21.1</v>
      </c>
      <c r="P36" s="93">
        <f>[30]Julho!$C$19</f>
        <v>21.1</v>
      </c>
      <c r="Q36" s="93">
        <f>[30]Julho!$C$20</f>
        <v>28.7</v>
      </c>
      <c r="R36" s="93">
        <f>[30]Julho!$C$21</f>
        <v>30.5</v>
      </c>
      <c r="S36" s="93">
        <f>[30]Julho!$C$22</f>
        <v>31.6</v>
      </c>
      <c r="T36" s="93">
        <f>[30]Julho!$C$23</f>
        <v>32.4</v>
      </c>
      <c r="U36" s="93">
        <f>[30]Julho!$C$24</f>
        <v>31.1</v>
      </c>
      <c r="V36" s="93">
        <f>[30]Julho!$C$25</f>
        <v>32.299999999999997</v>
      </c>
      <c r="W36" s="93">
        <f>[30]Julho!$C$26</f>
        <v>31.6</v>
      </c>
      <c r="X36" s="93">
        <f>[30]Julho!$C$27</f>
        <v>30.7</v>
      </c>
      <c r="Y36" s="93">
        <f>[30]Julho!$C$28</f>
        <v>31.8</v>
      </c>
      <c r="Z36" s="93">
        <f>[30]Julho!$C$29</f>
        <v>33</v>
      </c>
      <c r="AA36" s="93">
        <f>[30]Julho!$C$30</f>
        <v>32.4</v>
      </c>
      <c r="AB36" s="93">
        <f>[30]Julho!$C$31</f>
        <v>32.5</v>
      </c>
      <c r="AC36" s="93">
        <f>[30]Julho!$C$32</f>
        <v>34.4</v>
      </c>
      <c r="AD36" s="93">
        <f>[30]Julho!$C$33</f>
        <v>27.6</v>
      </c>
      <c r="AE36" s="93">
        <f>[30]Julho!$C$34</f>
        <v>25.5</v>
      </c>
      <c r="AF36" s="93">
        <f>[30]Julho!$C$35</f>
        <v>29.2</v>
      </c>
      <c r="AG36" s="91">
        <f t="shared" ref="AG36:AG38" si="4">MAX(B36:AF36)</f>
        <v>34.4</v>
      </c>
      <c r="AH36" s="92">
        <f t="shared" si="2"/>
        <v>27.883870967741935</v>
      </c>
      <c r="AL36" t="s">
        <v>33</v>
      </c>
    </row>
    <row r="37" spans="1:39" x14ac:dyDescent="0.2">
      <c r="A37" s="50" t="s">
        <v>13</v>
      </c>
      <c r="B37" s="93">
        <f>[31]Julho!$C$5</f>
        <v>25.6</v>
      </c>
      <c r="C37" s="93">
        <f>[31]Julho!$C$6</f>
        <v>31.1</v>
      </c>
      <c r="D37" s="93">
        <f>[31]Julho!$C$7</f>
        <v>32.1</v>
      </c>
      <c r="E37" s="93">
        <f>[31]Julho!$C$8</f>
        <v>33</v>
      </c>
      <c r="F37" s="93">
        <f>[31]Julho!$C$9</f>
        <v>31.9</v>
      </c>
      <c r="G37" s="93">
        <f>[31]Julho!$C$10</f>
        <v>33.200000000000003</v>
      </c>
      <c r="H37" s="93">
        <f>[31]Julho!$C$11</f>
        <v>33.9</v>
      </c>
      <c r="I37" s="93">
        <f>[31]Julho!$C$12</f>
        <v>29.2</v>
      </c>
      <c r="J37" s="93">
        <f>[31]Julho!$C$13</f>
        <v>23</v>
      </c>
      <c r="K37" s="93">
        <f>[31]Julho!$C$14</f>
        <v>24.3</v>
      </c>
      <c r="L37" s="93">
        <f>[31]Julho!$C$15</f>
        <v>33.4</v>
      </c>
      <c r="M37" s="93">
        <f>[31]Julho!$C$16</f>
        <v>28.9</v>
      </c>
      <c r="N37" s="93">
        <f>[31]Julho!$C$17</f>
        <v>30.8</v>
      </c>
      <c r="O37" s="93">
        <f>[31]Julho!$C$18</f>
        <v>28.7</v>
      </c>
      <c r="P37" s="93">
        <f>[31]Julho!$C$19</f>
        <v>28.9</v>
      </c>
      <c r="Q37" s="93">
        <f>[31]Julho!$C$20</f>
        <v>31.2</v>
      </c>
      <c r="R37" s="93">
        <f>[31]Julho!$C$21</f>
        <v>31.8</v>
      </c>
      <c r="S37" s="93">
        <f>[31]Julho!$C$22</f>
        <v>32.799999999999997</v>
      </c>
      <c r="T37" s="93">
        <f>[31]Julho!$C$23</f>
        <v>32.4</v>
      </c>
      <c r="U37" s="93">
        <f>[31]Julho!$C$24</f>
        <v>32</v>
      </c>
      <c r="V37" s="93">
        <f>[31]Julho!$C$25</f>
        <v>31.7</v>
      </c>
      <c r="W37" s="93">
        <f>[31]Julho!$C$26</f>
        <v>31.6</v>
      </c>
      <c r="X37" s="93">
        <f>[31]Julho!$C$27</f>
        <v>31.8</v>
      </c>
      <c r="Y37" s="93">
        <f>[31]Julho!$C$28</f>
        <v>31.9</v>
      </c>
      <c r="Z37" s="93">
        <f>[31]Julho!$C$29</f>
        <v>32.9</v>
      </c>
      <c r="AA37" s="93">
        <f>[31]Julho!$C$30</f>
        <v>32.6</v>
      </c>
      <c r="AB37" s="93">
        <f>[31]Julho!$C$31</f>
        <v>33.5</v>
      </c>
      <c r="AC37" s="93">
        <f>[31]Julho!$C$32</f>
        <v>34.799999999999997</v>
      </c>
      <c r="AD37" s="93">
        <f>[31]Julho!$C$33</f>
        <v>35.4</v>
      </c>
      <c r="AE37" s="93">
        <f>[31]Julho!$C$34</f>
        <v>30.6</v>
      </c>
      <c r="AF37" s="93">
        <f>[31]Julho!$C$35</f>
        <v>33</v>
      </c>
      <c r="AG37" s="91">
        <f t="shared" si="4"/>
        <v>35.4</v>
      </c>
      <c r="AH37" s="92">
        <f t="shared" si="2"/>
        <v>31.2258064516129</v>
      </c>
      <c r="AJ37" t="s">
        <v>33</v>
      </c>
      <c r="AL37" t="s">
        <v>33</v>
      </c>
    </row>
    <row r="38" spans="1:39" x14ac:dyDescent="0.2">
      <c r="A38" s="50" t="s">
        <v>155</v>
      </c>
      <c r="B38" s="93">
        <f>[32]Julho!$C5</f>
        <v>31.6</v>
      </c>
      <c r="C38" s="93">
        <f>[32]Julho!$C6</f>
        <v>34.9</v>
      </c>
      <c r="D38" s="93">
        <f>[32]Julho!$C7</f>
        <v>35.700000000000003</v>
      </c>
      <c r="E38" s="93">
        <f>[32]Julho!$C8</f>
        <v>36.1</v>
      </c>
      <c r="F38" s="93">
        <f>[32]Julho!$C9</f>
        <v>31.9</v>
      </c>
      <c r="G38" s="93">
        <f>[32]Julho!$C10</f>
        <v>33.200000000000003</v>
      </c>
      <c r="H38" s="93">
        <f>[32]Julho!$C11</f>
        <v>33.9</v>
      </c>
      <c r="I38" s="93">
        <f>[32]Julho!$C12</f>
        <v>27.1</v>
      </c>
      <c r="J38" s="93">
        <f>[32]Julho!$C13</f>
        <v>26.6</v>
      </c>
      <c r="K38" s="93">
        <f>[32]Julho!$C14</f>
        <v>27.5</v>
      </c>
      <c r="L38" s="93">
        <f>[32]Julho!$C15</f>
        <v>33.5</v>
      </c>
      <c r="M38" s="93">
        <f>[32]Julho!$C16</f>
        <v>26</v>
      </c>
      <c r="N38" s="93">
        <f>[32]Julho!$C17</f>
        <v>26.6</v>
      </c>
      <c r="O38" s="93">
        <f>[32]Julho!$C18</f>
        <v>27.5</v>
      </c>
      <c r="P38" s="93">
        <f>[32]Julho!$C19</f>
        <v>28.9</v>
      </c>
      <c r="Q38" s="93">
        <f>[32]Julho!$C20</f>
        <v>32.700000000000003</v>
      </c>
      <c r="R38" s="93">
        <f>[32]Julho!$C21</f>
        <v>33.1</v>
      </c>
      <c r="S38" s="93">
        <f>[32]Julho!$C22</f>
        <v>34.799999999999997</v>
      </c>
      <c r="T38" s="93">
        <f>[32]Julho!$C23</f>
        <v>35.4</v>
      </c>
      <c r="U38" s="93">
        <f>[32]Julho!$C24</f>
        <v>34.700000000000003</v>
      </c>
      <c r="V38" s="93">
        <f>[32]Julho!$C25</f>
        <v>35.6</v>
      </c>
      <c r="W38" s="93">
        <f>[32]Julho!$C26</f>
        <v>34.1</v>
      </c>
      <c r="X38" s="93">
        <f>[32]Julho!$C27</f>
        <v>34.5</v>
      </c>
      <c r="Y38" s="93">
        <f>[32]Julho!$C28</f>
        <v>35.200000000000003</v>
      </c>
      <c r="Z38" s="93">
        <f>[32]Julho!$C29</f>
        <v>35.4</v>
      </c>
      <c r="AA38" s="93">
        <f>[32]Julho!$C30</f>
        <v>36.700000000000003</v>
      </c>
      <c r="AB38" s="93">
        <f>[32]Julho!$C31</f>
        <v>37</v>
      </c>
      <c r="AC38" s="93">
        <f>[32]Julho!$C32</f>
        <v>37.6</v>
      </c>
      <c r="AD38" s="93">
        <f>[32]Julho!$C33</f>
        <v>37.5</v>
      </c>
      <c r="AE38" s="93">
        <f>[32]Julho!$C34</f>
        <v>34.9</v>
      </c>
      <c r="AF38" s="93">
        <f>[32]Julho!$C35</f>
        <v>37.5</v>
      </c>
      <c r="AG38" s="91">
        <f t="shared" si="4"/>
        <v>37.6</v>
      </c>
      <c r="AH38" s="92">
        <f t="shared" si="2"/>
        <v>33.151612903225818</v>
      </c>
    </row>
    <row r="39" spans="1:39" x14ac:dyDescent="0.2">
      <c r="A39" s="50" t="s">
        <v>14</v>
      </c>
      <c r="B39" s="93">
        <f>[33]Julho!$C$5</f>
        <v>23.8</v>
      </c>
      <c r="C39" s="93">
        <f>[33]Julho!$C$6</f>
        <v>28.4</v>
      </c>
      <c r="D39" s="93">
        <f>[33]Julho!$C$7</f>
        <v>30.5</v>
      </c>
      <c r="E39" s="93">
        <f>[33]Julho!$C$8</f>
        <v>30.3</v>
      </c>
      <c r="F39" s="93">
        <f>[33]Julho!$C$9</f>
        <v>30.9</v>
      </c>
      <c r="G39" s="93">
        <f>[33]Julho!$C$10</f>
        <v>19.8</v>
      </c>
      <c r="H39" s="93">
        <f>[33]Julho!$C$11</f>
        <v>20</v>
      </c>
      <c r="I39" s="93">
        <f>[33]Julho!$C$12</f>
        <v>12.2</v>
      </c>
      <c r="J39" s="93">
        <f>[33]Julho!$C$13</f>
        <v>9.5</v>
      </c>
      <c r="K39" s="93">
        <f>[33]Julho!$C$14</f>
        <v>13</v>
      </c>
      <c r="L39" s="93">
        <f>[33]Julho!$C$15</f>
        <v>11.1</v>
      </c>
      <c r="M39" s="93">
        <f>[33]Julho!$C$16</f>
        <v>8</v>
      </c>
      <c r="N39" s="93">
        <f>[33]Julho!$C$17</f>
        <v>9.5</v>
      </c>
      <c r="O39" s="93">
        <f>[33]Julho!$C$18</f>
        <v>9.6999999999999993</v>
      </c>
      <c r="P39" s="93">
        <f>[33]Julho!$C$19</f>
        <v>13.2</v>
      </c>
      <c r="Q39" s="93">
        <f>[33]Julho!$C$20</f>
        <v>24.9</v>
      </c>
      <c r="R39" s="93">
        <f>[33]Julho!$C$21</f>
        <v>27.7</v>
      </c>
      <c r="S39" s="93">
        <f>[33]Julho!$C$22</f>
        <v>27.9</v>
      </c>
      <c r="T39" s="93">
        <f>[33]Julho!$C$23</f>
        <v>28.8</v>
      </c>
      <c r="U39" s="93">
        <f>[33]Julho!$C$24</f>
        <v>28.6</v>
      </c>
      <c r="V39" s="93">
        <f>[33]Julho!$C$25</f>
        <v>28.8</v>
      </c>
      <c r="W39" s="93">
        <f>[33]Julho!$C$26</f>
        <v>29</v>
      </c>
      <c r="X39" s="93">
        <f>[33]Julho!$C$27</f>
        <v>27.7</v>
      </c>
      <c r="Y39" s="93">
        <f>[33]Julho!$C$28</f>
        <v>29.2</v>
      </c>
      <c r="Z39" s="93">
        <f>[33]Julho!$C$29</f>
        <v>31.4</v>
      </c>
      <c r="AA39" s="93">
        <f>[33]Julho!$C$30</f>
        <v>30.1</v>
      </c>
      <c r="AB39" s="93">
        <f>[33]Julho!$C$31</f>
        <v>30.4</v>
      </c>
      <c r="AC39" s="93">
        <f>[33]Julho!$C$32</f>
        <v>31.6</v>
      </c>
      <c r="AD39" s="93">
        <f>[33]Julho!$C$33</f>
        <v>26</v>
      </c>
      <c r="AE39" s="93">
        <f>[33]Julho!$C$34</f>
        <v>18.2</v>
      </c>
      <c r="AF39" s="93">
        <f>[33]Julho!$C$35</f>
        <v>25.2</v>
      </c>
      <c r="AG39" s="91">
        <f t="shared" ref="AG39:AG44" si="5">MAX(B39:AF39)</f>
        <v>31.6</v>
      </c>
      <c r="AH39" s="92">
        <f t="shared" si="2"/>
        <v>23.077419354838714</v>
      </c>
      <c r="AI39" s="11" t="s">
        <v>33</v>
      </c>
      <c r="AL39" t="s">
        <v>33</v>
      </c>
    </row>
    <row r="40" spans="1:39" x14ac:dyDescent="0.2">
      <c r="A40" s="50" t="s">
        <v>15</v>
      </c>
      <c r="B40" s="93">
        <f>[34]Julho!$C$5</f>
        <v>27.9</v>
      </c>
      <c r="C40" s="93">
        <f>[34]Julho!$C$6</f>
        <v>34.5</v>
      </c>
      <c r="D40" s="93">
        <f>[34]Julho!$C$7</f>
        <v>35.5</v>
      </c>
      <c r="E40" s="93">
        <f>[34]Julho!$C$8</f>
        <v>35.200000000000003</v>
      </c>
      <c r="F40" s="93">
        <f>[34]Julho!$C$9</f>
        <v>28.9</v>
      </c>
      <c r="G40" s="93">
        <f>[34]Julho!$C$10</f>
        <v>21.5</v>
      </c>
      <c r="H40" s="93">
        <f>[34]Julho!$C$11</f>
        <v>19.3</v>
      </c>
      <c r="I40" s="93">
        <f>[34]Julho!$C$12</f>
        <v>14.1</v>
      </c>
      <c r="J40" s="93">
        <f>[34]Julho!$C$13</f>
        <v>13.3</v>
      </c>
      <c r="K40" s="93">
        <f>[34]Julho!$C$14</f>
        <v>16.399999999999999</v>
      </c>
      <c r="L40" s="93">
        <f>[34]Julho!$C$15</f>
        <v>14.4</v>
      </c>
      <c r="M40" s="93">
        <f>[34]Julho!$C$16</f>
        <v>11.5</v>
      </c>
      <c r="N40" s="93">
        <f>[34]Julho!$C$17</f>
        <v>10.7</v>
      </c>
      <c r="O40" s="93">
        <f>[34]Julho!$C$18</f>
        <v>15.4</v>
      </c>
      <c r="P40" s="93">
        <f>[34]Julho!$C$19</f>
        <v>17.100000000000001</v>
      </c>
      <c r="Q40" s="93">
        <f>[34]Julho!$C$20</f>
        <v>25.9</v>
      </c>
      <c r="R40" s="93">
        <f>[34]Julho!$C$21</f>
        <v>29.1</v>
      </c>
      <c r="S40" s="93">
        <f>[34]Julho!$C$22</f>
        <v>33.700000000000003</v>
      </c>
      <c r="T40" s="93">
        <f>[34]Julho!$C$23</f>
        <v>35.799999999999997</v>
      </c>
      <c r="U40" s="93">
        <f>[34]Julho!$C$24</f>
        <v>35.200000000000003</v>
      </c>
      <c r="V40" s="93">
        <f>[34]Julho!$C$25</f>
        <v>35.4</v>
      </c>
      <c r="W40" s="93">
        <f>[34]Julho!$C$26</f>
        <v>32.9</v>
      </c>
      <c r="X40" s="93">
        <f>[34]Julho!$C$27</f>
        <v>34.799999999999997</v>
      </c>
      <c r="Y40" s="93">
        <f>[34]Julho!$C$28</f>
        <v>35</v>
      </c>
      <c r="Z40" s="93">
        <f>[34]Julho!$C$29</f>
        <v>35.200000000000003</v>
      </c>
      <c r="AA40" s="93">
        <f>[34]Julho!$C$30</f>
        <v>34.200000000000003</v>
      </c>
      <c r="AB40" s="93">
        <f>[34]Julho!$C$31</f>
        <v>36</v>
      </c>
      <c r="AC40" s="93">
        <f>[34]Julho!$C$32</f>
        <v>36.1</v>
      </c>
      <c r="AD40" s="93">
        <f>[34]Julho!$C$33</f>
        <v>27.8</v>
      </c>
      <c r="AE40" s="93">
        <f>[34]Julho!$C$34</f>
        <v>20.6</v>
      </c>
      <c r="AF40" s="93">
        <f>[34]Julho!$C$35</f>
        <v>35</v>
      </c>
      <c r="AG40" s="91">
        <f t="shared" si="5"/>
        <v>36.1</v>
      </c>
      <c r="AH40" s="92">
        <f t="shared" si="2"/>
        <v>27.045161290322582</v>
      </c>
      <c r="AK40" t="s">
        <v>33</v>
      </c>
      <c r="AL40" t="s">
        <v>33</v>
      </c>
      <c r="AM40" t="s">
        <v>33</v>
      </c>
    </row>
    <row r="41" spans="1:39" x14ac:dyDescent="0.2">
      <c r="A41" s="50" t="s">
        <v>156</v>
      </c>
      <c r="B41" s="93">
        <f>[35]Julho!$C$5</f>
        <v>27.8</v>
      </c>
      <c r="C41" s="93">
        <f>[35]Julho!$C$6</f>
        <v>31.2</v>
      </c>
      <c r="D41" s="93">
        <f>[35]Julho!$C$7</f>
        <v>33.299999999999997</v>
      </c>
      <c r="E41" s="93">
        <f>[35]Julho!$C$8</f>
        <v>33.5</v>
      </c>
      <c r="F41" s="93">
        <f>[35]Julho!$C$9</f>
        <v>32.799999999999997</v>
      </c>
      <c r="G41" s="93">
        <f>[35]Julho!$C$10</f>
        <v>34.6</v>
      </c>
      <c r="H41" s="93">
        <f>[35]Julho!$C$11</f>
        <v>32.799999999999997</v>
      </c>
      <c r="I41" s="93">
        <f>[35]Julho!$C$12</f>
        <v>24.2</v>
      </c>
      <c r="J41" s="93">
        <f>[35]Julho!$C$13</f>
        <v>16.5</v>
      </c>
      <c r="K41" s="93">
        <f>[35]Julho!$C$14</f>
        <v>15.4</v>
      </c>
      <c r="L41" s="93">
        <f>[35]Julho!$C$15</f>
        <v>32.700000000000003</v>
      </c>
      <c r="M41" s="93">
        <f>[35]Julho!$C$16</f>
        <v>18.5</v>
      </c>
      <c r="N41" s="93">
        <f>[35]Julho!$C$17</f>
        <v>20.7</v>
      </c>
      <c r="O41" s="93">
        <f>[35]Julho!$C$18</f>
        <v>22.7</v>
      </c>
      <c r="P41" s="93">
        <f>[35]Julho!$C$19</f>
        <v>23.5</v>
      </c>
      <c r="Q41" s="93">
        <f>[35]Julho!$C$20</f>
        <v>31.2</v>
      </c>
      <c r="R41" s="93">
        <f>[35]Julho!$C$21</f>
        <v>31</v>
      </c>
      <c r="S41" s="93">
        <f>[35]Julho!$C$22</f>
        <v>32.5</v>
      </c>
      <c r="T41" s="93">
        <f>[35]Julho!$C$23</f>
        <v>33</v>
      </c>
      <c r="U41" s="93">
        <f>[35]Julho!$C$24</f>
        <v>31.8</v>
      </c>
      <c r="V41" s="93">
        <f>[35]Julho!$C$25</f>
        <v>32.9</v>
      </c>
      <c r="W41" s="93">
        <f>[35]Julho!$C$26</f>
        <v>32.799999999999997</v>
      </c>
      <c r="X41" s="93">
        <f>[35]Julho!$C$27</f>
        <v>31.9</v>
      </c>
      <c r="Y41" s="93">
        <f>[35]Julho!$C$28</f>
        <v>33.4</v>
      </c>
      <c r="Z41" s="93">
        <f>[35]Julho!$C$29</f>
        <v>34</v>
      </c>
      <c r="AA41" s="93">
        <f>[35]Julho!$C$30</f>
        <v>34</v>
      </c>
      <c r="AB41" s="93">
        <f>[35]Julho!$C$31</f>
        <v>34.9</v>
      </c>
      <c r="AC41" s="93">
        <f>[35]Julho!$C$32</f>
        <v>35.700000000000003</v>
      </c>
      <c r="AD41" s="93">
        <f>[35]Julho!$C$33</f>
        <v>35.5</v>
      </c>
      <c r="AE41" s="93">
        <f>[35]Julho!$C$34</f>
        <v>29.8</v>
      </c>
      <c r="AF41" s="93">
        <f>[35]Julho!$C$35</f>
        <v>31.8</v>
      </c>
      <c r="AG41" s="91">
        <f t="shared" si="5"/>
        <v>35.700000000000003</v>
      </c>
      <c r="AH41" s="92">
        <f t="shared" si="2"/>
        <v>29.883870967741924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[36]Julho!$C$5</f>
        <v>25.2</v>
      </c>
      <c r="C42" s="93">
        <f>[36]Julho!$C$6</f>
        <v>30</v>
      </c>
      <c r="D42" s="93">
        <f>[36]Julho!$C$7</f>
        <v>33</v>
      </c>
      <c r="E42" s="93">
        <f>[36]Julho!$C$8</f>
        <v>32.799999999999997</v>
      </c>
      <c r="F42" s="93">
        <f>[36]Julho!$C$9</f>
        <v>34.299999999999997</v>
      </c>
      <c r="G42" s="93">
        <f>[36]Julho!$C$10</f>
        <v>24.2</v>
      </c>
      <c r="H42" s="93">
        <f>[36]Julho!$C$11</f>
        <v>27.2</v>
      </c>
      <c r="I42" s="93">
        <f>[36]Julho!$C$12</f>
        <v>21.4</v>
      </c>
      <c r="J42" s="93">
        <f>[36]Julho!$C$13</f>
        <v>13</v>
      </c>
      <c r="K42" s="93">
        <f>[36]Julho!$C$14</f>
        <v>12</v>
      </c>
      <c r="L42" s="93">
        <f>[36]Julho!$C$15</f>
        <v>17.899999999999999</v>
      </c>
      <c r="M42" s="93">
        <f>[36]Julho!$C$16</f>
        <v>16.8</v>
      </c>
      <c r="N42" s="93">
        <f>[36]Julho!$C$17</f>
        <v>21.6</v>
      </c>
      <c r="O42" s="93">
        <f>[36]Julho!$C$18</f>
        <v>19.2</v>
      </c>
      <c r="P42" s="93">
        <f>[36]Julho!$C$19</f>
        <v>20.9</v>
      </c>
      <c r="Q42" s="93">
        <f>[36]Julho!$C$20</f>
        <v>27.7</v>
      </c>
      <c r="R42" s="93">
        <f>[36]Julho!$C$21</f>
        <v>30.2</v>
      </c>
      <c r="S42" s="93">
        <f>[36]Julho!$C$22</f>
        <v>31.1</v>
      </c>
      <c r="T42" s="93">
        <f>[36]Julho!$C$23</f>
        <v>31.6</v>
      </c>
      <c r="U42" s="93">
        <f>[36]Julho!$C$24</f>
        <v>30.6</v>
      </c>
      <c r="V42" s="93">
        <f>[36]Julho!$C$25</f>
        <v>31.8</v>
      </c>
      <c r="W42" s="93">
        <f>[36]Julho!$C$26</f>
        <v>31.3</v>
      </c>
      <c r="X42" s="93">
        <f>[36]Julho!$C$27</f>
        <v>30.5</v>
      </c>
      <c r="Y42" s="93">
        <f>[36]Julho!$C$28</f>
        <v>32.6</v>
      </c>
      <c r="Z42" s="93">
        <f>[36]Julho!$C$29</f>
        <v>33.5</v>
      </c>
      <c r="AA42" s="93">
        <f>[36]Julho!$C$30</f>
        <v>33</v>
      </c>
      <c r="AB42" s="93">
        <f>[36]Julho!$C$31</f>
        <v>32.9</v>
      </c>
      <c r="AC42" s="93">
        <f>[36]Julho!$C$32</f>
        <v>35.4</v>
      </c>
      <c r="AD42" s="93">
        <f>[36]Julho!$C$33</f>
        <v>27.1</v>
      </c>
      <c r="AE42" s="93">
        <f>[36]Julho!$C$34</f>
        <v>24.2</v>
      </c>
      <c r="AF42" s="93">
        <f>[36]Julho!$C$35</f>
        <v>29</v>
      </c>
      <c r="AG42" s="91">
        <f t="shared" si="5"/>
        <v>35.4</v>
      </c>
      <c r="AH42" s="92">
        <f t="shared" si="2"/>
        <v>27.161290322580644</v>
      </c>
      <c r="AM42" t="s">
        <v>33</v>
      </c>
    </row>
    <row r="43" spans="1:39" x14ac:dyDescent="0.2">
      <c r="A43" s="50" t="s">
        <v>139</v>
      </c>
      <c r="B43" s="93">
        <f>[37]Julho!$C$5</f>
        <v>25.5</v>
      </c>
      <c r="C43" s="93">
        <f>[37]Julho!$C$6</f>
        <v>28.9</v>
      </c>
      <c r="D43" s="93">
        <f>[37]Julho!$C$7</f>
        <v>32.6</v>
      </c>
      <c r="E43" s="93">
        <f>[37]Julho!$C$8</f>
        <v>32.200000000000003</v>
      </c>
      <c r="F43" s="93">
        <f>[37]Julho!$C$9</f>
        <v>32.700000000000003</v>
      </c>
      <c r="G43" s="93">
        <f>[37]Julho!$C$10</f>
        <v>33</v>
      </c>
      <c r="H43" s="93">
        <f>[37]Julho!$C$11</f>
        <v>31.3</v>
      </c>
      <c r="I43" s="93">
        <f>[37]Julho!$C$12</f>
        <v>23.1</v>
      </c>
      <c r="J43" s="93">
        <f>[37]Julho!$C$13</f>
        <v>16.5</v>
      </c>
      <c r="K43" s="93">
        <f>[37]Julho!$C$14</f>
        <v>15.1</v>
      </c>
      <c r="L43" s="93">
        <f>[37]Julho!$C$15</f>
        <v>31.7</v>
      </c>
      <c r="M43" s="93">
        <f>[37]Julho!$C$16</f>
        <v>19</v>
      </c>
      <c r="N43" s="93">
        <f>[37]Julho!$C$17</f>
        <v>21.3</v>
      </c>
      <c r="O43" s="93">
        <f>[37]Julho!$C$18</f>
        <v>23.1</v>
      </c>
      <c r="P43" s="93">
        <f>[37]Julho!$C$19</f>
        <v>24</v>
      </c>
      <c r="Q43" s="93">
        <f>[37]Julho!$C$20</f>
        <v>30.6</v>
      </c>
      <c r="R43" s="93">
        <f>[37]Julho!$C$21</f>
        <v>30.6</v>
      </c>
      <c r="S43" s="93">
        <f>[37]Julho!$C$22</f>
        <v>31.6</v>
      </c>
      <c r="T43" s="93">
        <f>[37]Julho!$C$23</f>
        <v>31.5</v>
      </c>
      <c r="U43" s="93">
        <f>[37]Julho!$C$24</f>
        <v>31</v>
      </c>
      <c r="V43" s="93">
        <f>[37]Julho!$C$25</f>
        <v>32.799999999999997</v>
      </c>
      <c r="W43" s="93">
        <f>[37]Julho!$C$26</f>
        <v>32</v>
      </c>
      <c r="X43" s="93">
        <f>[37]Julho!$C$27</f>
        <v>31.2</v>
      </c>
      <c r="Y43" s="93">
        <f>[37]Julho!$C$28</f>
        <v>32.299999999999997</v>
      </c>
      <c r="Z43" s="93">
        <f>[37]Julho!$C$29</f>
        <v>33.5</v>
      </c>
      <c r="AA43" s="93">
        <f>[37]Julho!$C$30</f>
        <v>33.299999999999997</v>
      </c>
      <c r="AB43" s="93">
        <f>[37]Julho!$C$31</f>
        <v>33.1</v>
      </c>
      <c r="AC43" s="93">
        <f>[37]Julho!$C$32</f>
        <v>35.1</v>
      </c>
      <c r="AD43" s="93">
        <f>[37]Julho!$C$33</f>
        <v>32.700000000000003</v>
      </c>
      <c r="AE43" s="93">
        <f>[37]Julho!$C$34</f>
        <v>26.1</v>
      </c>
      <c r="AF43" s="93">
        <f>[37]Julho!$C$35</f>
        <v>30</v>
      </c>
      <c r="AG43" s="91">
        <f t="shared" si="5"/>
        <v>35.1</v>
      </c>
      <c r="AH43" s="92">
        <f t="shared" si="2"/>
        <v>28.948387096774201</v>
      </c>
      <c r="AJ43" s="11" t="s">
        <v>33</v>
      </c>
      <c r="AL43" t="s">
        <v>33</v>
      </c>
    </row>
    <row r="44" spans="1:39" x14ac:dyDescent="0.2">
      <c r="A44" s="50" t="s">
        <v>17</v>
      </c>
      <c r="B44" s="93">
        <f>[38]Julho!$C$5</f>
        <v>26.6</v>
      </c>
      <c r="C44" s="93">
        <f>[38]Julho!$C$6</f>
        <v>30.3</v>
      </c>
      <c r="D44" s="93">
        <f>[38]Julho!$C$7</f>
        <v>31.2</v>
      </c>
      <c r="E44" s="93">
        <f>[38]Julho!$C$8</f>
        <v>31.6</v>
      </c>
      <c r="F44" s="93">
        <f>[38]Julho!$C$9</f>
        <v>31.7</v>
      </c>
      <c r="G44" s="93">
        <f>[38]Julho!$C$10</f>
        <v>32.6</v>
      </c>
      <c r="H44" s="93">
        <f>[38]Julho!$C$11</f>
        <v>31</v>
      </c>
      <c r="I44" s="93">
        <f>[38]Julho!$C$12</f>
        <v>21.1</v>
      </c>
      <c r="J44" s="93">
        <f>[38]Julho!$C$13</f>
        <v>17</v>
      </c>
      <c r="K44" s="93">
        <f>[38]Julho!$C$14</f>
        <v>23.3</v>
      </c>
      <c r="L44" s="93">
        <f>[38]Julho!$C$15</f>
        <v>30.7</v>
      </c>
      <c r="M44" s="93">
        <f>[38]Julho!$C$16</f>
        <v>21.6</v>
      </c>
      <c r="N44" s="93">
        <f>[38]Julho!$C$17</f>
        <v>25.4</v>
      </c>
      <c r="O44" s="93">
        <f>[38]Julho!$C$18</f>
        <v>23.8</v>
      </c>
      <c r="P44" s="93">
        <f>[38]Julho!$C$19</f>
        <v>25.9</v>
      </c>
      <c r="Q44" s="93">
        <f>[38]Julho!$C$20</f>
        <v>28.7</v>
      </c>
      <c r="R44" s="93">
        <f>[38]Julho!$C$21</f>
        <v>29.7</v>
      </c>
      <c r="S44" s="93">
        <f>[38]Julho!$C$22</f>
        <v>30.9</v>
      </c>
      <c r="T44" s="93">
        <f>[38]Julho!$C$23</f>
        <v>30.9</v>
      </c>
      <c r="U44" s="93">
        <f>[38]Julho!$C$24</f>
        <v>30.3</v>
      </c>
      <c r="V44" s="93">
        <f>[38]Julho!$C$25</f>
        <v>30.8</v>
      </c>
      <c r="W44" s="93">
        <f>[38]Julho!$C$26</f>
        <v>30.5</v>
      </c>
      <c r="X44" s="93">
        <f>[38]Julho!$C$27</f>
        <v>30.4</v>
      </c>
      <c r="Y44" s="93">
        <f>[38]Julho!$C$28</f>
        <v>30.4</v>
      </c>
      <c r="Z44" s="93">
        <f>[38]Julho!$C$29</f>
        <v>31.9</v>
      </c>
      <c r="AA44" s="93">
        <f>[38]Julho!$C$30</f>
        <v>32.299999999999997</v>
      </c>
      <c r="AB44" s="93">
        <f>[38]Julho!$C$31</f>
        <v>32.799999999999997</v>
      </c>
      <c r="AC44" s="93">
        <f>[38]Julho!$C$32</f>
        <v>32.5</v>
      </c>
      <c r="AD44" s="93">
        <f>[38]Julho!$C$33</f>
        <v>32.700000000000003</v>
      </c>
      <c r="AE44" s="93">
        <f>[38]Julho!$C$34</f>
        <v>29.7</v>
      </c>
      <c r="AF44" s="93">
        <f>[38]Julho!$C$35</f>
        <v>31.5</v>
      </c>
      <c r="AG44" s="91">
        <f t="shared" si="5"/>
        <v>32.799999999999997</v>
      </c>
      <c r="AH44" s="92">
        <f t="shared" si="2"/>
        <v>29.025806451612894</v>
      </c>
      <c r="AJ44" s="11" t="s">
        <v>33</v>
      </c>
      <c r="AL44" t="s">
        <v>33</v>
      </c>
    </row>
    <row r="45" spans="1:39" hidden="1" x14ac:dyDescent="0.2">
      <c r="A45" s="50" t="s">
        <v>144</v>
      </c>
      <c r="B45" s="93" t="str">
        <f>[39]Julho!$C$5</f>
        <v>*</v>
      </c>
      <c r="C45" s="93" t="str">
        <f>[39]Julho!$C$6</f>
        <v>*</v>
      </c>
      <c r="D45" s="93" t="str">
        <f>[39]Julho!$C$7</f>
        <v>*</v>
      </c>
      <c r="E45" s="93" t="str">
        <f>[39]Julho!$C$8</f>
        <v>*</v>
      </c>
      <c r="F45" s="93" t="str">
        <f>[39]Julho!$C$9</f>
        <v>*</v>
      </c>
      <c r="G45" s="93" t="str">
        <f>[39]Julho!$C$10</f>
        <v>*</v>
      </c>
      <c r="H45" s="93" t="str">
        <f>[39]Julho!$C$11</f>
        <v>*</v>
      </c>
      <c r="I45" s="93" t="str">
        <f>[39]Julho!$C$12</f>
        <v>*</v>
      </c>
      <c r="J45" s="93" t="str">
        <f>[39]Julho!$C$13</f>
        <v>*</v>
      </c>
      <c r="K45" s="93" t="str">
        <f>[39]Julho!$C$14</f>
        <v>*</v>
      </c>
      <c r="L45" s="93" t="str">
        <f>[39]Julho!$C$15</f>
        <v>*</v>
      </c>
      <c r="M45" s="93" t="str">
        <f>[39]Julho!$C$16</f>
        <v>*</v>
      </c>
      <c r="N45" s="93" t="str">
        <f>[39]Julho!$C$17</f>
        <v>*</v>
      </c>
      <c r="O45" s="93" t="str">
        <f>[39]Julho!$C$18</f>
        <v>*</v>
      </c>
      <c r="P45" s="93" t="str">
        <f>[39]Julho!$C$19</f>
        <v>*</v>
      </c>
      <c r="Q45" s="93" t="str">
        <f>[39]Julho!$C$20</f>
        <v>*</v>
      </c>
      <c r="R45" s="93" t="str">
        <f>[39]Julho!$C$21</f>
        <v>*</v>
      </c>
      <c r="S45" s="93" t="str">
        <f>[39]Julho!$C$22</f>
        <v>*</v>
      </c>
      <c r="T45" s="93" t="str">
        <f>[39]Julho!$C$23</f>
        <v>*</v>
      </c>
      <c r="U45" s="93" t="str">
        <f>[39]Julho!$C$24</f>
        <v>*</v>
      </c>
      <c r="V45" s="93" t="str">
        <f>[39]Julho!$C$25</f>
        <v>*</v>
      </c>
      <c r="W45" s="93" t="str">
        <f>[39]Julho!$C$26</f>
        <v>*</v>
      </c>
      <c r="X45" s="93" t="str">
        <f>[39]Julho!$C$27</f>
        <v>*</v>
      </c>
      <c r="Y45" s="93" t="str">
        <f>[39]Julho!$C$28</f>
        <v>*</v>
      </c>
      <c r="Z45" s="93" t="str">
        <f>[39]Julho!$C$29</f>
        <v>*</v>
      </c>
      <c r="AA45" s="93" t="str">
        <f>[39]Julho!$C$30</f>
        <v>*</v>
      </c>
      <c r="AB45" s="93" t="str">
        <f>[39]Julho!$C$31</f>
        <v>*</v>
      </c>
      <c r="AC45" s="93" t="str">
        <f>[39]Julho!$C$32</f>
        <v>*</v>
      </c>
      <c r="AD45" s="93" t="str">
        <f>[39]Julho!$C$33</f>
        <v>*</v>
      </c>
      <c r="AE45" s="93" t="str">
        <f>[39]Julho!$C$34</f>
        <v>*</v>
      </c>
      <c r="AF45" s="93" t="str">
        <f>[39]Julho!$C$35</f>
        <v>*</v>
      </c>
      <c r="AG45" s="91" t="s">
        <v>203</v>
      </c>
      <c r="AH45" s="92" t="e">
        <f t="shared" si="2"/>
        <v>#DIV/0!</v>
      </c>
      <c r="AL45" t="s">
        <v>33</v>
      </c>
    </row>
    <row r="46" spans="1:39" x14ac:dyDescent="0.2">
      <c r="A46" s="50" t="s">
        <v>18</v>
      </c>
      <c r="B46" s="93">
        <f>[40]Julho!$C$5</f>
        <v>26.1</v>
      </c>
      <c r="C46" s="93">
        <f>[40]Julho!$C$6</f>
        <v>29</v>
      </c>
      <c r="D46" s="93">
        <f>[40]Julho!$C$7</f>
        <v>31.7</v>
      </c>
      <c r="E46" s="93">
        <f>[40]Julho!$C$8</f>
        <v>31.5</v>
      </c>
      <c r="F46" s="93">
        <f>[40]Julho!$C$9</f>
        <v>32</v>
      </c>
      <c r="G46" s="93">
        <f>[40]Julho!$C$10</f>
        <v>18.899999999999999</v>
      </c>
      <c r="H46" s="93">
        <f>[40]Julho!$C$11</f>
        <v>17.2</v>
      </c>
      <c r="I46" s="93">
        <f>[40]Julho!$C$12</f>
        <v>11.8</v>
      </c>
      <c r="J46" s="93">
        <f>[40]Julho!$C$13</f>
        <v>10.7</v>
      </c>
      <c r="K46" s="93">
        <f>[40]Julho!$C$14</f>
        <v>16.600000000000001</v>
      </c>
      <c r="L46" s="93">
        <f>[40]Julho!$C$15</f>
        <v>12.4</v>
      </c>
      <c r="M46" s="93">
        <f>[40]Julho!$C$16</f>
        <v>8.4</v>
      </c>
      <c r="N46" s="93">
        <f>[40]Julho!$C$17</f>
        <v>9.6999999999999993</v>
      </c>
      <c r="O46" s="93">
        <f>[40]Julho!$C$18</f>
        <v>11.4</v>
      </c>
      <c r="P46" s="93">
        <f>[40]Julho!$C$19</f>
        <v>15.6</v>
      </c>
      <c r="Q46" s="93">
        <f>[40]Julho!$C$20</f>
        <v>24.8</v>
      </c>
      <c r="R46" s="93">
        <f>[40]Julho!$C$21</f>
        <v>28.5</v>
      </c>
      <c r="S46" s="93">
        <f>[40]Julho!$C$22</f>
        <v>29.8</v>
      </c>
      <c r="T46" s="93">
        <f>[40]Julho!$C$23</f>
        <v>30.7</v>
      </c>
      <c r="U46" s="93">
        <f>[40]Julho!$C$24</f>
        <v>29.9</v>
      </c>
      <c r="V46" s="93">
        <f>[40]Julho!$C$25</f>
        <v>29.7</v>
      </c>
      <c r="W46" s="93">
        <f>[40]Julho!$C$26</f>
        <v>31.1</v>
      </c>
      <c r="X46" s="93">
        <f>[40]Julho!$C$27</f>
        <v>29.7</v>
      </c>
      <c r="Y46" s="93">
        <f>[40]Julho!$C$28</f>
        <v>30.2</v>
      </c>
      <c r="Z46" s="93">
        <f>[40]Julho!$C$29</f>
        <v>32</v>
      </c>
      <c r="AA46" s="93">
        <f>[40]Julho!$C$30</f>
        <v>31.2</v>
      </c>
      <c r="AB46" s="93">
        <f>[40]Julho!$C$31</f>
        <v>23.5</v>
      </c>
      <c r="AC46" s="93">
        <f>[40]Julho!$C$32</f>
        <v>31.4</v>
      </c>
      <c r="AD46" s="93">
        <f>[40]Julho!$C$33</f>
        <v>18.100000000000001</v>
      </c>
      <c r="AE46" s="93">
        <f>[40]Julho!$C$34</f>
        <v>19.3</v>
      </c>
      <c r="AF46" s="93">
        <f>[40]Julho!$C$35</f>
        <v>25.3</v>
      </c>
      <c r="AG46" s="91">
        <f>MAX(B46:AF46)</f>
        <v>32</v>
      </c>
      <c r="AH46" s="92">
        <f t="shared" si="2"/>
        <v>23.490322580645163</v>
      </c>
      <c r="AI46" s="11" t="s">
        <v>33</v>
      </c>
      <c r="AJ46" s="11" t="s">
        <v>33</v>
      </c>
      <c r="AL46" t="s">
        <v>33</v>
      </c>
      <c r="AM46" t="s">
        <v>33</v>
      </c>
    </row>
    <row r="47" spans="1:39" x14ac:dyDescent="0.2">
      <c r="A47" s="50" t="s">
        <v>21</v>
      </c>
      <c r="B47" s="93">
        <f>[41]Julho!$C$5</f>
        <v>27.4</v>
      </c>
      <c r="C47" s="93">
        <f>[41]Julho!$C$6</f>
        <v>31.9</v>
      </c>
      <c r="D47" s="93">
        <f>[41]Julho!$C$7</f>
        <v>32.9</v>
      </c>
      <c r="E47" s="93">
        <f>[41]Julho!$C$8</f>
        <v>32.799999999999997</v>
      </c>
      <c r="F47" s="93">
        <f>[41]Julho!$C$9</f>
        <v>34.1</v>
      </c>
      <c r="G47" s="93">
        <f>[41]Julho!$C$10</f>
        <v>27.9</v>
      </c>
      <c r="H47" s="93">
        <f>[41]Julho!$C$11</f>
        <v>29</v>
      </c>
      <c r="I47" s="93">
        <f>[41]Julho!$C$12</f>
        <v>18.399999999999999</v>
      </c>
      <c r="J47" s="93">
        <f>[41]Julho!$C$13</f>
        <v>13</v>
      </c>
      <c r="K47" s="93">
        <f>[41]Julho!$C$14</f>
        <v>13</v>
      </c>
      <c r="L47" s="93">
        <f>[41]Julho!$C$15</f>
        <v>24.3</v>
      </c>
      <c r="M47" s="93">
        <f>[41]Julho!$C$16</f>
        <v>18.600000000000001</v>
      </c>
      <c r="N47" s="93">
        <f>[41]Julho!$C$17</f>
        <v>19.899999999999999</v>
      </c>
      <c r="O47" s="93">
        <f>[41]Julho!$C$18</f>
        <v>21.8</v>
      </c>
      <c r="P47" s="93">
        <f>[41]Julho!$C$19</f>
        <v>21.4</v>
      </c>
      <c r="Q47" s="93">
        <f>[41]Julho!$C$20</f>
        <v>28.9</v>
      </c>
      <c r="R47" s="93">
        <f>[41]Julho!$C$21</f>
        <v>30.5</v>
      </c>
      <c r="S47" s="93">
        <f>[41]Julho!$C$22</f>
        <v>31.4</v>
      </c>
      <c r="T47" s="93">
        <f>[41]Julho!$C$23</f>
        <v>32.4</v>
      </c>
      <c r="U47" s="93">
        <f>[41]Julho!$C$24</f>
        <v>30.9</v>
      </c>
      <c r="V47" s="93">
        <f>[41]Julho!$C$25</f>
        <v>32.200000000000003</v>
      </c>
      <c r="W47" s="93">
        <f>[41]Julho!$C$26</f>
        <v>32.299999999999997</v>
      </c>
      <c r="X47" s="93">
        <f>[41]Julho!$C$27</f>
        <v>31</v>
      </c>
      <c r="Y47" s="93">
        <f>[41]Julho!$C$28</f>
        <v>32</v>
      </c>
      <c r="Z47" s="93">
        <f>[41]Julho!$C$29</f>
        <v>33.1</v>
      </c>
      <c r="AA47" s="93">
        <f>[41]Julho!$C$30</f>
        <v>33.700000000000003</v>
      </c>
      <c r="AB47" s="93">
        <f>[41]Julho!$C$31</f>
        <v>34.5</v>
      </c>
      <c r="AC47" s="93">
        <f>[41]Julho!$C$32</f>
        <v>34.700000000000003</v>
      </c>
      <c r="AD47" s="93">
        <f>[41]Julho!$C$33</f>
        <v>29.6</v>
      </c>
      <c r="AE47" s="93">
        <f>[41]Julho!$C$34</f>
        <v>28.6</v>
      </c>
      <c r="AF47" s="93">
        <f>[41]Julho!$C$35</f>
        <v>31.6</v>
      </c>
      <c r="AG47" s="91">
        <f>MAX(B47:AF47)</f>
        <v>34.700000000000003</v>
      </c>
      <c r="AH47" s="92">
        <f t="shared" si="2"/>
        <v>28.187096774193552</v>
      </c>
      <c r="AJ47" s="11" t="s">
        <v>33</v>
      </c>
      <c r="AK47" t="s">
        <v>33</v>
      </c>
      <c r="AL47" t="s">
        <v>33</v>
      </c>
    </row>
    <row r="48" spans="1:39" x14ac:dyDescent="0.2">
      <c r="A48" s="50" t="s">
        <v>32</v>
      </c>
      <c r="B48" s="93">
        <f>[42]Julho!$C$5</f>
        <v>29.3</v>
      </c>
      <c r="C48" s="93">
        <f>[42]Julho!$C$6</f>
        <v>33.5</v>
      </c>
      <c r="D48" s="93">
        <f>[42]Julho!$C$7</f>
        <v>33.200000000000003</v>
      </c>
      <c r="E48" s="93">
        <f>[42]Julho!$C$8</f>
        <v>33.5</v>
      </c>
      <c r="F48" s="93">
        <f>[42]Julho!$C$9</f>
        <v>34.1</v>
      </c>
      <c r="G48" s="93">
        <f>[42]Julho!$C$10</f>
        <v>33.700000000000003</v>
      </c>
      <c r="H48" s="93">
        <f>[42]Julho!$C$11</f>
        <v>31.4</v>
      </c>
      <c r="I48" s="93">
        <f>[42]Julho!$C$12</f>
        <v>23.5</v>
      </c>
      <c r="J48" s="93">
        <f>[42]Julho!$C$13</f>
        <v>22.2</v>
      </c>
      <c r="K48" s="93">
        <f>[42]Julho!$C$14</f>
        <v>23.3</v>
      </c>
      <c r="L48" s="93">
        <f>[42]Julho!$C$15</f>
        <v>31.2</v>
      </c>
      <c r="M48" s="93">
        <f>[42]Julho!$C$16</f>
        <v>23.3</v>
      </c>
      <c r="N48" s="93">
        <f>[42]Julho!$C$17</f>
        <v>22</v>
      </c>
      <c r="O48" s="93">
        <f>[42]Julho!$C$18</f>
        <v>23</v>
      </c>
      <c r="P48" s="93">
        <f>[42]Julho!$C$19</f>
        <v>25.5</v>
      </c>
      <c r="Q48" s="93">
        <f>[42]Julho!$C$20</f>
        <v>31.2</v>
      </c>
      <c r="R48" s="93">
        <f>[42]Julho!$C$21</f>
        <v>31.4</v>
      </c>
      <c r="S48" s="93">
        <f>[42]Julho!$C$22</f>
        <v>32.5</v>
      </c>
      <c r="T48" s="93">
        <f>[42]Julho!$C$23</f>
        <v>33.1</v>
      </c>
      <c r="U48" s="93">
        <f>[42]Julho!$C$24</f>
        <v>32.9</v>
      </c>
      <c r="V48" s="93">
        <f>[42]Julho!$C$25</f>
        <v>32.700000000000003</v>
      </c>
      <c r="W48" s="93">
        <f>[42]Julho!$C$26</f>
        <v>32</v>
      </c>
      <c r="X48" s="93">
        <f>[42]Julho!$C$27</f>
        <v>31.8</v>
      </c>
      <c r="Y48" s="93">
        <f>[42]Julho!$C$28</f>
        <v>32.299999999999997</v>
      </c>
      <c r="Z48" s="93">
        <f>[42]Julho!$C$29</f>
        <v>33.6</v>
      </c>
      <c r="AA48" s="93">
        <f>[42]Julho!$C$30</f>
        <v>34</v>
      </c>
      <c r="AB48" s="93">
        <f>[42]Julho!$C$31</f>
        <v>34.299999999999997</v>
      </c>
      <c r="AC48" s="93">
        <f>[42]Julho!$C$32</f>
        <v>33.5</v>
      </c>
      <c r="AD48" s="93">
        <f>[42]Julho!$C$33</f>
        <v>33.799999999999997</v>
      </c>
      <c r="AE48" s="93">
        <f>[42]Julho!$C$34</f>
        <v>32.5</v>
      </c>
      <c r="AF48" s="93">
        <f>[42]Julho!$C$35</f>
        <v>35.6</v>
      </c>
      <c r="AG48" s="91">
        <f>MAX(B48:AF48)</f>
        <v>35.6</v>
      </c>
      <c r="AH48" s="92">
        <f t="shared" si="2"/>
        <v>30.641935483870963</v>
      </c>
      <c r="AI48" s="11" t="s">
        <v>33</v>
      </c>
      <c r="AJ48" s="11" t="s">
        <v>33</v>
      </c>
      <c r="AK48" t="s">
        <v>33</v>
      </c>
      <c r="AL48" t="s">
        <v>33</v>
      </c>
      <c r="AM48" t="s">
        <v>33</v>
      </c>
    </row>
    <row r="49" spans="1:39" x14ac:dyDescent="0.2">
      <c r="A49" s="50" t="s">
        <v>19</v>
      </c>
      <c r="B49" s="93">
        <f>[43]Julho!$C$5</f>
        <v>21.6</v>
      </c>
      <c r="C49" s="93">
        <f>[43]Julho!$C$6</f>
        <v>29.6</v>
      </c>
      <c r="D49" s="93">
        <f>[43]Julho!$C$7</f>
        <v>32.700000000000003</v>
      </c>
      <c r="E49" s="93">
        <f>[43]Julho!$C$8</f>
        <v>32.700000000000003</v>
      </c>
      <c r="F49" s="93">
        <f>[43]Julho!$C$9</f>
        <v>31.8</v>
      </c>
      <c r="G49" s="93">
        <f>[43]Julho!$C$10</f>
        <v>33.700000000000003</v>
      </c>
      <c r="H49" s="93">
        <f>[43]Julho!$C$11</f>
        <v>34</v>
      </c>
      <c r="I49" s="93">
        <f>[43]Julho!$C$12</f>
        <v>24.2</v>
      </c>
      <c r="J49" s="93">
        <f>[43]Julho!$C$13</f>
        <v>18.3</v>
      </c>
      <c r="K49" s="93">
        <f>[43]Julho!$C$14</f>
        <v>17.8</v>
      </c>
      <c r="L49" s="93">
        <f>[43]Julho!$C$15</f>
        <v>31.9</v>
      </c>
      <c r="M49" s="93">
        <f>[43]Julho!$C$16</f>
        <v>25.2</v>
      </c>
      <c r="N49" s="93">
        <f>[43]Julho!$C$17</f>
        <v>28.8</v>
      </c>
      <c r="O49" s="93">
        <f>[43]Julho!$C$18</f>
        <v>21.4</v>
      </c>
      <c r="P49" s="93">
        <f>[43]Julho!$C$19</f>
        <v>25.9</v>
      </c>
      <c r="Q49" s="93">
        <f>[43]Julho!$C$20</f>
        <v>30.8</v>
      </c>
      <c r="R49" s="93">
        <f>[43]Julho!$C$21</f>
        <v>32.6</v>
      </c>
      <c r="S49" s="93">
        <f>[43]Julho!$C$22</f>
        <v>32.799999999999997</v>
      </c>
      <c r="T49" s="93">
        <f>[43]Julho!$C$23</f>
        <v>33.1</v>
      </c>
      <c r="U49" s="93">
        <f>[43]Julho!$C$24</f>
        <v>32.6</v>
      </c>
      <c r="V49" s="93">
        <f>[43]Julho!$C$25</f>
        <v>32.6</v>
      </c>
      <c r="W49" s="93">
        <f>[43]Julho!$C$26</f>
        <v>32.6</v>
      </c>
      <c r="X49" s="93">
        <f>[43]Julho!$C$27</f>
        <v>32.799999999999997</v>
      </c>
      <c r="Y49" s="93">
        <f>[43]Julho!$C$28</f>
        <v>32.799999999999997</v>
      </c>
      <c r="Z49" s="93">
        <f>[43]Julho!$C$29</f>
        <v>33.5</v>
      </c>
      <c r="AA49" s="93">
        <f>[43]Julho!$C$30</f>
        <v>33.6</v>
      </c>
      <c r="AB49" s="93">
        <f>[43]Julho!$C$31</f>
        <v>33.9</v>
      </c>
      <c r="AC49" s="93">
        <f>[43]Julho!$C$32</f>
        <v>35.4</v>
      </c>
      <c r="AD49" s="93">
        <f>[43]Julho!$C$33</f>
        <v>35.6</v>
      </c>
      <c r="AE49" s="93">
        <f>[43]Julho!$C$34</f>
        <v>28.4</v>
      </c>
      <c r="AF49" s="93">
        <f>[43]Julho!$C$35</f>
        <v>30.9</v>
      </c>
      <c r="AG49" s="91">
        <f>MAX(B49:AF49)</f>
        <v>35.6</v>
      </c>
      <c r="AH49" s="92">
        <f t="shared" si="2"/>
        <v>30.116129032258062</v>
      </c>
      <c r="AL49" t="s">
        <v>33</v>
      </c>
    </row>
    <row r="50" spans="1:39" s="5" customFormat="1" ht="17.100000000000001" customHeight="1" x14ac:dyDescent="0.2">
      <c r="A50" s="51" t="s">
        <v>22</v>
      </c>
      <c r="B50" s="94">
        <f t="shared" ref="B50:AG50" si="6">MAX(B5:B49)</f>
        <v>31.6</v>
      </c>
      <c r="C50" s="94">
        <f t="shared" si="6"/>
        <v>34.9</v>
      </c>
      <c r="D50" s="94">
        <f t="shared" si="6"/>
        <v>36.5</v>
      </c>
      <c r="E50" s="94">
        <f t="shared" si="6"/>
        <v>37.1</v>
      </c>
      <c r="F50" s="94">
        <f t="shared" si="6"/>
        <v>36</v>
      </c>
      <c r="G50" s="94">
        <f t="shared" si="6"/>
        <v>35.799999999999997</v>
      </c>
      <c r="H50" s="94">
        <f t="shared" si="6"/>
        <v>34</v>
      </c>
      <c r="I50" s="94">
        <f t="shared" si="6"/>
        <v>29.9</v>
      </c>
      <c r="J50" s="94">
        <f t="shared" si="6"/>
        <v>27</v>
      </c>
      <c r="K50" s="94">
        <f t="shared" si="6"/>
        <v>28.5</v>
      </c>
      <c r="L50" s="94">
        <f t="shared" si="6"/>
        <v>34</v>
      </c>
      <c r="M50" s="94">
        <f t="shared" si="6"/>
        <v>29.1</v>
      </c>
      <c r="N50" s="94">
        <f t="shared" si="6"/>
        <v>30.8</v>
      </c>
      <c r="O50" s="94">
        <f t="shared" si="6"/>
        <v>29.3</v>
      </c>
      <c r="P50" s="94">
        <f t="shared" si="6"/>
        <v>28.9</v>
      </c>
      <c r="Q50" s="94">
        <f t="shared" si="6"/>
        <v>32.700000000000003</v>
      </c>
      <c r="R50" s="94">
        <f t="shared" si="6"/>
        <v>34.6</v>
      </c>
      <c r="S50" s="94">
        <f t="shared" si="6"/>
        <v>35.200000000000003</v>
      </c>
      <c r="T50" s="94">
        <f t="shared" si="6"/>
        <v>36.299999999999997</v>
      </c>
      <c r="U50" s="94">
        <f t="shared" si="6"/>
        <v>36.700000000000003</v>
      </c>
      <c r="V50" s="94">
        <f t="shared" si="6"/>
        <v>36.5</v>
      </c>
      <c r="W50" s="94">
        <f t="shared" si="6"/>
        <v>35.299999999999997</v>
      </c>
      <c r="X50" s="94">
        <f t="shared" si="6"/>
        <v>35.799999999999997</v>
      </c>
      <c r="Y50" s="94">
        <f t="shared" si="6"/>
        <v>36.6</v>
      </c>
      <c r="Z50" s="94">
        <f t="shared" si="6"/>
        <v>36.799999999999997</v>
      </c>
      <c r="AA50" s="94">
        <f t="shared" si="6"/>
        <v>36.799999999999997</v>
      </c>
      <c r="AB50" s="94">
        <f t="shared" si="6"/>
        <v>37.9</v>
      </c>
      <c r="AC50" s="94">
        <f t="shared" si="6"/>
        <v>38</v>
      </c>
      <c r="AD50" s="94">
        <f t="shared" si="6"/>
        <v>37.5</v>
      </c>
      <c r="AE50" s="94">
        <f t="shared" si="6"/>
        <v>34.9</v>
      </c>
      <c r="AF50" s="94">
        <f t="shared" si="6"/>
        <v>37.5</v>
      </c>
      <c r="AG50" s="81">
        <f t="shared" si="6"/>
        <v>38</v>
      </c>
      <c r="AH50" s="92">
        <f t="shared" si="2"/>
        <v>34.274193548387096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  <c r="AK51" t="s">
        <v>33</v>
      </c>
      <c r="AL51" t="s">
        <v>33</v>
      </c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J55" s="11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9" x14ac:dyDescent="0.2">
      <c r="AH58" s="1"/>
    </row>
    <row r="59" spans="1:39" x14ac:dyDescent="0.2">
      <c r="Z59" s="2" t="s">
        <v>33</v>
      </c>
      <c r="AH59" s="1"/>
      <c r="AJ59" t="s">
        <v>33</v>
      </c>
    </row>
    <row r="62" spans="1:39" x14ac:dyDescent="0.2">
      <c r="X62" s="2" t="s">
        <v>33</v>
      </c>
      <c r="Z62" s="2" t="s">
        <v>33</v>
      </c>
      <c r="AF62" s="2" t="s">
        <v>33</v>
      </c>
    </row>
    <row r="63" spans="1:39" x14ac:dyDescent="0.2">
      <c r="L63" s="2" t="s">
        <v>33</v>
      </c>
      <c r="S63" s="2" t="s">
        <v>33</v>
      </c>
    </row>
    <row r="64" spans="1:39" x14ac:dyDescent="0.2">
      <c r="V64" s="2" t="s">
        <v>33</v>
      </c>
      <c r="AI64" t="s">
        <v>33</v>
      </c>
    </row>
    <row r="66" spans="19:33" x14ac:dyDescent="0.2">
      <c r="S66" s="2" t="s">
        <v>33</v>
      </c>
    </row>
    <row r="67" spans="19:33" x14ac:dyDescent="0.2">
      <c r="U67" s="2" t="s">
        <v>33</v>
      </c>
      <c r="AG67" s="7" t="s">
        <v>33</v>
      </c>
    </row>
  </sheetData>
  <mergeCells count="36">
    <mergeCell ref="AF3:AF4"/>
    <mergeCell ref="S3:S4"/>
    <mergeCell ref="L3:L4"/>
    <mergeCell ref="I3:I4"/>
    <mergeCell ref="O3:O4"/>
    <mergeCell ref="V3:V4"/>
    <mergeCell ref="AE3:AE4"/>
    <mergeCell ref="AA3:AA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A1:AH1"/>
    <mergeCell ref="B2:AH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AJ26" sqref="AJ26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15" t="s">
        <v>213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7"/>
    </row>
    <row r="2" spans="1:36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6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26</v>
      </c>
      <c r="AH3" s="79" t="s">
        <v>24</v>
      </c>
    </row>
    <row r="4" spans="1:36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[1]Julho!$D$5</f>
        <v>14.3</v>
      </c>
      <c r="C5" s="90">
        <f>[1]Julho!$D$6</f>
        <v>12.8</v>
      </c>
      <c r="D5" s="90">
        <f>[1]Julho!$D$7</f>
        <v>13.1</v>
      </c>
      <c r="E5" s="90">
        <f>[1]Julho!$D$8</f>
        <v>12.6</v>
      </c>
      <c r="F5" s="90">
        <f>[1]Julho!$D$9</f>
        <v>15.3</v>
      </c>
      <c r="G5" s="90">
        <f>[1]Julho!$D$10</f>
        <v>13.2</v>
      </c>
      <c r="H5" s="90">
        <f>[1]Julho!$D$11</f>
        <v>12.2</v>
      </c>
      <c r="I5" s="90">
        <f>[1]Julho!$D$12</f>
        <v>15.2</v>
      </c>
      <c r="J5" s="90">
        <f>[1]Julho!$D$13</f>
        <v>13.9</v>
      </c>
      <c r="K5" s="90">
        <f>[1]Julho!$D$14</f>
        <v>13.2</v>
      </c>
      <c r="L5" s="90">
        <f>[1]Julho!$D$15</f>
        <v>13.1</v>
      </c>
      <c r="M5" s="90">
        <f>[1]Julho!$D$16</f>
        <v>13.2</v>
      </c>
      <c r="N5" s="90">
        <f>[1]Julho!$D$17</f>
        <v>11.6</v>
      </c>
      <c r="O5" s="90">
        <f>[1]Julho!$D$18</f>
        <v>13.3</v>
      </c>
      <c r="P5" s="90">
        <f>[1]Julho!$D$19</f>
        <v>11.3</v>
      </c>
      <c r="Q5" s="90">
        <f>[1]Julho!$D$20</f>
        <v>10.4</v>
      </c>
      <c r="R5" s="90">
        <f>[1]Julho!$D$21</f>
        <v>11.3</v>
      </c>
      <c r="S5" s="90">
        <f>[1]Julho!$D$22</f>
        <v>11</v>
      </c>
      <c r="T5" s="90">
        <f>[1]Julho!$D$23</f>
        <v>11</v>
      </c>
      <c r="U5" s="90">
        <f>[1]Julho!$D$24</f>
        <v>11.1</v>
      </c>
      <c r="V5" s="90">
        <f>[1]Julho!$D$25</f>
        <v>10.9</v>
      </c>
      <c r="W5" s="90">
        <f>[1]Julho!$D$26</f>
        <v>10.6</v>
      </c>
      <c r="X5" s="90">
        <f>[1]Julho!$D$27</f>
        <v>10</v>
      </c>
      <c r="Y5" s="90">
        <f>[1]Julho!$D$28</f>
        <v>10.4</v>
      </c>
      <c r="Z5" s="90">
        <f>[1]Julho!$D$29</f>
        <v>11.1</v>
      </c>
      <c r="AA5" s="90">
        <f>[1]Julho!$D$30</f>
        <v>10.5</v>
      </c>
      <c r="AB5" s="90">
        <f>[1]Julho!$D$31</f>
        <v>12.4</v>
      </c>
      <c r="AC5" s="90">
        <f>[1]Julho!$D$32</f>
        <v>12.4</v>
      </c>
      <c r="AD5" s="90">
        <f>[1]Julho!$D$33</f>
        <v>12.8</v>
      </c>
      <c r="AE5" s="90">
        <f>[1]Julho!$D$34</f>
        <v>15.9</v>
      </c>
      <c r="AF5" s="90">
        <f>[1]Julho!$D$35</f>
        <v>13.6</v>
      </c>
      <c r="AG5" s="81">
        <f t="shared" ref="AG5:AG49" si="1">MIN(B5:AF5)</f>
        <v>10</v>
      </c>
      <c r="AH5" s="92">
        <f t="shared" ref="AH5:AH50" si="2">AVERAGE(B5:AF5)</f>
        <v>12.377419354838709</v>
      </c>
    </row>
    <row r="6" spans="1:36" x14ac:dyDescent="0.2">
      <c r="A6" s="50" t="s">
        <v>0</v>
      </c>
      <c r="B6" s="93">
        <f>[2]Julho!$D$5</f>
        <v>4.5</v>
      </c>
      <c r="C6" s="93">
        <f>[2]Julho!$D$6</f>
        <v>10.5</v>
      </c>
      <c r="D6" s="93">
        <f>[2]Julho!$D$7</f>
        <v>11.6</v>
      </c>
      <c r="E6" s="93">
        <f>[2]Julho!$D$8</f>
        <v>12.2</v>
      </c>
      <c r="F6" s="93">
        <f>[2]Julho!$D$9</f>
        <v>17.5</v>
      </c>
      <c r="G6" s="93">
        <f>[2]Julho!$D$10</f>
        <v>14.1</v>
      </c>
      <c r="H6" s="93">
        <f>[2]Julho!$D$11</f>
        <v>12.7</v>
      </c>
      <c r="I6" s="93">
        <f>[2]Julho!$D$12</f>
        <v>10.4</v>
      </c>
      <c r="J6" s="93">
        <f>[2]Julho!$D$13</f>
        <v>8.3000000000000007</v>
      </c>
      <c r="K6" s="93">
        <f>[2]Julho!$D$14</f>
        <v>8.1</v>
      </c>
      <c r="L6" s="93">
        <f>[2]Julho!$D$15</f>
        <v>9.6</v>
      </c>
      <c r="M6" s="93" t="str">
        <f>[2]Julho!$D$16</f>
        <v>*</v>
      </c>
      <c r="N6" s="93" t="str">
        <f>[2]Julho!$D$17</f>
        <v>*</v>
      </c>
      <c r="O6" s="93" t="str">
        <f>[2]Julho!$D$18</f>
        <v>*</v>
      </c>
      <c r="P6" s="93" t="str">
        <f>[2]Julho!$D$19</f>
        <v>*</v>
      </c>
      <c r="Q6" s="93">
        <f>[2]Julho!$D$20</f>
        <v>8.3000000000000007</v>
      </c>
      <c r="R6" s="93">
        <f>[2]Julho!$D$21</f>
        <v>10.8</v>
      </c>
      <c r="S6" s="93">
        <f>[2]Julho!$D$22</f>
        <v>11.8</v>
      </c>
      <c r="T6" s="93">
        <f>[2]Julho!$D$23</f>
        <v>10.8</v>
      </c>
      <c r="U6" s="93">
        <f>[2]Julho!$D$24</f>
        <v>9.9</v>
      </c>
      <c r="V6" s="93">
        <f>[2]Julho!$D$25</f>
        <v>8.9</v>
      </c>
      <c r="W6" s="93">
        <f>[2]Julho!$D$26</f>
        <v>10.8</v>
      </c>
      <c r="X6" s="93">
        <f>[2]Julho!$D$27</f>
        <v>10</v>
      </c>
      <c r="Y6" s="93">
        <f>[2]Julho!$D$28</f>
        <v>9.9</v>
      </c>
      <c r="Z6" s="93">
        <f>[2]Julho!$D$29</f>
        <v>10.9</v>
      </c>
      <c r="AA6" s="93">
        <f>[2]Julho!$D$30</f>
        <v>14.7</v>
      </c>
      <c r="AB6" s="93">
        <f>[2]Julho!$D$31</f>
        <v>14.2</v>
      </c>
      <c r="AC6" s="93">
        <f>[2]Julho!$D$32</f>
        <v>12.6</v>
      </c>
      <c r="AD6" s="93">
        <f>[2]Julho!$D$33</f>
        <v>16.2</v>
      </c>
      <c r="AE6" s="93">
        <f>[2]Julho!$D$34</f>
        <v>15.1</v>
      </c>
      <c r="AF6" s="93">
        <f>[2]Julho!$D$35</f>
        <v>12</v>
      </c>
      <c r="AG6" s="81">
        <f t="shared" si="1"/>
        <v>4.5</v>
      </c>
      <c r="AH6" s="92">
        <f t="shared" si="2"/>
        <v>11.34814814814815</v>
      </c>
    </row>
    <row r="7" spans="1:36" x14ac:dyDescent="0.2">
      <c r="A7" s="50" t="s">
        <v>86</v>
      </c>
      <c r="B7" s="93">
        <f>[3]Julho!$D$5</f>
        <v>11.4</v>
      </c>
      <c r="C7" s="93">
        <f>[3]Julho!$D$6</f>
        <v>15.3</v>
      </c>
      <c r="D7" s="93">
        <f>[3]Julho!$D$7</f>
        <v>15.4</v>
      </c>
      <c r="E7" s="93">
        <f>[3]Julho!$D$8</f>
        <v>18.399999999999999</v>
      </c>
      <c r="F7" s="93">
        <f>[3]Julho!$D$9</f>
        <v>20.8</v>
      </c>
      <c r="G7" s="93">
        <f>[3]Julho!$D$10</f>
        <v>15.5</v>
      </c>
      <c r="H7" s="93">
        <f>[3]Julho!$D$11</f>
        <v>13.3</v>
      </c>
      <c r="I7" s="93">
        <f>[3]Julho!$D$12</f>
        <v>13.1</v>
      </c>
      <c r="J7" s="93">
        <f>[3]Julho!$D$13</f>
        <v>11.8</v>
      </c>
      <c r="K7" s="93">
        <f>[3]Julho!$D$14</f>
        <v>9.6</v>
      </c>
      <c r="L7" s="93">
        <f>[3]Julho!$D$15</f>
        <v>10.7</v>
      </c>
      <c r="M7" s="93">
        <f>[3]Julho!$D$16</f>
        <v>10.1</v>
      </c>
      <c r="N7" s="93">
        <f>[3]Julho!$D$17</f>
        <v>9.6</v>
      </c>
      <c r="O7" s="93">
        <f>[3]Julho!$D$18</f>
        <v>10.4</v>
      </c>
      <c r="P7" s="93">
        <f>[3]Julho!$D$19</f>
        <v>10.6</v>
      </c>
      <c r="Q7" s="93">
        <f>[3]Julho!$D$20</f>
        <v>11.3</v>
      </c>
      <c r="R7" s="93">
        <f>[3]Julho!$D$21</f>
        <v>16.7</v>
      </c>
      <c r="S7" s="93">
        <f>[3]Julho!$D$22</f>
        <v>17.3</v>
      </c>
      <c r="T7" s="93">
        <f>[3]Julho!$D$23</f>
        <v>17.100000000000001</v>
      </c>
      <c r="U7" s="93">
        <f>[3]Julho!$D$24</f>
        <v>16.600000000000001</v>
      </c>
      <c r="V7" s="93">
        <f>[3]Julho!$D$25</f>
        <v>16.399999999999999</v>
      </c>
      <c r="W7" s="93">
        <f>[3]Julho!$D$26</f>
        <v>17.7</v>
      </c>
      <c r="X7" s="93">
        <f>[3]Julho!$D$27</f>
        <v>16.5</v>
      </c>
      <c r="Y7" s="93">
        <f>[3]Julho!$D$28</f>
        <v>16.5</v>
      </c>
      <c r="Z7" s="93">
        <f>[3]Julho!$D$29</f>
        <v>15.2</v>
      </c>
      <c r="AA7" s="93">
        <f>[3]Julho!$D$30</f>
        <v>19</v>
      </c>
      <c r="AB7" s="93">
        <f>[3]Julho!$D$31</f>
        <v>17.100000000000001</v>
      </c>
      <c r="AC7" s="93">
        <f>[3]Julho!$D$32</f>
        <v>16.399999999999999</v>
      </c>
      <c r="AD7" s="93">
        <f>[3]Julho!$D$33</f>
        <v>15.9</v>
      </c>
      <c r="AE7" s="93">
        <f>[3]Julho!$D$34</f>
        <v>17.7</v>
      </c>
      <c r="AF7" s="93">
        <f>[3]Julho!$D$35</f>
        <v>14.5</v>
      </c>
      <c r="AG7" s="81">
        <f t="shared" si="1"/>
        <v>9.6</v>
      </c>
      <c r="AH7" s="92">
        <f t="shared" si="2"/>
        <v>14.770967741935481</v>
      </c>
    </row>
    <row r="8" spans="1:36" x14ac:dyDescent="0.2">
      <c r="A8" s="50" t="s">
        <v>1</v>
      </c>
      <c r="B8" s="93">
        <f>[4]Julho!$D$5</f>
        <v>13.2</v>
      </c>
      <c r="C8" s="93">
        <f>[4]Julho!$D$6</f>
        <v>14.6</v>
      </c>
      <c r="D8" s="93">
        <f>[4]Julho!$D$7</f>
        <v>15.7</v>
      </c>
      <c r="E8" s="93">
        <f>[4]Julho!$D$8</f>
        <v>14.4</v>
      </c>
      <c r="F8" s="93">
        <f>[4]Julho!$D$9</f>
        <v>21</v>
      </c>
      <c r="G8" s="93">
        <f>[4]Julho!$D$10</f>
        <v>15.9</v>
      </c>
      <c r="H8" s="93">
        <f>[4]Julho!$D$11</f>
        <v>16</v>
      </c>
      <c r="I8" s="93">
        <f>[4]Julho!$D$12</f>
        <v>14.1</v>
      </c>
      <c r="J8" s="93">
        <f>[4]Julho!$D$13</f>
        <v>12.1</v>
      </c>
      <c r="K8" s="93">
        <f>[4]Julho!$D$14</f>
        <v>11.4</v>
      </c>
      <c r="L8" s="93">
        <f>[4]Julho!$D$15</f>
        <v>12.4</v>
      </c>
      <c r="M8" s="93">
        <f>[4]Julho!$D$16</f>
        <v>11.5</v>
      </c>
      <c r="N8" s="93">
        <f>[4]Julho!$D$17</f>
        <v>10.1</v>
      </c>
      <c r="O8" s="93">
        <f>[4]Julho!$D$18</f>
        <v>8.5</v>
      </c>
      <c r="P8" s="93">
        <f>[4]Julho!$D$19</f>
        <v>10.5</v>
      </c>
      <c r="Q8" s="93">
        <f>[4]Julho!$D$20</f>
        <v>11.2</v>
      </c>
      <c r="R8" s="93">
        <f>[4]Julho!$D$21</f>
        <v>14.7</v>
      </c>
      <c r="S8" s="93">
        <f>[4]Julho!$D$22</f>
        <v>15.2</v>
      </c>
      <c r="T8" s="93">
        <f>[4]Julho!$D$23</f>
        <v>14.2</v>
      </c>
      <c r="U8" s="93">
        <f>[4]Julho!$D$24</f>
        <v>15.3</v>
      </c>
      <c r="V8" s="93">
        <f>[4]Julho!$D$25</f>
        <v>16.3</v>
      </c>
      <c r="W8" s="93">
        <f>[4]Julho!$D$26</f>
        <v>13.5</v>
      </c>
      <c r="X8" s="93">
        <f>[4]Julho!$D$27</f>
        <v>16.3</v>
      </c>
      <c r="Y8" s="93">
        <f>[4]Julho!$D$28</f>
        <v>14.3</v>
      </c>
      <c r="Z8" s="93">
        <f>[4]Julho!$D$29</f>
        <v>14.1</v>
      </c>
      <c r="AA8" s="93">
        <f>[4]Julho!$D$30</f>
        <v>15.1</v>
      </c>
      <c r="AB8" s="93">
        <f>[4]Julho!$D$31</f>
        <v>16.2</v>
      </c>
      <c r="AC8" s="93">
        <f>[4]Julho!$D$32</f>
        <v>16</v>
      </c>
      <c r="AD8" s="93">
        <f>[4]Julho!$D$33</f>
        <v>14.9</v>
      </c>
      <c r="AE8" s="93">
        <f>[4]Julho!$D$34</f>
        <v>18.3</v>
      </c>
      <c r="AF8" s="93">
        <f>[4]Julho!$D$35</f>
        <v>19.899999999999999</v>
      </c>
      <c r="AG8" s="81">
        <f t="shared" si="1"/>
        <v>8.5</v>
      </c>
      <c r="AH8" s="92">
        <f t="shared" si="2"/>
        <v>14.416129032258066</v>
      </c>
    </row>
    <row r="9" spans="1:36" x14ac:dyDescent="0.2">
      <c r="A9" s="50" t="s">
        <v>149</v>
      </c>
      <c r="B9" s="93">
        <f>[5]Julho!$D$5</f>
        <v>8.1999999999999993</v>
      </c>
      <c r="C9" s="93">
        <f>[5]Julho!$D$6</f>
        <v>14.9</v>
      </c>
      <c r="D9" s="93">
        <f>[5]Julho!$D$7</f>
        <v>17.100000000000001</v>
      </c>
      <c r="E9" s="93">
        <f>[5]Julho!$D$8</f>
        <v>18.7</v>
      </c>
      <c r="F9" s="93">
        <f>[5]Julho!$D$9</f>
        <v>16.600000000000001</v>
      </c>
      <c r="G9" s="93">
        <f>[5]Julho!$D$10</f>
        <v>12.3</v>
      </c>
      <c r="H9" s="93">
        <f>[5]Julho!$D$11</f>
        <v>11.5</v>
      </c>
      <c r="I9" s="93">
        <f>[5]Julho!$D$12</f>
        <v>9.1</v>
      </c>
      <c r="J9" s="93">
        <f>[5]Julho!$D$13</f>
        <v>6.9</v>
      </c>
      <c r="K9" s="93">
        <f>[5]Julho!$D$14</f>
        <v>6.1</v>
      </c>
      <c r="L9" s="93">
        <f>[5]Julho!$D$15</f>
        <v>8</v>
      </c>
      <c r="M9" s="93">
        <f>[5]Julho!$D$16</f>
        <v>5.7</v>
      </c>
      <c r="N9" s="93">
        <f>[5]Julho!$D$17</f>
        <v>5.7</v>
      </c>
      <c r="O9" s="93">
        <f>[5]Julho!$D$18</f>
        <v>6.2</v>
      </c>
      <c r="P9" s="93">
        <f>[5]Julho!$D$19</f>
        <v>7.5</v>
      </c>
      <c r="Q9" s="93">
        <f>[5]Julho!$D$20</f>
        <v>8.1999999999999993</v>
      </c>
      <c r="R9" s="93">
        <f>[5]Julho!$D$21</f>
        <v>14.2</v>
      </c>
      <c r="S9" s="93">
        <f>[5]Julho!$D$22</f>
        <v>14.5</v>
      </c>
      <c r="T9" s="93">
        <f>[5]Julho!$D$23</f>
        <v>13.6</v>
      </c>
      <c r="U9" s="93">
        <f>[5]Julho!$D$24</f>
        <v>17.399999999999999</v>
      </c>
      <c r="V9" s="93">
        <f>[5]Julho!$D$25</f>
        <v>15.3</v>
      </c>
      <c r="W9" s="93">
        <f>[5]Julho!$D$26</f>
        <v>17.2</v>
      </c>
      <c r="X9" s="93">
        <f>[5]Julho!$D$27</f>
        <v>17</v>
      </c>
      <c r="Y9" s="93">
        <f>[5]Julho!$D$28</f>
        <v>14.2</v>
      </c>
      <c r="Z9" s="93">
        <f>[5]Julho!$D$29</f>
        <v>18.399999999999999</v>
      </c>
      <c r="AA9" s="93">
        <f>[5]Julho!$D$30</f>
        <v>19</v>
      </c>
      <c r="AB9" s="93">
        <f>[5]Julho!$D$31</f>
        <v>17.2</v>
      </c>
      <c r="AC9" s="93">
        <f>[5]Julho!$D$32</f>
        <v>16.3</v>
      </c>
      <c r="AD9" s="93">
        <f>[5]Julho!$D$33</f>
        <v>15.9</v>
      </c>
      <c r="AE9" s="93">
        <f>[5]Julho!$D$34</f>
        <v>14.2</v>
      </c>
      <c r="AF9" s="93">
        <f>[5]Julho!$D$35</f>
        <v>13.4</v>
      </c>
      <c r="AG9" s="81">
        <f t="shared" si="1"/>
        <v>5.7</v>
      </c>
      <c r="AH9" s="92">
        <f t="shared" si="2"/>
        <v>12.919354838709673</v>
      </c>
    </row>
    <row r="10" spans="1:36" x14ac:dyDescent="0.2">
      <c r="A10" s="50" t="s">
        <v>93</v>
      </c>
      <c r="B10" s="93">
        <f>[6]Julho!$D$5</f>
        <v>12.9</v>
      </c>
      <c r="C10" s="93">
        <f>[6]Julho!$D$6</f>
        <v>13.4</v>
      </c>
      <c r="D10" s="93">
        <f>[6]Julho!$D$7</f>
        <v>13.7</v>
      </c>
      <c r="E10" s="93">
        <f>[6]Julho!$D$8</f>
        <v>14.4</v>
      </c>
      <c r="F10" s="93">
        <f>[6]Julho!$D$9</f>
        <v>19.2</v>
      </c>
      <c r="G10" s="93">
        <f>[6]Julho!$D$10</f>
        <v>14.2</v>
      </c>
      <c r="H10" s="93">
        <f>[6]Julho!$D$11</f>
        <v>12.7</v>
      </c>
      <c r="I10" s="93">
        <f>[6]Julho!$D$12</f>
        <v>14.2</v>
      </c>
      <c r="J10" s="93">
        <f>[6]Julho!$D$13</f>
        <v>12.3</v>
      </c>
      <c r="K10" s="93">
        <f>[6]Julho!$D$14</f>
        <v>11.3</v>
      </c>
      <c r="L10" s="93">
        <f>[6]Julho!$D$15</f>
        <v>11.5</v>
      </c>
      <c r="M10" s="93">
        <f>[6]Julho!$D$16</f>
        <v>10.7</v>
      </c>
      <c r="N10" s="93">
        <f>[6]Julho!$D$17</f>
        <v>9.1</v>
      </c>
      <c r="O10" s="93">
        <f>[6]Julho!$D$18</f>
        <v>9.8000000000000007</v>
      </c>
      <c r="P10" s="93">
        <f>[6]Julho!$D$19</f>
        <v>9.3000000000000007</v>
      </c>
      <c r="Q10" s="93">
        <f>[6]Julho!$D$20</f>
        <v>10.199999999999999</v>
      </c>
      <c r="R10" s="93">
        <f>[6]Julho!$D$21</f>
        <v>13.4</v>
      </c>
      <c r="S10" s="93">
        <f>[6]Julho!$D$22</f>
        <v>11.6</v>
      </c>
      <c r="T10" s="93">
        <f>[6]Julho!$D$23</f>
        <v>11.8</v>
      </c>
      <c r="U10" s="93">
        <f>[6]Julho!$D$24</f>
        <v>10.9</v>
      </c>
      <c r="V10" s="93">
        <f>[6]Julho!$D$25</f>
        <v>12.8</v>
      </c>
      <c r="W10" s="93">
        <f>[6]Julho!$D$26</f>
        <v>11</v>
      </c>
      <c r="X10" s="93">
        <f>[6]Julho!$D$27</f>
        <v>10.9</v>
      </c>
      <c r="Y10" s="93">
        <f>[6]Julho!$D$28</f>
        <v>11.4</v>
      </c>
      <c r="Z10" s="93">
        <f>[6]Julho!$D$29</f>
        <v>14.4</v>
      </c>
      <c r="AA10" s="93">
        <f>[6]Julho!$D$30</f>
        <v>13.4</v>
      </c>
      <c r="AB10" s="93">
        <f>[6]Julho!$D$31</f>
        <v>13.4</v>
      </c>
      <c r="AC10" s="93">
        <f>[6]Julho!$D$32</f>
        <v>14.5</v>
      </c>
      <c r="AD10" s="93">
        <f>[6]Julho!$D$33</f>
        <v>17.8</v>
      </c>
      <c r="AE10" s="93">
        <f>[6]Julho!$D$34</f>
        <v>14.7</v>
      </c>
      <c r="AF10" s="93">
        <f>[6]Julho!$D$35</f>
        <v>14.1</v>
      </c>
      <c r="AG10" s="81">
        <f t="shared" si="1"/>
        <v>9.1</v>
      </c>
      <c r="AH10" s="92">
        <f t="shared" si="2"/>
        <v>12.741935483870966</v>
      </c>
    </row>
    <row r="11" spans="1:36" x14ac:dyDescent="0.2">
      <c r="A11" s="50" t="s">
        <v>50</v>
      </c>
      <c r="B11" s="93">
        <f>[7]Julho!$D$5</f>
        <v>13.1</v>
      </c>
      <c r="C11" s="93">
        <f>[7]Julho!$D$6</f>
        <v>15.1</v>
      </c>
      <c r="D11" s="93">
        <f>[7]Julho!$D$7</f>
        <v>17.8</v>
      </c>
      <c r="E11" s="93">
        <f>[7]Julho!$D$8</f>
        <v>19.100000000000001</v>
      </c>
      <c r="F11" s="93">
        <f>[7]Julho!$D$9</f>
        <v>21.1</v>
      </c>
      <c r="G11" s="93">
        <f>[7]Julho!$D$10</f>
        <v>16.8</v>
      </c>
      <c r="H11" s="93">
        <f>[7]Julho!$D$11</f>
        <v>16.8</v>
      </c>
      <c r="I11" s="93">
        <f>[7]Julho!$D$12</f>
        <v>14.2</v>
      </c>
      <c r="J11" s="93">
        <f>[7]Julho!$D$13</f>
        <v>13.1</v>
      </c>
      <c r="K11" s="93">
        <f>[7]Julho!$D$14</f>
        <v>11.2</v>
      </c>
      <c r="L11" s="93">
        <f>[7]Julho!$D$15</f>
        <v>13</v>
      </c>
      <c r="M11" s="93">
        <f>[7]Julho!$D$16</f>
        <v>12.7</v>
      </c>
      <c r="N11" s="93">
        <f>[7]Julho!$D$17</f>
        <v>11.2</v>
      </c>
      <c r="O11" s="93">
        <f>[7]Julho!$D$18</f>
        <v>12.1</v>
      </c>
      <c r="P11" s="93">
        <f>[7]Julho!$D$19</f>
        <v>10</v>
      </c>
      <c r="Q11" s="93">
        <f>[7]Julho!$D$20</f>
        <v>14.5</v>
      </c>
      <c r="R11" s="93">
        <f>[7]Julho!$D$21</f>
        <v>16.7</v>
      </c>
      <c r="S11" s="93">
        <f>[7]Julho!$D$22</f>
        <v>17.5</v>
      </c>
      <c r="T11" s="93">
        <f>[7]Julho!$D$23</f>
        <v>17</v>
      </c>
      <c r="U11" s="93">
        <f>[7]Julho!$D$24</f>
        <v>16.3</v>
      </c>
      <c r="V11" s="93">
        <f>[7]Julho!$D$25</f>
        <v>16.7</v>
      </c>
      <c r="W11" s="93">
        <f>[7]Julho!$D$26</f>
        <v>17.899999999999999</v>
      </c>
      <c r="X11" s="93">
        <f>[7]Julho!$D$27</f>
        <v>17.100000000000001</v>
      </c>
      <c r="Y11" s="93">
        <f>[7]Julho!$D$28</f>
        <v>16.2</v>
      </c>
      <c r="Z11" s="93">
        <f>[7]Julho!$D$29</f>
        <v>14.5</v>
      </c>
      <c r="AA11" s="93">
        <f>[7]Julho!$D$30</f>
        <v>17.5</v>
      </c>
      <c r="AB11" s="93">
        <f>[7]Julho!$D$31</f>
        <v>18.8</v>
      </c>
      <c r="AC11" s="93">
        <f>[7]Julho!$D$32</f>
        <v>18.3</v>
      </c>
      <c r="AD11" s="93">
        <f>[7]Julho!$D$33</f>
        <v>16.100000000000001</v>
      </c>
      <c r="AE11" s="93">
        <f>[7]Julho!$D$34</f>
        <v>17.7</v>
      </c>
      <c r="AF11" s="93">
        <f>[7]Julho!$D$35</f>
        <v>14.3</v>
      </c>
      <c r="AG11" s="81">
        <f t="shared" si="1"/>
        <v>10</v>
      </c>
      <c r="AH11" s="92">
        <f t="shared" si="2"/>
        <v>15.625806451612901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2"/>
        <v>#DIV/0!</v>
      </c>
    </row>
    <row r="13" spans="1:36" x14ac:dyDescent="0.2">
      <c r="A13" s="50" t="s">
        <v>96</v>
      </c>
      <c r="B13" s="93">
        <f>[8]Julho!$D$5</f>
        <v>10.4</v>
      </c>
      <c r="C13" s="93">
        <f>[8]Julho!$D$6</f>
        <v>14.3</v>
      </c>
      <c r="D13" s="93">
        <f>[8]Julho!$D$7</f>
        <v>13.4</v>
      </c>
      <c r="E13" s="93">
        <f>[8]Julho!$D$8</f>
        <v>15</v>
      </c>
      <c r="F13" s="93">
        <f>[8]Julho!$D$9</f>
        <v>20.6</v>
      </c>
      <c r="G13" s="93">
        <f>[8]Julho!$D$10</f>
        <v>13.7</v>
      </c>
      <c r="H13" s="93">
        <f>[8]Julho!$D$11</f>
        <v>14.7</v>
      </c>
      <c r="I13" s="93">
        <f>[8]Julho!$D$12</f>
        <v>10.8</v>
      </c>
      <c r="J13" s="93">
        <f>[8]Julho!$D$13</f>
        <v>9.1999999999999993</v>
      </c>
      <c r="K13" s="93">
        <f>[8]Julho!$D$14</f>
        <v>8.6</v>
      </c>
      <c r="L13" s="93">
        <f>[8]Julho!$D$15</f>
        <v>11.2</v>
      </c>
      <c r="M13" s="93">
        <f>[8]Julho!$D$16</f>
        <v>8.8000000000000007</v>
      </c>
      <c r="N13" s="93">
        <f>[8]Julho!$D$17</f>
        <v>7.8</v>
      </c>
      <c r="O13" s="93">
        <f>[8]Julho!$D$18</f>
        <v>8.9</v>
      </c>
      <c r="P13" s="93">
        <f>[8]Julho!$D$19</f>
        <v>7.8</v>
      </c>
      <c r="Q13" s="93">
        <f>[8]Julho!$D$20</f>
        <v>9.4</v>
      </c>
      <c r="R13" s="93">
        <f>[8]Julho!$D$21</f>
        <v>13.6</v>
      </c>
      <c r="S13" s="93">
        <f>[8]Julho!$D$22</f>
        <v>13.2</v>
      </c>
      <c r="T13" s="93">
        <f>[8]Julho!$D$23</f>
        <v>13.4</v>
      </c>
      <c r="U13" s="93">
        <f>[8]Julho!$D$24</f>
        <v>13.5</v>
      </c>
      <c r="V13" s="93">
        <f>[8]Julho!$D$25</f>
        <v>11.9</v>
      </c>
      <c r="W13" s="93">
        <f>[8]Julho!$D$26</f>
        <v>12.8</v>
      </c>
      <c r="X13" s="93">
        <f>[8]Julho!$D$27</f>
        <v>12.5</v>
      </c>
      <c r="Y13" s="93">
        <f>[8]Julho!$D$28</f>
        <v>12.1</v>
      </c>
      <c r="Z13" s="93">
        <f>[8]Julho!$D$29</f>
        <v>13.9</v>
      </c>
      <c r="AA13" s="93">
        <f>[8]Julho!$D$30</f>
        <v>15.7</v>
      </c>
      <c r="AB13" s="93">
        <f>[8]Julho!$D$31</f>
        <v>15.6</v>
      </c>
      <c r="AC13" s="93">
        <f>[8]Julho!$D$32</f>
        <v>15.8</v>
      </c>
      <c r="AD13" s="93">
        <f>[8]Julho!$D$33</f>
        <v>16</v>
      </c>
      <c r="AE13" s="93">
        <f>[8]Julho!$D$34</f>
        <v>15.2</v>
      </c>
      <c r="AF13" s="93">
        <f>[8]Julho!$D$35</f>
        <v>13.5</v>
      </c>
      <c r="AG13" s="81">
        <f t="shared" si="1"/>
        <v>7.8</v>
      </c>
      <c r="AH13" s="92">
        <f t="shared" si="2"/>
        <v>12.687096774193551</v>
      </c>
    </row>
    <row r="14" spans="1:36" hidden="1" x14ac:dyDescent="0.2">
      <c r="A14" s="50" t="s">
        <v>100</v>
      </c>
      <c r="B14" s="93" t="str">
        <f>[9]Julho!$D$5</f>
        <v>*</v>
      </c>
      <c r="C14" s="93" t="str">
        <f>[9]Julho!$D$6</f>
        <v>*</v>
      </c>
      <c r="D14" s="93" t="str">
        <f>[9]Julho!$D$7</f>
        <v>*</v>
      </c>
      <c r="E14" s="93" t="str">
        <f>[9]Julho!$D$8</f>
        <v>*</v>
      </c>
      <c r="F14" s="93" t="str">
        <f>[9]Julho!$D$9</f>
        <v>*</v>
      </c>
      <c r="G14" s="93" t="str">
        <f>[9]Julho!$D$10</f>
        <v>*</v>
      </c>
      <c r="H14" s="93" t="str">
        <f>[9]Julho!$D$11</f>
        <v>*</v>
      </c>
      <c r="I14" s="93" t="str">
        <f>[9]Julho!$D$12</f>
        <v>*</v>
      </c>
      <c r="J14" s="93" t="str">
        <f>[9]Julho!$D$13</f>
        <v>*</v>
      </c>
      <c r="K14" s="93" t="str">
        <f>[9]Julho!$D$14</f>
        <v>*</v>
      </c>
      <c r="L14" s="93" t="str">
        <f>[9]Julho!$D$15</f>
        <v>*</v>
      </c>
      <c r="M14" s="93" t="str">
        <f>[9]Julho!$D$16</f>
        <v>*</v>
      </c>
      <c r="N14" s="93" t="str">
        <f>[9]Julho!$D$17</f>
        <v>*</v>
      </c>
      <c r="O14" s="93" t="str">
        <f>[9]Julho!$D$18</f>
        <v>*</v>
      </c>
      <c r="P14" s="93" t="str">
        <f>[9]Julho!$D$19</f>
        <v>*</v>
      </c>
      <c r="Q14" s="93" t="str">
        <f>[9]Julho!$D$20</f>
        <v>*</v>
      </c>
      <c r="R14" s="93" t="str">
        <f>[9]Julho!$D$21</f>
        <v>*</v>
      </c>
      <c r="S14" s="93" t="str">
        <f>[9]Julho!$D$22</f>
        <v>*</v>
      </c>
      <c r="T14" s="93" t="str">
        <f>[9]Julho!$D$23</f>
        <v>*</v>
      </c>
      <c r="U14" s="93" t="str">
        <f>[9]Julho!$D$24</f>
        <v>*</v>
      </c>
      <c r="V14" s="93" t="str">
        <f>[9]Julho!$D$25</f>
        <v>*</v>
      </c>
      <c r="W14" s="93" t="str">
        <f>[9]Julho!$D$26</f>
        <v>*</v>
      </c>
      <c r="X14" s="93" t="str">
        <f>[9]Julho!$D$27</f>
        <v>*</v>
      </c>
      <c r="Y14" s="93" t="str">
        <f>[9]Julho!$D$28</f>
        <v>*</v>
      </c>
      <c r="Z14" s="93" t="str">
        <f>[9]Julho!$D$29</f>
        <v>*</v>
      </c>
      <c r="AA14" s="93" t="str">
        <f>[9]Julho!$D$30</f>
        <v>*</v>
      </c>
      <c r="AB14" s="93" t="str">
        <f>[9]Julho!$D$31</f>
        <v>*</v>
      </c>
      <c r="AC14" s="93" t="str">
        <f>[9]Julho!$D$32</f>
        <v>*</v>
      </c>
      <c r="AD14" s="93" t="str">
        <f>[9]Julho!$D$33</f>
        <v>*</v>
      </c>
      <c r="AE14" s="93" t="str">
        <f>[9]Julho!$D$34</f>
        <v>*</v>
      </c>
      <c r="AF14" s="93" t="str">
        <f>[9]Julho!$D$35</f>
        <v>*</v>
      </c>
      <c r="AG14" s="81" t="s">
        <v>203</v>
      </c>
      <c r="AH14" s="92" t="e">
        <f t="shared" si="2"/>
        <v>#DIV/0!</v>
      </c>
      <c r="AJ14" t="s">
        <v>33</v>
      </c>
    </row>
    <row r="15" spans="1:36" x14ac:dyDescent="0.2">
      <c r="A15" s="50" t="s">
        <v>103</v>
      </c>
      <c r="B15" s="93">
        <f>[10]Julho!$D$5</f>
        <v>9.5</v>
      </c>
      <c r="C15" s="93">
        <f>[10]Julho!$D$6</f>
        <v>15.7</v>
      </c>
      <c r="D15" s="93">
        <f>[10]Julho!$D$7</f>
        <v>14.2</v>
      </c>
      <c r="E15" s="93">
        <f>[10]Julho!$D$8</f>
        <v>17.2</v>
      </c>
      <c r="F15" s="93">
        <f>[10]Julho!$D$9</f>
        <v>21</v>
      </c>
      <c r="G15" s="93">
        <f>[10]Julho!$D$10</f>
        <v>14.1</v>
      </c>
      <c r="H15" s="93">
        <f>[10]Julho!$D$11</f>
        <v>12.6</v>
      </c>
      <c r="I15" s="93">
        <f>[10]Julho!$D$12</f>
        <v>11</v>
      </c>
      <c r="J15" s="93">
        <f>[10]Julho!$D$13</f>
        <v>9.1</v>
      </c>
      <c r="K15" s="93">
        <f>[10]Julho!$D$14</f>
        <v>7.4</v>
      </c>
      <c r="L15" s="93">
        <f>[10]Julho!$D$15</f>
        <v>10.3</v>
      </c>
      <c r="M15" s="93">
        <f>[10]Julho!$D$16</f>
        <v>7.2</v>
      </c>
      <c r="N15" s="93">
        <f>[10]Julho!$D$17</f>
        <v>7.5</v>
      </c>
      <c r="O15" s="93">
        <f>[10]Julho!$D$18</f>
        <v>8.1</v>
      </c>
      <c r="P15" s="93">
        <f>[10]Julho!$D$19</f>
        <v>8.4</v>
      </c>
      <c r="Q15" s="93">
        <f>[10]Julho!$D$20</f>
        <v>9.4</v>
      </c>
      <c r="R15" s="93">
        <f>[10]Julho!$D$21</f>
        <v>13.1</v>
      </c>
      <c r="S15" s="93">
        <f>[10]Julho!$D$22</f>
        <v>13.5</v>
      </c>
      <c r="T15" s="93">
        <f>[10]Julho!$D$23</f>
        <v>16.8</v>
      </c>
      <c r="U15" s="93">
        <f>[10]Julho!$D$24</f>
        <v>13.5</v>
      </c>
      <c r="V15" s="93">
        <f>[10]Julho!$D$25</f>
        <v>15.9</v>
      </c>
      <c r="W15" s="93">
        <f>[10]Julho!$D$26</f>
        <v>13.9</v>
      </c>
      <c r="X15" s="93">
        <f>[10]Julho!$D$27</f>
        <v>13.1</v>
      </c>
      <c r="Y15" s="93">
        <f>[10]Julho!$D$28</f>
        <v>16.5</v>
      </c>
      <c r="Z15" s="93">
        <f>[10]Julho!$D$29</f>
        <v>16</v>
      </c>
      <c r="AA15" s="93">
        <f>[10]Julho!$D$30</f>
        <v>17.8</v>
      </c>
      <c r="AB15" s="93">
        <f>[10]Julho!$D$31</f>
        <v>17</v>
      </c>
      <c r="AC15" s="93">
        <f>[10]Julho!$D$32</f>
        <v>17.600000000000001</v>
      </c>
      <c r="AD15" s="93">
        <f>[10]Julho!$D$33</f>
        <v>14.1</v>
      </c>
      <c r="AE15" s="93">
        <f>[10]Julho!$D$34</f>
        <v>16</v>
      </c>
      <c r="AF15" s="93">
        <f>[10]Julho!$D$35</f>
        <v>14.4</v>
      </c>
      <c r="AG15" s="81">
        <f t="shared" si="1"/>
        <v>7.2</v>
      </c>
      <c r="AH15" s="92">
        <f t="shared" si="2"/>
        <v>13.28709677419355</v>
      </c>
    </row>
    <row r="16" spans="1:36" x14ac:dyDescent="0.2">
      <c r="A16" s="50" t="s">
        <v>150</v>
      </c>
      <c r="B16" s="93">
        <f>[11]Julho!$D$5</f>
        <v>13.5</v>
      </c>
      <c r="C16" s="93">
        <f>[11]Julho!$D$6</f>
        <v>14.7</v>
      </c>
      <c r="D16" s="93">
        <f>[11]Julho!$D$7</f>
        <v>14.9</v>
      </c>
      <c r="E16" s="93">
        <f>[11]Julho!$D$8</f>
        <v>11.8</v>
      </c>
      <c r="F16" s="93">
        <f>[11]Julho!$D$9</f>
        <v>15.1</v>
      </c>
      <c r="G16" s="93">
        <f>[11]Julho!$D$10</f>
        <v>12.5</v>
      </c>
      <c r="H16" s="93">
        <f>[11]Julho!$D$11</f>
        <v>12.6</v>
      </c>
      <c r="I16" s="93">
        <f>[11]Julho!$D$12</f>
        <v>15.4</v>
      </c>
      <c r="J16" s="93">
        <f>[11]Julho!$D$13</f>
        <v>13.1</v>
      </c>
      <c r="K16" s="93">
        <f>[11]Julho!$D$14</f>
        <v>12.2</v>
      </c>
      <c r="L16" s="93">
        <f>[11]Julho!$D$15</f>
        <v>12.3</v>
      </c>
      <c r="M16" s="93">
        <f>[11]Julho!$D$16</f>
        <v>12.1</v>
      </c>
      <c r="N16" s="93">
        <f>[11]Julho!$D$17</f>
        <v>10.1</v>
      </c>
      <c r="O16" s="93">
        <f>[11]Julho!$D$18</f>
        <v>10.7</v>
      </c>
      <c r="P16" s="93">
        <f>[11]Julho!$D$19</f>
        <v>9.8000000000000007</v>
      </c>
      <c r="Q16" s="93">
        <f>[11]Julho!$D$20</f>
        <v>11.3</v>
      </c>
      <c r="R16" s="93">
        <f>[11]Julho!$D$21</f>
        <v>14.4</v>
      </c>
      <c r="S16" s="93">
        <f>[11]Julho!$D$22</f>
        <v>13.3</v>
      </c>
      <c r="T16" s="93">
        <f>[11]Julho!$D$23</f>
        <v>13.8</v>
      </c>
      <c r="U16" s="93">
        <f>[11]Julho!$D$24</f>
        <v>15</v>
      </c>
      <c r="V16" s="93">
        <f>[11]Julho!$D$25</f>
        <v>15.6</v>
      </c>
      <c r="W16" s="93">
        <f>[11]Julho!$D$26</f>
        <v>11.7</v>
      </c>
      <c r="X16" s="93">
        <f>[11]Julho!$D$27</f>
        <v>12.9</v>
      </c>
      <c r="Y16" s="93">
        <f>[11]Julho!$D$28</f>
        <v>18.899999999999999</v>
      </c>
      <c r="Z16" s="93">
        <f>[11]Julho!$D$29</f>
        <v>12</v>
      </c>
      <c r="AA16" s="93">
        <f>[11]Julho!$D$30</f>
        <v>11.4</v>
      </c>
      <c r="AB16" s="93">
        <f>[11]Julho!$D$31</f>
        <v>12.6</v>
      </c>
      <c r="AC16" s="93">
        <f>[11]Julho!$D$32</f>
        <v>15</v>
      </c>
      <c r="AD16" s="93">
        <f>[11]Julho!$D$33</f>
        <v>11.6</v>
      </c>
      <c r="AE16" s="93">
        <f>[11]Julho!$D$34</f>
        <v>16.3</v>
      </c>
      <c r="AF16" s="93">
        <f>[11]Julho!$D$35</f>
        <v>16</v>
      </c>
      <c r="AG16" s="81">
        <f t="shared" si="1"/>
        <v>9.8000000000000007</v>
      </c>
      <c r="AH16" s="92">
        <f t="shared" si="2"/>
        <v>13.30967741935484</v>
      </c>
      <c r="AJ16" s="11" t="s">
        <v>33</v>
      </c>
    </row>
    <row r="17" spans="1:39" x14ac:dyDescent="0.2">
      <c r="A17" s="50" t="s">
        <v>2</v>
      </c>
      <c r="B17" s="93">
        <f>[12]Julho!$D$5</f>
        <v>11.9</v>
      </c>
      <c r="C17" s="93">
        <f>[12]Julho!$D$6</f>
        <v>17.600000000000001</v>
      </c>
      <c r="D17" s="93">
        <f>[12]Julho!$D$7</f>
        <v>21.2</v>
      </c>
      <c r="E17" s="93">
        <f>[12]Julho!$D$8</f>
        <v>18</v>
      </c>
      <c r="F17" s="93">
        <f>[12]Julho!$D$9</f>
        <v>21.2</v>
      </c>
      <c r="G17" s="93">
        <f>[12]Julho!$D$10</f>
        <v>16.8</v>
      </c>
      <c r="H17" s="93">
        <f>[12]Julho!$D$11</f>
        <v>14.4</v>
      </c>
      <c r="I17" s="93">
        <f>[12]Julho!$D$12</f>
        <v>13.6</v>
      </c>
      <c r="J17" s="93">
        <f>[12]Julho!$D$13</f>
        <v>11.5</v>
      </c>
      <c r="K17" s="93">
        <f>[12]Julho!$D$14</f>
        <v>10.1</v>
      </c>
      <c r="L17" s="93">
        <f>[12]Julho!$D$15</f>
        <v>13</v>
      </c>
      <c r="M17" s="93">
        <f>[12]Julho!$D$16</f>
        <v>10.9</v>
      </c>
      <c r="N17" s="93">
        <f>[12]Julho!$D$17</f>
        <v>9</v>
      </c>
      <c r="O17" s="93">
        <f>[12]Julho!$D$18</f>
        <v>9.6999999999999993</v>
      </c>
      <c r="P17" s="93">
        <f>[12]Julho!$D$19</f>
        <v>9.4</v>
      </c>
      <c r="Q17" s="93">
        <f>[12]Julho!$D$20</f>
        <v>12.8</v>
      </c>
      <c r="R17" s="93">
        <f>[12]Julho!$D$21</f>
        <v>15.3</v>
      </c>
      <c r="S17" s="93">
        <f>[12]Julho!$D$22</f>
        <v>18.2</v>
      </c>
      <c r="T17" s="93">
        <f>[12]Julho!$D$23</f>
        <v>20.6</v>
      </c>
      <c r="U17" s="93">
        <f>[12]Julho!$D$24</f>
        <v>19.7</v>
      </c>
      <c r="V17" s="93">
        <f>[12]Julho!$D$25</f>
        <v>18.7</v>
      </c>
      <c r="W17" s="93">
        <f>[12]Julho!$D$26</f>
        <v>20.3</v>
      </c>
      <c r="X17" s="93">
        <f>[12]Julho!$D$27</f>
        <v>15.5</v>
      </c>
      <c r="Y17" s="93">
        <f>[12]Julho!$D$28</f>
        <v>19.5</v>
      </c>
      <c r="Z17" s="93">
        <f>[12]Julho!$D$29</f>
        <v>15.8</v>
      </c>
      <c r="AA17" s="93">
        <f>[12]Julho!$D$30</f>
        <v>19.399999999999999</v>
      </c>
      <c r="AB17" s="93">
        <f>[12]Julho!$D$31</f>
        <v>21</v>
      </c>
      <c r="AC17" s="93">
        <f>[12]Julho!$D$32</f>
        <v>20.6</v>
      </c>
      <c r="AD17" s="93">
        <f>[12]Julho!$D$33</f>
        <v>18.399999999999999</v>
      </c>
      <c r="AE17" s="93">
        <f>[12]Julho!$D$34</f>
        <v>17</v>
      </c>
      <c r="AF17" s="93">
        <f>[12]Julho!$D$35</f>
        <v>17.5</v>
      </c>
      <c r="AG17" s="81">
        <f t="shared" si="1"/>
        <v>9</v>
      </c>
      <c r="AH17" s="92">
        <f t="shared" si="2"/>
        <v>16.083870967741937</v>
      </c>
      <c r="AJ17" s="11" t="s">
        <v>33</v>
      </c>
    </row>
    <row r="18" spans="1:39" x14ac:dyDescent="0.2">
      <c r="A18" s="50" t="s">
        <v>3</v>
      </c>
      <c r="B18" s="105">
        <f>[13]Julho!$D5</f>
        <v>14.2</v>
      </c>
      <c r="C18" s="105">
        <f>[13]Julho!$D6</f>
        <v>12.3</v>
      </c>
      <c r="D18" s="105">
        <f>[13]Julho!$D7</f>
        <v>13.4</v>
      </c>
      <c r="E18" s="105">
        <f>[13]Julho!$D8</f>
        <v>11.3</v>
      </c>
      <c r="F18" s="105">
        <f>[13]Julho!$D9</f>
        <v>13.7</v>
      </c>
      <c r="G18" s="105">
        <f>[13]Julho!$D10</f>
        <v>11.8</v>
      </c>
      <c r="H18" s="105">
        <f>[13]Julho!$D11</f>
        <v>12.1</v>
      </c>
      <c r="I18" s="105">
        <f>[13]Julho!$D12</f>
        <v>14.6</v>
      </c>
      <c r="J18" s="105">
        <f>[13]Julho!$D13</f>
        <v>14</v>
      </c>
      <c r="K18" s="105">
        <f>[13]Julho!$D14</f>
        <v>14.6</v>
      </c>
      <c r="L18" s="105">
        <f>[13]Julho!$D15</f>
        <v>13.5</v>
      </c>
      <c r="M18" s="105">
        <f>[13]Julho!$D16</f>
        <v>16.5</v>
      </c>
      <c r="N18" s="105">
        <f>[13]Julho!$D17</f>
        <v>13.3</v>
      </c>
      <c r="O18" s="105">
        <f>[13]Julho!$D18</f>
        <v>13.1</v>
      </c>
      <c r="P18" s="105">
        <f>[13]Julho!$D19</f>
        <v>11.3</v>
      </c>
      <c r="Q18" s="105">
        <f>[13]Julho!$D20</f>
        <v>12.5</v>
      </c>
      <c r="R18" s="105">
        <f>[13]Julho!$D21</f>
        <v>12.5</v>
      </c>
      <c r="S18" s="105">
        <f>[13]Julho!$D22</f>
        <v>11.9</v>
      </c>
      <c r="T18" s="105">
        <f>[13]Julho!$D23</f>
        <v>11.8</v>
      </c>
      <c r="U18" s="105">
        <f>[13]Julho!$D24</f>
        <v>11.9</v>
      </c>
      <c r="V18" s="105">
        <f>[13]Julho!$D25</f>
        <v>10.8</v>
      </c>
      <c r="W18" s="105">
        <f>[13]Julho!$D26</f>
        <v>10.8</v>
      </c>
      <c r="X18" s="105">
        <f>[13]Julho!$D27</f>
        <v>11</v>
      </c>
      <c r="Y18" s="105">
        <f>[13]Julho!$D28</f>
        <v>11.3</v>
      </c>
      <c r="Z18" s="105">
        <f>[13]Julho!$D29</f>
        <v>11.6</v>
      </c>
      <c r="AA18" s="105">
        <f>[13]Julho!$D30</f>
        <v>10.5</v>
      </c>
      <c r="AB18" s="105">
        <f>[13]Julho!$D31</f>
        <v>11.1</v>
      </c>
      <c r="AC18" s="105">
        <f>[13]Julho!$D32</f>
        <v>11.9</v>
      </c>
      <c r="AD18" s="105">
        <f>[13]Julho!$D33</f>
        <v>13.3</v>
      </c>
      <c r="AE18" s="105">
        <f>[13]Julho!$D34</f>
        <v>17.8</v>
      </c>
      <c r="AF18" s="105">
        <f>[13]Julho!$D35</f>
        <v>14.8</v>
      </c>
      <c r="AG18" s="81">
        <f t="shared" si="1"/>
        <v>10.5</v>
      </c>
      <c r="AH18" s="92">
        <f t="shared" si="2"/>
        <v>12.748387096774197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[14]Julho!$D$5</f>
        <v>13.6</v>
      </c>
      <c r="C19" s="93">
        <f>[14]Julho!$D$6</f>
        <v>14</v>
      </c>
      <c r="D19" s="93">
        <f>[14]Julho!$D$7</f>
        <v>16.8</v>
      </c>
      <c r="E19" s="93">
        <f>[14]Julho!$D$8</f>
        <v>16.3</v>
      </c>
      <c r="F19" s="93">
        <f>[14]Julho!$D$9</f>
        <v>18.899999999999999</v>
      </c>
      <c r="G19" s="93">
        <f>[14]Julho!$D$10</f>
        <v>15.9</v>
      </c>
      <c r="H19" s="93">
        <f>[14]Julho!$D$11</f>
        <v>17.399999999999999</v>
      </c>
      <c r="I19" s="93">
        <f>[14]Julho!$D$12</f>
        <v>14.3</v>
      </c>
      <c r="J19" s="93">
        <f>[14]Julho!$D$13</f>
        <v>12.5</v>
      </c>
      <c r="K19" s="93">
        <f>[14]Julho!$D$14</f>
        <v>13.3</v>
      </c>
      <c r="L19" s="93">
        <f>[14]Julho!$D$15</f>
        <v>14</v>
      </c>
      <c r="M19" s="93">
        <f>[14]Julho!$D$16</f>
        <v>12.6</v>
      </c>
      <c r="N19" s="93">
        <f>[14]Julho!$D$17</f>
        <v>11.1</v>
      </c>
      <c r="O19" s="93">
        <f>[14]Julho!$D$18</f>
        <v>11</v>
      </c>
      <c r="P19" s="93">
        <f>[14]Julho!$D$19</f>
        <v>12.4</v>
      </c>
      <c r="Q19" s="93">
        <f>[14]Julho!$D$20</f>
        <v>13.2</v>
      </c>
      <c r="R19" s="93">
        <f>[14]Julho!$D$21</f>
        <v>17.8</v>
      </c>
      <c r="S19" s="93">
        <f>[14]Julho!$D$22</f>
        <v>18</v>
      </c>
      <c r="T19" s="93">
        <f>[14]Julho!$D$23</f>
        <v>16.7</v>
      </c>
      <c r="U19" s="93">
        <f>[14]Julho!$D$24</f>
        <v>16</v>
      </c>
      <c r="V19" s="93">
        <f>[14]Julho!$D$25</f>
        <v>15.8</v>
      </c>
      <c r="W19" s="93">
        <f>[14]Julho!$D$26</f>
        <v>16.8</v>
      </c>
      <c r="X19" s="93">
        <f>[14]Julho!$D$27</f>
        <v>16.5</v>
      </c>
      <c r="Y19" s="93">
        <f>[14]Julho!$D$28</f>
        <v>16.5</v>
      </c>
      <c r="Z19" s="93">
        <f>[14]Julho!$D$29</f>
        <v>17</v>
      </c>
      <c r="AA19" s="93">
        <f>[14]Julho!$D$30</f>
        <v>17.100000000000001</v>
      </c>
      <c r="AB19" s="93">
        <f>[14]Julho!$D$31</f>
        <v>17.5</v>
      </c>
      <c r="AC19" s="93">
        <f>[14]Julho!$D$32</f>
        <v>14.8</v>
      </c>
      <c r="AD19" s="93">
        <f>[14]Julho!$D$33</f>
        <v>18.600000000000001</v>
      </c>
      <c r="AE19" s="93">
        <f>[14]Julho!$D$34</f>
        <v>14.5</v>
      </c>
      <c r="AF19" s="93">
        <f>[14]Julho!$D$35</f>
        <v>15.6</v>
      </c>
      <c r="AG19" s="81">
        <f t="shared" si="1"/>
        <v>11</v>
      </c>
      <c r="AH19" s="92">
        <f t="shared" si="2"/>
        <v>15.370967741935488</v>
      </c>
    </row>
    <row r="20" spans="1:39" x14ac:dyDescent="0.2">
      <c r="A20" s="50" t="s">
        <v>5</v>
      </c>
      <c r="B20" s="93">
        <f>[15]Julho!$D$5</f>
        <v>12.8</v>
      </c>
      <c r="C20" s="93">
        <f>[15]Julho!$D$6</f>
        <v>16.899999999999999</v>
      </c>
      <c r="D20" s="93">
        <f>[15]Julho!$D$7</f>
        <v>18.3</v>
      </c>
      <c r="E20" s="93">
        <f>[15]Julho!$D$8</f>
        <v>22.3</v>
      </c>
      <c r="F20" s="93">
        <f>[15]Julho!$D$9</f>
        <v>24.3</v>
      </c>
      <c r="G20" s="93">
        <f>[15]Julho!$D$10</f>
        <v>15.6</v>
      </c>
      <c r="H20" s="93">
        <f>[15]Julho!$D$11</f>
        <v>16.5</v>
      </c>
      <c r="I20" s="93">
        <f>[15]Julho!$D$12</f>
        <v>12.5</v>
      </c>
      <c r="J20" s="93">
        <f>[15]Julho!$D$13</f>
        <v>11</v>
      </c>
      <c r="K20" s="93">
        <f>[15]Julho!$D$14</f>
        <v>12.3</v>
      </c>
      <c r="L20" s="93">
        <f>[15]Julho!$D$15</f>
        <v>13.4</v>
      </c>
      <c r="M20" s="93">
        <f>[15]Julho!$D$16</f>
        <v>11.9</v>
      </c>
      <c r="N20" s="93">
        <f>[15]Julho!$D$17</f>
        <v>10.5</v>
      </c>
      <c r="O20" s="93">
        <f>[15]Julho!$D$18</f>
        <v>9.5</v>
      </c>
      <c r="P20" s="93">
        <f>[15]Julho!$D$19</f>
        <v>11.4</v>
      </c>
      <c r="Q20" s="93">
        <f>[15]Julho!$D$20</f>
        <v>10.5</v>
      </c>
      <c r="R20" s="93">
        <f>[15]Julho!$D$21</f>
        <v>15</v>
      </c>
      <c r="S20" s="93">
        <f>[15]Julho!$D$22</f>
        <v>15.1</v>
      </c>
      <c r="T20" s="93">
        <f>[15]Julho!$D$23</f>
        <v>21.2</v>
      </c>
      <c r="U20" s="93">
        <f>[15]Julho!$D$24</f>
        <v>18.2</v>
      </c>
      <c r="V20" s="93">
        <f>[15]Julho!$D$25</f>
        <v>20.399999999999999</v>
      </c>
      <c r="W20" s="93">
        <f>[15]Julho!$D$26</f>
        <v>18</v>
      </c>
      <c r="X20" s="93">
        <f>[15]Julho!$D$27</f>
        <v>14.9</v>
      </c>
      <c r="Y20" s="93">
        <f>[15]Julho!$D$28</f>
        <v>22</v>
      </c>
      <c r="Z20" s="93">
        <f>[15]Julho!$D$29</f>
        <v>20.5</v>
      </c>
      <c r="AA20" s="93">
        <f>[15]Julho!$D$30</f>
        <v>22.2</v>
      </c>
      <c r="AB20" s="93">
        <f>[15]Julho!$D$31</f>
        <v>22</v>
      </c>
      <c r="AC20" s="93">
        <f>[15]Julho!$D$32</f>
        <v>24.1</v>
      </c>
      <c r="AD20" s="93">
        <f>[15]Julho!$D$33</f>
        <v>20.100000000000001</v>
      </c>
      <c r="AE20" s="93">
        <f>[15]Julho!$D$34</f>
        <v>16.2</v>
      </c>
      <c r="AF20" s="93">
        <f>[15]Julho!$D$35</f>
        <v>14.5</v>
      </c>
      <c r="AG20" s="81">
        <f t="shared" si="1"/>
        <v>9.5</v>
      </c>
      <c r="AH20" s="92">
        <f t="shared" si="2"/>
        <v>16.583870967741934</v>
      </c>
      <c r="AI20" s="11" t="s">
        <v>33</v>
      </c>
      <c r="AL20" t="s">
        <v>33</v>
      </c>
    </row>
    <row r="21" spans="1:39" x14ac:dyDescent="0.2">
      <c r="A21" s="50" t="s">
        <v>31</v>
      </c>
      <c r="B21" s="93">
        <f>[16]Julho!$D$5</f>
        <v>14.1</v>
      </c>
      <c r="C21" s="93">
        <f>[16]Julho!$D$6</f>
        <v>15.5</v>
      </c>
      <c r="D21" s="93">
        <f>[16]Julho!$D$7</f>
        <v>15.6</v>
      </c>
      <c r="E21" s="93">
        <f>[16]Julho!$D$8</f>
        <v>14.9</v>
      </c>
      <c r="F21" s="93">
        <f>[16]Julho!$D$9</f>
        <v>18.3</v>
      </c>
      <c r="G21" s="93">
        <f>[16]Julho!$D$10</f>
        <v>16.600000000000001</v>
      </c>
      <c r="H21" s="93">
        <f>[16]Julho!$D$11</f>
        <v>14.8</v>
      </c>
      <c r="I21" s="93">
        <f>[16]Julho!$D$12</f>
        <v>14.5</v>
      </c>
      <c r="J21" s="93">
        <f>[16]Julho!$D$13</f>
        <v>12</v>
      </c>
      <c r="K21" s="93">
        <f>[16]Julho!$D$14</f>
        <v>14</v>
      </c>
      <c r="L21" s="93">
        <f>[16]Julho!$D$15</f>
        <v>14.8</v>
      </c>
      <c r="M21" s="93">
        <f>[16]Julho!$D$16</f>
        <v>13.2</v>
      </c>
      <c r="N21" s="93">
        <f>[16]Julho!$D$17</f>
        <v>12.6</v>
      </c>
      <c r="O21" s="93">
        <f>[16]Julho!$D$18</f>
        <v>11.8</v>
      </c>
      <c r="P21" s="93">
        <f>[16]Julho!$D$19</f>
        <v>11.8</v>
      </c>
      <c r="Q21" s="93">
        <f>[16]Julho!$D$20</f>
        <v>12.3</v>
      </c>
      <c r="R21" s="93">
        <f>[16]Julho!$D$21</f>
        <v>15.5</v>
      </c>
      <c r="S21" s="93">
        <f>[16]Julho!$D$22</f>
        <v>16</v>
      </c>
      <c r="T21" s="93">
        <f>[16]Julho!$D$23</f>
        <v>14.1</v>
      </c>
      <c r="U21" s="93">
        <f>[16]Julho!$D$24</f>
        <v>14.6</v>
      </c>
      <c r="V21" s="93">
        <f>[16]Julho!$D$25</f>
        <v>13.9</v>
      </c>
      <c r="W21" s="93">
        <f>[16]Julho!$D$26</f>
        <v>13.8</v>
      </c>
      <c r="X21" s="93">
        <f>[16]Julho!$D$27</f>
        <v>14.3</v>
      </c>
      <c r="Y21" s="93">
        <f>[16]Julho!$D$28</f>
        <v>13.5</v>
      </c>
      <c r="Z21" s="93">
        <f>[16]Julho!$D$29</f>
        <v>15.4</v>
      </c>
      <c r="AA21" s="93">
        <f>[16]Julho!$D$30</f>
        <v>14.9</v>
      </c>
      <c r="AB21" s="93">
        <f>[16]Julho!$D$31</f>
        <v>16</v>
      </c>
      <c r="AC21" s="93">
        <f>[16]Julho!$D$32</f>
        <v>15.1</v>
      </c>
      <c r="AD21" s="93">
        <f>[16]Julho!$D$33</f>
        <v>15.9</v>
      </c>
      <c r="AE21" s="93">
        <f>[16]Julho!$D$34</f>
        <v>15.9</v>
      </c>
      <c r="AF21" s="93">
        <f>[16]Julho!$D$35</f>
        <v>15</v>
      </c>
      <c r="AG21" s="81">
        <f t="shared" si="1"/>
        <v>11.8</v>
      </c>
      <c r="AH21" s="92">
        <f t="shared" si="2"/>
        <v>14.538709677419357</v>
      </c>
      <c r="AJ21" t="s">
        <v>33</v>
      </c>
    </row>
    <row r="22" spans="1:39" x14ac:dyDescent="0.2">
      <c r="A22" s="50" t="s">
        <v>6</v>
      </c>
      <c r="B22" s="93">
        <f>[17]Julho!$D$5</f>
        <v>14.9</v>
      </c>
      <c r="C22" s="93">
        <f>[17]Julho!$D$6</f>
        <v>14.7</v>
      </c>
      <c r="D22" s="93">
        <f>[17]Julho!$D$7</f>
        <v>13.9</v>
      </c>
      <c r="E22" s="93">
        <f>[17]Julho!$D$8</f>
        <v>14.1</v>
      </c>
      <c r="F22" s="93">
        <f>[17]Julho!$D$9</f>
        <v>20.9</v>
      </c>
      <c r="G22" s="93">
        <f>[17]Julho!$D$10</f>
        <v>13</v>
      </c>
      <c r="H22" s="93">
        <f>[17]Julho!$D$11</f>
        <v>12.9</v>
      </c>
      <c r="I22" s="93">
        <f>[17]Julho!$D$12</f>
        <v>17.100000000000001</v>
      </c>
      <c r="J22" s="93">
        <f>[17]Julho!$D$13</f>
        <v>14.7</v>
      </c>
      <c r="K22" s="93">
        <f>[17]Julho!$D$14</f>
        <v>14.2</v>
      </c>
      <c r="L22" s="93">
        <f>[17]Julho!$D$15</f>
        <v>13.3</v>
      </c>
      <c r="M22" s="93">
        <f>[17]Julho!$D$16</f>
        <v>16</v>
      </c>
      <c r="N22" s="93">
        <f>[17]Julho!$D$17</f>
        <v>10.8</v>
      </c>
      <c r="O22" s="93">
        <f>[17]Julho!$D$18</f>
        <v>10.4</v>
      </c>
      <c r="P22" s="93">
        <f>[17]Julho!$D$19</f>
        <v>11.1</v>
      </c>
      <c r="Q22" s="93">
        <f>[17]Julho!$D$20</f>
        <v>12.4</v>
      </c>
      <c r="R22" s="93">
        <f>[17]Julho!$D$21</f>
        <v>13.9</v>
      </c>
      <c r="S22" s="93">
        <f>[17]Julho!$D$22</f>
        <v>12</v>
      </c>
      <c r="T22" s="93">
        <f>[17]Julho!$D$23</f>
        <v>12.9</v>
      </c>
      <c r="U22" s="93">
        <f>[17]Julho!$D$24</f>
        <v>13.3</v>
      </c>
      <c r="V22" s="93">
        <f>[17]Julho!$D$25</f>
        <v>11.6</v>
      </c>
      <c r="W22" s="93">
        <f>[17]Julho!$D$26</f>
        <v>11.5</v>
      </c>
      <c r="X22" s="93">
        <f>[17]Julho!$D$27</f>
        <v>11.3</v>
      </c>
      <c r="Y22" s="93">
        <f>[17]Julho!$D$28</f>
        <v>11.3</v>
      </c>
      <c r="Z22" s="93">
        <f>[17]Julho!$D$29</f>
        <v>12.6</v>
      </c>
      <c r="AA22" s="93">
        <f>[17]Julho!$D$30</f>
        <v>12.3</v>
      </c>
      <c r="AB22" s="93">
        <f>[17]Julho!$D$31</f>
        <v>13.5</v>
      </c>
      <c r="AC22" s="93">
        <f>[17]Julho!$D$32</f>
        <v>13</v>
      </c>
      <c r="AD22" s="93">
        <f>[17]Julho!$D$33</f>
        <v>13.9</v>
      </c>
      <c r="AE22" s="93">
        <f>[17]Julho!$D$34</f>
        <v>16.100000000000001</v>
      </c>
      <c r="AF22" s="93">
        <f>[17]Julho!$D$35</f>
        <v>16.5</v>
      </c>
      <c r="AG22" s="81">
        <f t="shared" si="1"/>
        <v>10.4</v>
      </c>
      <c r="AH22" s="92">
        <f t="shared" si="2"/>
        <v>13.551612903225809</v>
      </c>
      <c r="AJ22" t="s">
        <v>33</v>
      </c>
      <c r="AL22" t="s">
        <v>33</v>
      </c>
    </row>
    <row r="23" spans="1:39" x14ac:dyDescent="0.2">
      <c r="A23" s="50" t="s">
        <v>7</v>
      </c>
      <c r="B23" s="93">
        <f>[18]Julho!$D$5</f>
        <v>10.1</v>
      </c>
      <c r="C23" s="93">
        <f>[18]Julho!$D$6</f>
        <v>15.3</v>
      </c>
      <c r="D23" s="93">
        <f>[18]Julho!$D$7</f>
        <v>14.2</v>
      </c>
      <c r="E23" s="93">
        <f>[18]Julho!$D$8</f>
        <v>16.7</v>
      </c>
      <c r="F23" s="93">
        <f>[18]Julho!$D$9</f>
        <v>20.2</v>
      </c>
      <c r="G23" s="93">
        <f>[18]Julho!$D$10</f>
        <v>13.2</v>
      </c>
      <c r="H23" s="93">
        <f>[18]Julho!$D$11</f>
        <v>13.8</v>
      </c>
      <c r="I23" s="93">
        <f>[18]Julho!$D$12</f>
        <v>11.1</v>
      </c>
      <c r="J23" s="93">
        <f>[18]Julho!$D$13</f>
        <v>9.6999999999999993</v>
      </c>
      <c r="K23" s="93">
        <f>[18]Julho!$D$14</f>
        <v>8</v>
      </c>
      <c r="L23" s="93">
        <f>[18]Julho!$D$15</f>
        <v>10</v>
      </c>
      <c r="M23" s="93">
        <f>[18]Julho!$D$16</f>
        <v>8</v>
      </c>
      <c r="N23" s="93">
        <f>[18]Julho!$D$17</f>
        <v>7.5</v>
      </c>
      <c r="O23" s="93">
        <f>[18]Julho!$D$18</f>
        <v>8.1999999999999993</v>
      </c>
      <c r="P23" s="93">
        <f>[18]Julho!$D$19</f>
        <v>8.1</v>
      </c>
      <c r="Q23" s="93">
        <f>[18]Julho!$D$20</f>
        <v>10.5</v>
      </c>
      <c r="R23" s="93">
        <f>[18]Julho!$D$21</f>
        <v>13.6</v>
      </c>
      <c r="S23" s="93">
        <f>[18]Julho!$D$22</f>
        <v>15.1</v>
      </c>
      <c r="T23" s="93">
        <f>[18]Julho!$D$23</f>
        <v>16.100000000000001</v>
      </c>
      <c r="U23" s="93">
        <f>[18]Julho!$D$24</f>
        <v>14.9</v>
      </c>
      <c r="V23" s="93">
        <f>[18]Julho!$D$25</f>
        <v>15.2</v>
      </c>
      <c r="W23" s="93">
        <f>[18]Julho!$D$26</f>
        <v>14.8</v>
      </c>
      <c r="X23" s="93">
        <f>[18]Julho!$D$27</f>
        <v>17.100000000000001</v>
      </c>
      <c r="Y23" s="93">
        <f>[18]Julho!$D$28</f>
        <v>16.600000000000001</v>
      </c>
      <c r="Z23" s="93">
        <f>[18]Julho!$D$29</f>
        <v>16.899999999999999</v>
      </c>
      <c r="AA23" s="93">
        <f>[18]Julho!$D$30</f>
        <v>20.100000000000001</v>
      </c>
      <c r="AB23" s="93">
        <f>[18]Julho!$D$31</f>
        <v>17.899999999999999</v>
      </c>
      <c r="AC23" s="93">
        <f>[18]Julho!$D$32</f>
        <v>18.7</v>
      </c>
      <c r="AD23" s="93">
        <f>[18]Julho!$D$33</f>
        <v>15.5</v>
      </c>
      <c r="AE23" s="93">
        <f>[18]Julho!$D$34</f>
        <v>16.5</v>
      </c>
      <c r="AF23" s="93">
        <f>[18]Julho!$D$35</f>
        <v>14.2</v>
      </c>
      <c r="AG23" s="81">
        <f t="shared" si="1"/>
        <v>7.5</v>
      </c>
      <c r="AH23" s="92">
        <f t="shared" si="2"/>
        <v>13.8</v>
      </c>
      <c r="AJ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[19]Julho!$D$5</f>
        <v>10.6</v>
      </c>
      <c r="C24" s="93">
        <f>[19]Julho!$D$6</f>
        <v>14.1</v>
      </c>
      <c r="D24" s="93">
        <f>[19]Julho!$D$7</f>
        <v>14.4</v>
      </c>
      <c r="E24" s="93">
        <f>[19]Julho!$D$8</f>
        <v>13.2</v>
      </c>
      <c r="F24" s="93">
        <f>[19]Julho!$D$9</f>
        <v>19.399999999999999</v>
      </c>
      <c r="G24" s="93">
        <f>[19]Julho!$D$10</f>
        <v>13.6</v>
      </c>
      <c r="H24" s="93">
        <f>[19]Julho!$D$11</f>
        <v>12.9</v>
      </c>
      <c r="I24" s="93">
        <f>[19]Julho!$D$12</f>
        <v>12.8</v>
      </c>
      <c r="J24" s="93">
        <f>[19]Julho!$D$13</f>
        <v>11.2</v>
      </c>
      <c r="K24" s="93">
        <f>[19]Julho!$D$14</f>
        <v>9.1</v>
      </c>
      <c r="L24" s="93">
        <f>[19]Julho!$D$15</f>
        <v>11.1</v>
      </c>
      <c r="M24" s="93">
        <f>[19]Julho!$D$16</f>
        <v>9.4</v>
      </c>
      <c r="N24" s="93">
        <f>[19]Julho!$D$17</f>
        <v>9.1999999999999993</v>
      </c>
      <c r="O24" s="93">
        <f>[19]Julho!$D$18</f>
        <v>9.6999999999999993</v>
      </c>
      <c r="P24" s="93">
        <f>[19]Julho!$D$19</f>
        <v>9.4</v>
      </c>
      <c r="Q24" s="93">
        <f>[19]Julho!$D$20</f>
        <v>12.2</v>
      </c>
      <c r="R24" s="93">
        <f>[19]Julho!$D$21</f>
        <v>13.8</v>
      </c>
      <c r="S24" s="93">
        <f>[19]Julho!$D$22</f>
        <v>14</v>
      </c>
      <c r="T24" s="93">
        <f>[19]Julho!$D$23</f>
        <v>14.6</v>
      </c>
      <c r="U24" s="93">
        <f>[19]Julho!$D$24</f>
        <v>13.3</v>
      </c>
      <c r="V24" s="93">
        <f>[19]Julho!$D$25</f>
        <v>12.6</v>
      </c>
      <c r="W24" s="93">
        <f>[19]Julho!$D$26</f>
        <v>16.399999999999999</v>
      </c>
      <c r="X24" s="93">
        <f>[19]Julho!$D$27</f>
        <v>13</v>
      </c>
      <c r="Y24" s="93">
        <f>[19]Julho!$D$28</f>
        <v>15.9</v>
      </c>
      <c r="Z24" s="93">
        <f>[19]Julho!$D$29</f>
        <v>12.3</v>
      </c>
      <c r="AA24" s="93">
        <f>[19]Julho!$D$30</f>
        <v>16.8</v>
      </c>
      <c r="AB24" s="93">
        <f>[19]Julho!$D$31</f>
        <v>14.5</v>
      </c>
      <c r="AC24" s="93">
        <f>[19]Julho!$D$32</f>
        <v>13.9</v>
      </c>
      <c r="AD24" s="93">
        <f>[19]Julho!$D$33</f>
        <v>16.3</v>
      </c>
      <c r="AE24" s="93">
        <f>[19]Julho!$D$34</f>
        <v>17.100000000000001</v>
      </c>
      <c r="AF24" s="93">
        <f>[19]Julho!$D$35</f>
        <v>15</v>
      </c>
      <c r="AG24" s="81">
        <f t="shared" si="1"/>
        <v>9.1</v>
      </c>
      <c r="AH24" s="92">
        <f t="shared" si="2"/>
        <v>13.283870967741935</v>
      </c>
      <c r="AJ24" t="s">
        <v>33</v>
      </c>
      <c r="AM24" t="s">
        <v>33</v>
      </c>
    </row>
    <row r="25" spans="1:39" x14ac:dyDescent="0.2">
      <c r="A25" s="50" t="s">
        <v>152</v>
      </c>
      <c r="B25" s="93">
        <f>[44]Julho!$D5</f>
        <v>1</v>
      </c>
      <c r="C25" s="93">
        <f>[44]Julho!$D6</f>
        <v>10.6</v>
      </c>
      <c r="D25" s="93">
        <f>[44]Julho!$D7</f>
        <v>11.7</v>
      </c>
      <c r="E25" s="93">
        <f>[44]Julho!$D8</f>
        <v>14.8</v>
      </c>
      <c r="F25" s="93">
        <f>[44]Julho!$D9</f>
        <v>20.8</v>
      </c>
      <c r="G25" s="93">
        <f>[44]Julho!$D10</f>
        <v>14.5</v>
      </c>
      <c r="H25" s="93">
        <f>[44]Julho!$D11</f>
        <v>13.6</v>
      </c>
      <c r="I25" s="93">
        <f>[44]Julho!$D12</f>
        <v>11.4</v>
      </c>
      <c r="J25" s="93">
        <f>[44]Julho!$D13</f>
        <v>9.3000000000000007</v>
      </c>
      <c r="K25" s="93">
        <f>[44]Julho!$D14</f>
        <v>7.9</v>
      </c>
      <c r="L25" s="93">
        <f>[44]Julho!$D15</f>
        <v>9.9</v>
      </c>
      <c r="M25" s="93">
        <f>[44]Julho!$D16</f>
        <v>8</v>
      </c>
      <c r="N25" s="93">
        <f>[44]Julho!$D17</f>
        <v>8</v>
      </c>
      <c r="O25" s="93">
        <f>[44]Julho!$D18</f>
        <v>8.9</v>
      </c>
      <c r="P25" s="93">
        <f>[44]Julho!$D19</f>
        <v>9.8000000000000007</v>
      </c>
      <c r="Q25" s="93">
        <f>[44]Julho!$D20</f>
        <v>10.1</v>
      </c>
      <c r="R25" s="93">
        <f>[44]Julho!$D21</f>
        <v>11.3</v>
      </c>
      <c r="S25" s="93">
        <f>[44]Julho!$D22</f>
        <v>11.4</v>
      </c>
      <c r="T25" s="93">
        <f>[44]Julho!$D23</f>
        <v>17.7</v>
      </c>
      <c r="U25" s="93">
        <f>[44]Julho!$D24</f>
        <v>10.199999999999999</v>
      </c>
      <c r="V25" s="93">
        <f>[44]Julho!$D25</f>
        <v>10.5</v>
      </c>
      <c r="W25" s="93">
        <f>[44]Julho!$D26</f>
        <v>10.1</v>
      </c>
      <c r="X25" s="93">
        <f>[44]Julho!$D27</f>
        <v>11.1</v>
      </c>
      <c r="Y25" s="93">
        <f>[44]Julho!$D28</f>
        <v>16.899999999999999</v>
      </c>
      <c r="Z25" s="93">
        <f>[44]Julho!$D29</f>
        <v>11.3</v>
      </c>
      <c r="AA25" s="93">
        <f>[44]Julho!$D30</f>
        <v>13.9</v>
      </c>
      <c r="AB25" s="93">
        <f>[44]Julho!$D31</f>
        <v>16.600000000000001</v>
      </c>
      <c r="AC25" s="93">
        <f>[44]Julho!$D32</f>
        <v>15</v>
      </c>
      <c r="AD25" s="93">
        <f>[44]Julho!$D33</f>
        <v>17</v>
      </c>
      <c r="AE25" s="93">
        <f>[44]Julho!$D34</f>
        <v>14.7</v>
      </c>
      <c r="AF25" s="93">
        <f>[44]Julho!$D35</f>
        <v>14.4</v>
      </c>
      <c r="AG25" s="81">
        <f t="shared" si="1"/>
        <v>1</v>
      </c>
      <c r="AH25" s="92">
        <f t="shared" si="2"/>
        <v>12.012903225806451</v>
      </c>
      <c r="AI25" s="11" t="s">
        <v>33</v>
      </c>
      <c r="AJ25" t="s">
        <v>33</v>
      </c>
      <c r="AL25" t="s">
        <v>33</v>
      </c>
      <c r="AM25" t="s">
        <v>33</v>
      </c>
    </row>
    <row r="26" spans="1:39" x14ac:dyDescent="0.2">
      <c r="A26" s="50" t="s">
        <v>153</v>
      </c>
      <c r="B26" s="93">
        <f>[20]Julho!$D$5</f>
        <v>11.6</v>
      </c>
      <c r="C26" s="93">
        <f>[20]Julho!$D$6</f>
        <v>15.4</v>
      </c>
      <c r="D26" s="93">
        <f>[20]Julho!$D$7</f>
        <v>14.1</v>
      </c>
      <c r="E26" s="93">
        <f>[20]Julho!$D$8</f>
        <v>15.9</v>
      </c>
      <c r="F26" s="93">
        <f>[20]Julho!$D$9</f>
        <v>19.399999999999999</v>
      </c>
      <c r="G26" s="93">
        <f>[20]Julho!$D$10</f>
        <v>13.7</v>
      </c>
      <c r="H26" s="93">
        <f>[20]Julho!$D$11</f>
        <v>14.3</v>
      </c>
      <c r="I26" s="93">
        <f>[20]Julho!$D$12</f>
        <v>12.3</v>
      </c>
      <c r="J26" s="93">
        <f>[20]Julho!$D$13</f>
        <v>10.7</v>
      </c>
      <c r="K26" s="93">
        <f>[20]Julho!$D$14</f>
        <v>9</v>
      </c>
      <c r="L26" s="93">
        <f>[20]Julho!$D$15</f>
        <v>10.6</v>
      </c>
      <c r="M26" s="93">
        <f>[20]Julho!$D$16</f>
        <v>9.1</v>
      </c>
      <c r="N26" s="93">
        <f>[20]Julho!$D$17</f>
        <v>8.6</v>
      </c>
      <c r="O26" s="93">
        <f>[20]Julho!$D$18</f>
        <v>9.1999999999999993</v>
      </c>
      <c r="P26" s="93">
        <f>[20]Julho!$D$19</f>
        <v>8.6</v>
      </c>
      <c r="Q26" s="93">
        <f>[20]Julho!$D$20</f>
        <v>11.7</v>
      </c>
      <c r="R26" s="93">
        <f>[20]Julho!$D$21</f>
        <v>14.7</v>
      </c>
      <c r="S26" s="93">
        <f>[20]Julho!$D$22</f>
        <v>13.6</v>
      </c>
      <c r="T26" s="93">
        <f>[20]Julho!$D$23</f>
        <v>15</v>
      </c>
      <c r="U26" s="93">
        <f>[20]Julho!$D$24</f>
        <v>14.2</v>
      </c>
      <c r="V26" s="93">
        <f>[20]Julho!$D$25</f>
        <v>15</v>
      </c>
      <c r="W26" s="93">
        <f>[20]Julho!$D$26</f>
        <v>14.1</v>
      </c>
      <c r="X26" s="93">
        <f>[20]Julho!$D$27</f>
        <v>13.6</v>
      </c>
      <c r="Y26" s="93">
        <f>[20]Julho!$D$28</f>
        <v>14.8</v>
      </c>
      <c r="Z26" s="93">
        <f>[20]Julho!$D$29</f>
        <v>11.9</v>
      </c>
      <c r="AA26" s="93">
        <f>[20]Julho!$D$30</f>
        <v>18.8</v>
      </c>
      <c r="AB26" s="93">
        <f>[20]Julho!$D$31</f>
        <v>15.9</v>
      </c>
      <c r="AC26" s="93">
        <f>[20]Julho!$D$32</f>
        <v>17.7</v>
      </c>
      <c r="AD26" s="93">
        <f>[20]Julho!$D$33</f>
        <v>16.3</v>
      </c>
      <c r="AE26" s="93">
        <f>[20]Julho!$D$34</f>
        <v>17.5</v>
      </c>
      <c r="AF26" s="93">
        <f>[20]Julho!$D$35</f>
        <v>14.4</v>
      </c>
      <c r="AG26" s="81">
        <f t="shared" si="1"/>
        <v>8.6</v>
      </c>
      <c r="AH26" s="92">
        <f t="shared" si="2"/>
        <v>13.603225806451611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[21]Julho!$D$5</f>
        <v>6</v>
      </c>
      <c r="C27" s="93">
        <f>[21]Julho!$D$6</f>
        <v>12.2</v>
      </c>
      <c r="D27" s="93">
        <f>[21]Julho!$D$7</f>
        <v>15.1</v>
      </c>
      <c r="E27" s="93">
        <f>[21]Julho!$D$8</f>
        <v>17.100000000000001</v>
      </c>
      <c r="F27" s="93">
        <f>[21]Julho!$D$9</f>
        <v>20.100000000000001</v>
      </c>
      <c r="G27" s="93">
        <f>[21]Julho!$D$10</f>
        <v>13.1</v>
      </c>
      <c r="H27" s="93">
        <f>[21]Julho!$D$11</f>
        <v>14.3</v>
      </c>
      <c r="I27" s="93">
        <f>[21]Julho!$D$12</f>
        <v>11.8</v>
      </c>
      <c r="J27" s="93">
        <f>[21]Julho!$D$13</f>
        <v>9.9</v>
      </c>
      <c r="K27" s="93">
        <f>[21]Julho!$D$14</f>
        <v>8.4</v>
      </c>
      <c r="L27" s="93">
        <f>[21]Julho!$D$15</f>
        <v>10.199999999999999</v>
      </c>
      <c r="M27" s="93">
        <f>[21]Julho!$D$16</f>
        <v>8.4</v>
      </c>
      <c r="N27" s="93">
        <f>[21]Julho!$D$17</f>
        <v>8</v>
      </c>
      <c r="O27" s="93">
        <f>[21]Julho!$D$18</f>
        <v>9.3000000000000007</v>
      </c>
      <c r="P27" s="93">
        <f>[21]Julho!$D$19</f>
        <v>9.6</v>
      </c>
      <c r="Q27" s="93">
        <f>[21]Julho!$D$20</f>
        <v>11.7</v>
      </c>
      <c r="R27" s="93">
        <f>[21]Julho!$D$21</f>
        <v>13.1</v>
      </c>
      <c r="S27" s="93">
        <f>[21]Julho!$D$22</f>
        <v>14.4</v>
      </c>
      <c r="T27" s="93">
        <f>[21]Julho!$D$23</f>
        <v>15.6</v>
      </c>
      <c r="U27" s="93">
        <f>[21]Julho!$D$24</f>
        <v>12.3</v>
      </c>
      <c r="V27" s="93">
        <f>[21]Julho!$D$25</f>
        <v>14.1</v>
      </c>
      <c r="W27" s="93">
        <f>[21]Julho!$D$26</f>
        <v>12.1</v>
      </c>
      <c r="X27" s="93">
        <f>[21]Julho!$D$27</f>
        <v>12.7</v>
      </c>
      <c r="Y27" s="93">
        <f>[21]Julho!$D$28</f>
        <v>14.7</v>
      </c>
      <c r="Z27" s="93">
        <f>[21]Julho!$D$29</f>
        <v>13.2</v>
      </c>
      <c r="AA27" s="93">
        <f>[21]Julho!$D$30</f>
        <v>16.8</v>
      </c>
      <c r="AB27" s="93">
        <f>[21]Julho!$D$31</f>
        <v>16.3</v>
      </c>
      <c r="AC27" s="93">
        <f>[21]Julho!$D$32</f>
        <v>15.9</v>
      </c>
      <c r="AD27" s="93">
        <f>[21]Julho!$D$33</f>
        <v>16.5</v>
      </c>
      <c r="AE27" s="93">
        <f>[21]Julho!$D$34</f>
        <v>15.1</v>
      </c>
      <c r="AF27" s="93">
        <f>[21]Julho!$D$35</f>
        <v>13.8</v>
      </c>
      <c r="AG27" s="81">
        <f t="shared" si="1"/>
        <v>6</v>
      </c>
      <c r="AH27" s="92">
        <f t="shared" si="2"/>
        <v>12.961290322580645</v>
      </c>
      <c r="AJ27" t="s">
        <v>33</v>
      </c>
      <c r="AL27" t="s">
        <v>33</v>
      </c>
    </row>
    <row r="28" spans="1:39" x14ac:dyDescent="0.2">
      <c r="A28" s="50" t="s">
        <v>9</v>
      </c>
      <c r="B28" s="93">
        <f>[22]Julho!$D5</f>
        <v>10.7</v>
      </c>
      <c r="C28" s="93">
        <f>[22]Julho!$D6</f>
        <v>15.4</v>
      </c>
      <c r="D28" s="93">
        <f>[22]Julho!$D7</f>
        <v>16.8</v>
      </c>
      <c r="E28" s="93">
        <f>[22]Julho!$D8</f>
        <v>17.3</v>
      </c>
      <c r="F28" s="93">
        <f>[22]Julho!$D9</f>
        <v>20.8</v>
      </c>
      <c r="G28" s="93">
        <f>[22]Julho!$D10</f>
        <v>15.6</v>
      </c>
      <c r="H28" s="93">
        <f>[22]Julho!$D11</f>
        <v>15</v>
      </c>
      <c r="I28" s="93">
        <f>[22]Julho!$D12</f>
        <v>12.7</v>
      </c>
      <c r="J28" s="93">
        <f>[22]Julho!$D13</f>
        <v>11.1</v>
      </c>
      <c r="K28" s="93">
        <f>[22]Julho!$D14</f>
        <v>8.8000000000000007</v>
      </c>
      <c r="L28" s="93">
        <f>[22]Julho!$D15</f>
        <v>10.199999999999999</v>
      </c>
      <c r="M28" s="93">
        <f>[22]Julho!$D16</f>
        <v>9.6</v>
      </c>
      <c r="N28" s="93">
        <f>[22]Julho!$D17</f>
        <v>9.1999999999999993</v>
      </c>
      <c r="O28" s="93">
        <f>[22]Julho!$D18</f>
        <v>10.199999999999999</v>
      </c>
      <c r="P28" s="93">
        <f>[22]Julho!$D19</f>
        <v>10</v>
      </c>
      <c r="Q28" s="93">
        <f>[22]Julho!$D20</f>
        <v>12.5</v>
      </c>
      <c r="R28" s="93">
        <f>[22]Julho!$D21</f>
        <v>16</v>
      </c>
      <c r="S28" s="93">
        <f>[22]Julho!$D22</f>
        <v>17.8</v>
      </c>
      <c r="T28" s="93">
        <f>[22]Julho!$D23</f>
        <v>18.2</v>
      </c>
      <c r="U28" s="93">
        <f>[22]Julho!$D24</f>
        <v>17.600000000000001</v>
      </c>
      <c r="V28" s="93">
        <f>[22]Julho!$D25</f>
        <v>16.899999999999999</v>
      </c>
      <c r="W28" s="93">
        <f>[22]Julho!$D26</f>
        <v>18.2</v>
      </c>
      <c r="X28" s="93">
        <f>[22]Julho!$D27</f>
        <v>18.100000000000001</v>
      </c>
      <c r="Y28" s="93">
        <f>[22]Julho!$D28</f>
        <v>17.100000000000001</v>
      </c>
      <c r="Z28" s="93">
        <f>[22]Julho!$D29</f>
        <v>16.5</v>
      </c>
      <c r="AA28" s="93">
        <f>[22]Julho!$D30</f>
        <v>19.600000000000001</v>
      </c>
      <c r="AB28" s="93">
        <f>[22]Julho!$D31</f>
        <v>17.8</v>
      </c>
      <c r="AC28" s="93">
        <f>[22]Julho!$D32</f>
        <v>17.600000000000001</v>
      </c>
      <c r="AD28" s="93">
        <f>[22]Julho!$D33</f>
        <v>16.5</v>
      </c>
      <c r="AE28" s="93">
        <f>[22]Julho!$D34</f>
        <v>17.5</v>
      </c>
      <c r="AF28" s="93">
        <f>[22]Julho!$D35</f>
        <v>14.5</v>
      </c>
      <c r="AG28" s="81">
        <f t="shared" si="1"/>
        <v>8.8000000000000007</v>
      </c>
      <c r="AH28" s="92">
        <f t="shared" si="2"/>
        <v>15.025806451612905</v>
      </c>
      <c r="AL28" t="s">
        <v>33</v>
      </c>
      <c r="AM28" t="s">
        <v>33</v>
      </c>
    </row>
    <row r="29" spans="1:39" x14ac:dyDescent="0.2">
      <c r="A29" s="50" t="s">
        <v>30</v>
      </c>
      <c r="B29" s="93">
        <f>[23]Julho!$D$5</f>
        <v>11.3</v>
      </c>
      <c r="C29" s="93">
        <f>[23]Julho!$D$6</f>
        <v>14.8</v>
      </c>
      <c r="D29" s="93">
        <f>[23]Julho!$D$7</f>
        <v>13</v>
      </c>
      <c r="E29" s="93">
        <f>[23]Julho!$D$8</f>
        <v>14</v>
      </c>
      <c r="F29" s="93">
        <f>[23]Julho!$D$9</f>
        <v>19.600000000000001</v>
      </c>
      <c r="G29" s="93">
        <f>[23]Julho!$D$10</f>
        <v>15.5</v>
      </c>
      <c r="H29" s="93">
        <f>[23]Julho!$D$11</f>
        <v>15.6</v>
      </c>
      <c r="I29" s="93">
        <f>[23]Julho!$D$12</f>
        <v>11.7</v>
      </c>
      <c r="J29" s="93">
        <f>[23]Julho!$D$13</f>
        <v>10</v>
      </c>
      <c r="K29" s="93">
        <f>[23]Julho!$D$14</f>
        <v>9.6999999999999993</v>
      </c>
      <c r="L29" s="93">
        <f>[23]Julho!$D$15</f>
        <v>11.4</v>
      </c>
      <c r="M29" s="93">
        <f>[23]Julho!$D$16</f>
        <v>9.6999999999999993</v>
      </c>
      <c r="N29" s="93">
        <f>[23]Julho!$D$17</f>
        <v>9</v>
      </c>
      <c r="O29" s="93">
        <f>[23]Julho!$D$18</f>
        <v>10</v>
      </c>
      <c r="P29" s="93">
        <f>[23]Julho!$D$19</f>
        <v>8.8000000000000007</v>
      </c>
      <c r="Q29" s="93">
        <f>[23]Julho!$D$20</f>
        <v>10.199999999999999</v>
      </c>
      <c r="R29" s="93">
        <f>[23]Julho!$D$21</f>
        <v>12.9</v>
      </c>
      <c r="S29" s="93">
        <f>[23]Julho!$D$22</f>
        <v>13.8</v>
      </c>
      <c r="T29" s="93">
        <f>[23]Julho!$D$23</f>
        <v>14.1</v>
      </c>
      <c r="U29" s="93">
        <f>[23]Julho!$D$24</f>
        <v>13.5</v>
      </c>
      <c r="V29" s="93">
        <f>[23]Julho!$D$25</f>
        <v>12.7</v>
      </c>
      <c r="W29" s="93">
        <f>[23]Julho!$D$26</f>
        <v>13.3</v>
      </c>
      <c r="X29" s="93">
        <f>[23]Julho!$D$27</f>
        <v>12.8</v>
      </c>
      <c r="Y29" s="93">
        <f>[23]Julho!$D$28</f>
        <v>17.2</v>
      </c>
      <c r="Z29" s="93">
        <f>[23]Julho!$D$29</f>
        <v>13.6</v>
      </c>
      <c r="AA29" s="93">
        <f>[23]Julho!$D$30</f>
        <v>15.2</v>
      </c>
      <c r="AB29" s="93">
        <f>[23]Julho!$D$31</f>
        <v>16.3</v>
      </c>
      <c r="AC29" s="93">
        <f>[23]Julho!$D$32</f>
        <v>16</v>
      </c>
      <c r="AD29" s="93">
        <f>[23]Julho!$D$33</f>
        <v>16</v>
      </c>
      <c r="AE29" s="93">
        <f>[23]Julho!$D$34</f>
        <v>16.5</v>
      </c>
      <c r="AF29" s="93">
        <f>[23]Julho!$D$35</f>
        <v>15.7</v>
      </c>
      <c r="AG29" s="81">
        <f t="shared" si="1"/>
        <v>8.8000000000000007</v>
      </c>
      <c r="AH29" s="92">
        <f t="shared" si="2"/>
        <v>13.351612903225808</v>
      </c>
      <c r="AM29" t="s">
        <v>33</v>
      </c>
    </row>
    <row r="30" spans="1:39" x14ac:dyDescent="0.2">
      <c r="A30" s="50" t="s">
        <v>10</v>
      </c>
      <c r="B30" s="93">
        <f>[24]Julho!$D$5</f>
        <v>9.1999999999999993</v>
      </c>
      <c r="C30" s="93">
        <f>[24]Julho!$D$6</f>
        <v>14.6</v>
      </c>
      <c r="D30" s="93">
        <f>[24]Julho!$D$7</f>
        <v>14.6</v>
      </c>
      <c r="E30" s="93">
        <f>[24]Julho!$D$8</f>
        <v>16.3</v>
      </c>
      <c r="F30" s="93">
        <f>[24]Julho!$D$9</f>
        <v>20.5</v>
      </c>
      <c r="G30" s="93">
        <f>[24]Julho!$D$10</f>
        <v>14.4</v>
      </c>
      <c r="H30" s="93">
        <f>[24]Julho!$D$11</f>
        <v>13.5</v>
      </c>
      <c r="I30" s="93">
        <f>[24]Julho!$D$12</f>
        <v>11.6</v>
      </c>
      <c r="J30" s="93">
        <f>[24]Julho!$D$13</f>
        <v>9.6999999999999993</v>
      </c>
      <c r="K30" s="93">
        <f>[24]Julho!$D$14</f>
        <v>8.1999999999999993</v>
      </c>
      <c r="L30" s="93">
        <f>[24]Julho!$D$15</f>
        <v>10.9</v>
      </c>
      <c r="M30" s="93">
        <f>[24]Julho!$D$16</f>
        <v>7.9</v>
      </c>
      <c r="N30" s="93">
        <f>[24]Julho!$D$17</f>
        <v>8.1</v>
      </c>
      <c r="O30" s="93">
        <f>[24]Julho!$D$18</f>
        <v>9.1999999999999993</v>
      </c>
      <c r="P30" s="93">
        <f>[24]Julho!$D$19</f>
        <v>9</v>
      </c>
      <c r="Q30" s="93">
        <f>[24]Julho!$D$20</f>
        <v>11.3</v>
      </c>
      <c r="R30" s="93">
        <f>[24]Julho!$D$21</f>
        <v>12.9</v>
      </c>
      <c r="S30" s="93">
        <f>[24]Julho!$D$22</f>
        <v>12.8</v>
      </c>
      <c r="T30" s="93">
        <f>[24]Julho!$D$23</f>
        <v>18.3</v>
      </c>
      <c r="U30" s="93">
        <f>[24]Julho!$D$24</f>
        <v>13.1</v>
      </c>
      <c r="V30" s="93">
        <f>[24]Julho!$D$25</f>
        <v>13.2</v>
      </c>
      <c r="W30" s="93">
        <f>[24]Julho!$D$26</f>
        <v>13.3</v>
      </c>
      <c r="X30" s="93">
        <f>[24]Julho!$D$27</f>
        <v>12.8</v>
      </c>
      <c r="Y30" s="93">
        <f>[24]Julho!$D$28</f>
        <v>17.2</v>
      </c>
      <c r="Z30" s="93">
        <f>[24]Julho!$D$29</f>
        <v>13.6</v>
      </c>
      <c r="AA30" s="93">
        <f>[24]Julho!$D$30</f>
        <v>17.2</v>
      </c>
      <c r="AB30" s="93">
        <f>[24]Julho!$D$31</f>
        <v>16.5</v>
      </c>
      <c r="AC30" s="93">
        <f>[24]Julho!$D$32</f>
        <v>15.2</v>
      </c>
      <c r="AD30" s="93">
        <f>[24]Julho!$D$33</f>
        <v>16.5</v>
      </c>
      <c r="AE30" s="93">
        <f>[24]Julho!$D$34</f>
        <v>15.8</v>
      </c>
      <c r="AF30" s="93">
        <f>[24]Julho!$D$35</f>
        <v>15</v>
      </c>
      <c r="AG30" s="81">
        <f t="shared" si="1"/>
        <v>7.9</v>
      </c>
      <c r="AH30" s="92">
        <f t="shared" ref="AH30" si="3">AVERAGE(B30:AF30)</f>
        <v>13.303225806451614</v>
      </c>
      <c r="AL30" t="s">
        <v>33</v>
      </c>
    </row>
    <row r="31" spans="1:39" x14ac:dyDescent="0.2">
      <c r="A31" s="50" t="s">
        <v>154</v>
      </c>
      <c r="B31" s="93">
        <f>[25]Julho!$D5</f>
        <v>18.100000000000001</v>
      </c>
      <c r="C31" s="93">
        <f>[25]Julho!$D6</f>
        <v>21.7</v>
      </c>
      <c r="D31" s="93">
        <f>[25]Julho!$D7</f>
        <v>12.4</v>
      </c>
      <c r="E31" s="93">
        <f>[25]Julho!$D8</f>
        <v>12.9</v>
      </c>
      <c r="F31" s="93">
        <f>[25]Julho!$D9</f>
        <v>17.5</v>
      </c>
      <c r="G31" s="93">
        <f>[25]Julho!$D10</f>
        <v>12.9</v>
      </c>
      <c r="H31" s="93">
        <f>[25]Julho!$D11</f>
        <v>13.6</v>
      </c>
      <c r="I31" s="93">
        <f>[25]Julho!$D12</f>
        <v>10.6</v>
      </c>
      <c r="J31" s="93">
        <f>[25]Julho!$D13</f>
        <v>8.6</v>
      </c>
      <c r="K31" s="93">
        <f>[25]Julho!$D14</f>
        <v>7.7</v>
      </c>
      <c r="L31" s="93">
        <f>[25]Julho!$D15</f>
        <v>10</v>
      </c>
      <c r="M31" s="93" t="str">
        <f>[25]Julho!$D16</f>
        <v>*</v>
      </c>
      <c r="N31" s="93" t="str">
        <f>[25]Julho!$D17</f>
        <v>*</v>
      </c>
      <c r="O31" s="93" t="str">
        <f>[25]Julho!$D18</f>
        <v>*</v>
      </c>
      <c r="P31" s="93" t="str">
        <f>[25]Julho!$D19</f>
        <v>*</v>
      </c>
      <c r="Q31" s="93">
        <f>[25]Julho!$D20</f>
        <v>10.1</v>
      </c>
      <c r="R31" s="93">
        <f>[25]Julho!$D21</f>
        <v>13.1</v>
      </c>
      <c r="S31" s="93">
        <f>[25]Julho!$D22</f>
        <v>14.9</v>
      </c>
      <c r="T31" s="93">
        <f>[25]Julho!$D23</f>
        <v>12.7</v>
      </c>
      <c r="U31" s="93">
        <f>[25]Julho!$D24</f>
        <v>14.6</v>
      </c>
      <c r="V31" s="93">
        <f>[25]Julho!$D25</f>
        <v>12.6</v>
      </c>
      <c r="W31" s="93">
        <f>[25]Julho!$D26</f>
        <v>13.3</v>
      </c>
      <c r="X31" s="93">
        <f>[25]Julho!$D27</f>
        <v>12.8</v>
      </c>
      <c r="Y31" s="93">
        <f>[25]Julho!$D28</f>
        <v>14.2</v>
      </c>
      <c r="Z31" s="93">
        <f>[25]Julho!$D29</f>
        <v>13.3</v>
      </c>
      <c r="AA31" s="93">
        <f>[25]Julho!$D30</f>
        <v>16.7</v>
      </c>
      <c r="AB31" s="93">
        <f>[25]Julho!$D31</f>
        <v>15.9</v>
      </c>
      <c r="AC31" s="93">
        <f>[25]Julho!$D32</f>
        <v>15.2</v>
      </c>
      <c r="AD31" s="93">
        <f>[25]Julho!$D33</f>
        <v>15.7</v>
      </c>
      <c r="AE31" s="93">
        <f>[25]Julho!$D34</f>
        <v>14.8</v>
      </c>
      <c r="AF31" s="93">
        <f>[25]Julho!$D35</f>
        <v>13.2</v>
      </c>
      <c r="AG31" s="81">
        <f t="shared" si="1"/>
        <v>7.7</v>
      </c>
      <c r="AH31" s="92">
        <f t="shared" si="2"/>
        <v>13.670370370370367</v>
      </c>
      <c r="AI31" s="11" t="s">
        <v>33</v>
      </c>
      <c r="AJ31" t="s">
        <v>33</v>
      </c>
      <c r="AL31" t="s">
        <v>33</v>
      </c>
      <c r="AM31" t="s">
        <v>33</v>
      </c>
    </row>
    <row r="32" spans="1:39" x14ac:dyDescent="0.2">
      <c r="A32" s="50" t="s">
        <v>11</v>
      </c>
      <c r="B32" s="93">
        <f>[26]Julho!$D$5</f>
        <v>10.8</v>
      </c>
      <c r="C32" s="93">
        <f>[26]Julho!$D$6</f>
        <v>12.2</v>
      </c>
      <c r="D32" s="93">
        <f>[26]Julho!$D$7</f>
        <v>12.2</v>
      </c>
      <c r="E32" s="93">
        <f>[26]Julho!$D$8</f>
        <v>11.2</v>
      </c>
      <c r="F32" s="93">
        <f>[26]Julho!$D$9</f>
        <v>17.5</v>
      </c>
      <c r="G32" s="93">
        <f>[26]Julho!$D$10</f>
        <v>11.7</v>
      </c>
      <c r="H32" s="93">
        <f>[26]Julho!$D$11</f>
        <v>14.5</v>
      </c>
      <c r="I32" s="93">
        <f>[26]Julho!$D$12</f>
        <v>12.4</v>
      </c>
      <c r="J32" s="93">
        <f>[26]Julho!$D$13</f>
        <v>9.9</v>
      </c>
      <c r="K32" s="93">
        <f>[26]Julho!$D$14</f>
        <v>8.9</v>
      </c>
      <c r="L32" s="93">
        <f>[26]Julho!$D$15</f>
        <v>9.8000000000000007</v>
      </c>
      <c r="M32" s="93">
        <f>[26]Julho!$D$16</f>
        <v>9.5</v>
      </c>
      <c r="N32" s="93">
        <f>[26]Julho!$D$17</f>
        <v>8.3000000000000007</v>
      </c>
      <c r="O32" s="93">
        <f>[26]Julho!$D$18</f>
        <v>8.3000000000000007</v>
      </c>
      <c r="P32" s="93">
        <f>[26]Julho!$D$19</f>
        <v>8.3000000000000007</v>
      </c>
      <c r="Q32" s="93">
        <f>[26]Julho!$D$20</f>
        <v>8.6999999999999993</v>
      </c>
      <c r="R32" s="93">
        <f>[26]Julho!$D$21</f>
        <v>12.7</v>
      </c>
      <c r="S32" s="93">
        <f>[26]Julho!$D$22</f>
        <v>11.8</v>
      </c>
      <c r="T32" s="93">
        <f>[26]Julho!$D$23</f>
        <v>10.7</v>
      </c>
      <c r="U32" s="93">
        <f>[26]Julho!$D$24</f>
        <v>11.3</v>
      </c>
      <c r="V32" s="93">
        <f>[26]Julho!$D$25</f>
        <v>9.5</v>
      </c>
      <c r="W32" s="93">
        <f>[26]Julho!$D$26</f>
        <v>11.3</v>
      </c>
      <c r="X32" s="93">
        <f>[26]Julho!$D$27</f>
        <v>10.6</v>
      </c>
      <c r="Y32" s="93">
        <f>[26]Julho!$D$28</f>
        <v>9.6999999999999993</v>
      </c>
      <c r="Z32" s="93">
        <f>[26]Julho!$D$29</f>
        <v>10</v>
      </c>
      <c r="AA32" s="93">
        <f>[26]Julho!$D$30</f>
        <v>13.3</v>
      </c>
      <c r="AB32" s="93">
        <f>[26]Julho!$D$31</f>
        <v>12</v>
      </c>
      <c r="AC32" s="93">
        <f>[26]Julho!$D$32</f>
        <v>12</v>
      </c>
      <c r="AD32" s="93">
        <f>[26]Julho!$D$33</f>
        <v>13.3</v>
      </c>
      <c r="AE32" s="93">
        <f>[26]Julho!$D$34</f>
        <v>17.600000000000001</v>
      </c>
      <c r="AF32" s="93">
        <f>[26]Julho!$D$35</f>
        <v>14.2</v>
      </c>
      <c r="AG32" s="81">
        <f t="shared" si="1"/>
        <v>8.3000000000000007</v>
      </c>
      <c r="AH32" s="92">
        <f t="shared" si="2"/>
        <v>11.425806451612907</v>
      </c>
    </row>
    <row r="33" spans="1:39" s="5" customFormat="1" x14ac:dyDescent="0.2">
      <c r="A33" s="50" t="s">
        <v>12</v>
      </c>
      <c r="B33" s="93">
        <f>[27]Julho!$D$5</f>
        <v>13.4</v>
      </c>
      <c r="C33" s="93">
        <f>[27]Julho!$D$6</f>
        <v>15</v>
      </c>
      <c r="D33" s="93">
        <f>[27]Julho!$D$7</f>
        <v>14</v>
      </c>
      <c r="E33" s="93">
        <f>[27]Julho!$D$8</f>
        <v>14.4</v>
      </c>
      <c r="F33" s="93">
        <f>[27]Julho!$D$9</f>
        <v>19.7</v>
      </c>
      <c r="G33" s="93">
        <f>[27]Julho!$D$10</f>
        <v>16.8</v>
      </c>
      <c r="H33" s="93">
        <f>[27]Julho!$D$11</f>
        <v>16.899999999999999</v>
      </c>
      <c r="I33" s="93">
        <f>[27]Julho!$D$12</f>
        <v>13.5</v>
      </c>
      <c r="J33" s="93">
        <f>[27]Julho!$D$13</f>
        <v>11.8</v>
      </c>
      <c r="K33" s="93">
        <f>[27]Julho!$D$14</f>
        <v>11.3</v>
      </c>
      <c r="L33" s="93">
        <f>[27]Julho!$D$15</f>
        <v>12</v>
      </c>
      <c r="M33" s="93">
        <f>[27]Julho!$D$16</f>
        <v>12</v>
      </c>
      <c r="N33" s="93">
        <f>[27]Julho!$D$17</f>
        <v>10.9</v>
      </c>
      <c r="O33" s="93">
        <f>[27]Julho!$D$18</f>
        <v>11.9</v>
      </c>
      <c r="P33" s="93">
        <f>[27]Julho!$D$19</f>
        <v>11</v>
      </c>
      <c r="Q33" s="93">
        <f>[27]Julho!$D$20</f>
        <v>11.7</v>
      </c>
      <c r="R33" s="93">
        <f>[27]Julho!$D$21</f>
        <v>15.6</v>
      </c>
      <c r="S33" s="93">
        <f>[27]Julho!$D$22</f>
        <v>15.9</v>
      </c>
      <c r="T33" s="93">
        <f>[27]Julho!$D$23</f>
        <v>14.7</v>
      </c>
      <c r="U33" s="93">
        <f>[27]Julho!$D$24</f>
        <v>15.5</v>
      </c>
      <c r="V33" s="93">
        <f>[27]Julho!$D$25</f>
        <v>15.8</v>
      </c>
      <c r="W33" s="93">
        <f>[27]Julho!$D$26</f>
        <v>15.4</v>
      </c>
      <c r="X33" s="93">
        <f>[27]Julho!$D$27</f>
        <v>14</v>
      </c>
      <c r="Y33" s="93">
        <f>[27]Julho!$D$28</f>
        <v>12</v>
      </c>
      <c r="Z33" s="93">
        <f>[27]Julho!$D$29</f>
        <v>14</v>
      </c>
      <c r="AA33" s="93">
        <f>[27]Julho!$D$30</f>
        <v>15.1</v>
      </c>
      <c r="AB33" s="93">
        <f>[27]Julho!$D$31</f>
        <v>15.7</v>
      </c>
      <c r="AC33" s="93">
        <f>[27]Julho!$D$32</f>
        <v>15.3</v>
      </c>
      <c r="AD33" s="93">
        <f>[27]Julho!$D$33</f>
        <v>14.3</v>
      </c>
      <c r="AE33" s="93">
        <f>[27]Julho!$D$34</f>
        <v>18.399999999999999</v>
      </c>
      <c r="AF33" s="93">
        <f>[27]Julho!$D$35</f>
        <v>17.399999999999999</v>
      </c>
      <c r="AG33" s="81">
        <f t="shared" si="1"/>
        <v>10.9</v>
      </c>
      <c r="AH33" s="92">
        <f t="shared" si="2"/>
        <v>14.36774193548387</v>
      </c>
      <c r="AL33" s="5" t="s">
        <v>33</v>
      </c>
    </row>
    <row r="34" spans="1:39" x14ac:dyDescent="0.2">
      <c r="A34" s="50" t="s">
        <v>233</v>
      </c>
      <c r="B34" s="93">
        <f>[28]Julho!$D$5</f>
        <v>12.7</v>
      </c>
      <c r="C34" s="93">
        <f>[28]Julho!$D$6</f>
        <v>11</v>
      </c>
      <c r="D34" s="93">
        <f>[28]Julho!$D$7</f>
        <v>14.2</v>
      </c>
      <c r="E34" s="93">
        <f>[28]Julho!$D$8</f>
        <v>15.8</v>
      </c>
      <c r="F34" s="93">
        <f>[28]Julho!$D$9</f>
        <v>19.600000000000001</v>
      </c>
      <c r="G34" s="93">
        <f>[28]Julho!$D$10</f>
        <v>15.8</v>
      </c>
      <c r="H34" s="93">
        <f>[28]Julho!$D$11</f>
        <v>13.1</v>
      </c>
      <c r="I34" s="93">
        <f>[28]Julho!$D$12</f>
        <v>13.3</v>
      </c>
      <c r="J34" s="93">
        <f>[28]Julho!$D$13</f>
        <v>12.3</v>
      </c>
      <c r="K34" s="93">
        <f>[28]Julho!$D$14</f>
        <v>12.2</v>
      </c>
      <c r="L34" s="93">
        <f>[28]Julho!$D$15</f>
        <v>10.5</v>
      </c>
      <c r="M34" s="93">
        <f>[28]Julho!$D$16</f>
        <v>12.3</v>
      </c>
      <c r="N34" s="93">
        <f>[28]Julho!$D$17</f>
        <v>9.9</v>
      </c>
      <c r="O34" s="93">
        <f>[28]Julho!$D$18</f>
        <v>9.1999999999999993</v>
      </c>
      <c r="P34" s="93">
        <f>[28]Julho!$D$19</f>
        <v>8.9</v>
      </c>
      <c r="Q34" s="93">
        <f>[28]Julho!$D$20</f>
        <v>9.6999999999999993</v>
      </c>
      <c r="R34" s="93">
        <f>[28]Julho!$D$21</f>
        <v>13</v>
      </c>
      <c r="S34" s="93">
        <f>[28]Julho!$D$22</f>
        <v>12.1</v>
      </c>
      <c r="T34" s="93">
        <f>[28]Julho!$D$23</f>
        <v>13.8</v>
      </c>
      <c r="U34" s="93">
        <f>[28]Julho!$D$24</f>
        <v>13</v>
      </c>
      <c r="V34" s="93">
        <f>[28]Julho!$D$25</f>
        <v>12.2</v>
      </c>
      <c r="W34" s="93">
        <f>[28]Julho!$D$26</f>
        <v>12</v>
      </c>
      <c r="X34" s="93">
        <f>[28]Julho!$D$27</f>
        <v>11.3</v>
      </c>
      <c r="Y34" s="93">
        <f>[28]Julho!$D$28</f>
        <v>12.4</v>
      </c>
      <c r="Z34" s="93">
        <f>[28]Julho!$D$29</f>
        <v>12.7</v>
      </c>
      <c r="AA34" s="93">
        <f>[28]Julho!$D$30</f>
        <v>13.7</v>
      </c>
      <c r="AB34" s="93">
        <f>[28]Julho!$D$31</f>
        <v>14.3</v>
      </c>
      <c r="AC34" s="93">
        <f>[28]Julho!$D$32</f>
        <v>14.2</v>
      </c>
      <c r="AD34" s="93">
        <f>[28]Julho!$D$33</f>
        <v>14.4</v>
      </c>
      <c r="AE34" s="93">
        <f>[28]Julho!$D$34</f>
        <v>18.3</v>
      </c>
      <c r="AF34" s="93">
        <f>[28]Julho!$D$35</f>
        <v>12.1</v>
      </c>
      <c r="AG34" s="81">
        <f t="shared" si="1"/>
        <v>8.9</v>
      </c>
      <c r="AH34" s="92">
        <f t="shared" si="2"/>
        <v>12.903225806451612</v>
      </c>
      <c r="AJ34" t="s">
        <v>33</v>
      </c>
      <c r="AK34" t="s">
        <v>33</v>
      </c>
    </row>
    <row r="35" spans="1:39" x14ac:dyDescent="0.2">
      <c r="A35" s="50" t="s">
        <v>232</v>
      </c>
      <c r="B35" s="93">
        <f>[29]Julho!$D$5</f>
        <v>10.199999999999999</v>
      </c>
      <c r="C35" s="93">
        <f>[29]Julho!$D$6</f>
        <v>15.2</v>
      </c>
      <c r="D35" s="93">
        <f>[29]Julho!$D$7</f>
        <v>17.3</v>
      </c>
      <c r="E35" s="93">
        <f>[29]Julho!$D$8</f>
        <v>17.2</v>
      </c>
      <c r="F35" s="93">
        <f>[29]Julho!$D$9</f>
        <v>18.8</v>
      </c>
      <c r="G35" s="93">
        <f>[29]Julho!$D$10</f>
        <v>13</v>
      </c>
      <c r="H35" s="93">
        <f>[29]Julho!$D$11</f>
        <v>12.3</v>
      </c>
      <c r="I35" s="93">
        <f>[29]Julho!$D$12</f>
        <v>12.9</v>
      </c>
      <c r="J35" s="93">
        <f>[29]Julho!$D$13</f>
        <v>11.2</v>
      </c>
      <c r="K35" s="93">
        <f>[29]Julho!$D$14</f>
        <v>9.1</v>
      </c>
      <c r="L35" s="93">
        <f>[29]Julho!$D$15</f>
        <v>10.8</v>
      </c>
      <c r="M35" s="93">
        <f>[29]Julho!$D$16</f>
        <v>10</v>
      </c>
      <c r="N35" s="93">
        <f>[29]Julho!$D$17</f>
        <v>8.6999999999999993</v>
      </c>
      <c r="O35" s="93">
        <f>[29]Julho!$D$18</f>
        <v>9.8000000000000007</v>
      </c>
      <c r="P35" s="93">
        <f>[29]Julho!$D$19</f>
        <v>7.5</v>
      </c>
      <c r="Q35" s="93">
        <f>[29]Julho!$D$20</f>
        <v>8.1999999999999993</v>
      </c>
      <c r="R35" s="93">
        <f>[29]Julho!$D$21</f>
        <v>12.2</v>
      </c>
      <c r="S35" s="93">
        <f>[29]Julho!$D$22</f>
        <v>14.3</v>
      </c>
      <c r="T35" s="93">
        <f>[29]Julho!$D$23</f>
        <v>16.100000000000001</v>
      </c>
      <c r="U35" s="93">
        <f>[29]Julho!$D$24</f>
        <v>17.8</v>
      </c>
      <c r="V35" s="93">
        <f>[29]Julho!$D$25</f>
        <v>15</v>
      </c>
      <c r="W35" s="93">
        <f>[29]Julho!$D$26</f>
        <v>14.9</v>
      </c>
      <c r="X35" s="93">
        <f>[29]Julho!$D$27</f>
        <v>15.5</v>
      </c>
      <c r="Y35" s="93">
        <f>[29]Julho!$D$28</f>
        <v>14</v>
      </c>
      <c r="Z35" s="93">
        <f>[29]Julho!$D$29</f>
        <v>12.6</v>
      </c>
      <c r="AA35" s="93">
        <f>[29]Julho!$D$30</f>
        <v>17.3</v>
      </c>
      <c r="AB35" s="93">
        <f>[29]Julho!$D$31</f>
        <v>16.5</v>
      </c>
      <c r="AC35" s="93">
        <f>[29]Julho!$D$32</f>
        <v>18.5</v>
      </c>
      <c r="AD35" s="93">
        <f>[29]Julho!$D$33</f>
        <v>12.4</v>
      </c>
      <c r="AE35" s="93">
        <f>[29]Julho!$D$34</f>
        <v>17.100000000000001</v>
      </c>
      <c r="AF35" s="93">
        <f>[29]Julho!$D$35</f>
        <v>15</v>
      </c>
      <c r="AG35" s="81">
        <f t="shared" si="1"/>
        <v>7.5</v>
      </c>
      <c r="AH35" s="92">
        <f t="shared" si="2"/>
        <v>13.593548387096776</v>
      </c>
      <c r="AK35" t="s">
        <v>33</v>
      </c>
    </row>
    <row r="36" spans="1:39" x14ac:dyDescent="0.2">
      <c r="A36" s="50" t="s">
        <v>126</v>
      </c>
      <c r="B36" s="93">
        <f>[30]Julho!$D$5</f>
        <v>11</v>
      </c>
      <c r="C36" s="93">
        <f>[30]Julho!$D$6</f>
        <v>15.1</v>
      </c>
      <c r="D36" s="93">
        <f>[30]Julho!$D$7</f>
        <v>14.5</v>
      </c>
      <c r="E36" s="93">
        <f>[30]Julho!$D$8</f>
        <v>14.5</v>
      </c>
      <c r="F36" s="93">
        <f>[30]Julho!$D$9</f>
        <v>19</v>
      </c>
      <c r="G36" s="93">
        <f>[30]Julho!$D$10</f>
        <v>14.1</v>
      </c>
      <c r="H36" s="93">
        <f>[30]Julho!$D$11</f>
        <v>13.2</v>
      </c>
      <c r="I36" s="93">
        <f>[30]Julho!$D$12</f>
        <v>13</v>
      </c>
      <c r="J36" s="93">
        <f>[30]Julho!$D$13</f>
        <v>11.7</v>
      </c>
      <c r="K36" s="93">
        <f>[30]Julho!$D$14</f>
        <v>9.5</v>
      </c>
      <c r="L36" s="93">
        <f>[30]Julho!$D$15</f>
        <v>10.8</v>
      </c>
      <c r="M36" s="93">
        <f>[30]Julho!$D$16</f>
        <v>10.5</v>
      </c>
      <c r="N36" s="93">
        <f>[30]Julho!$D$17</f>
        <v>9.4</v>
      </c>
      <c r="O36" s="93">
        <f>[30]Julho!$D$18</f>
        <v>10.6</v>
      </c>
      <c r="P36" s="93">
        <f>[30]Julho!$D$19</f>
        <v>7.5</v>
      </c>
      <c r="Q36" s="93">
        <f>[30]Julho!$D$20</f>
        <v>8.1999999999999993</v>
      </c>
      <c r="R36" s="93">
        <f>[30]Julho!$D$21</f>
        <v>12.2</v>
      </c>
      <c r="S36" s="93">
        <f>[30]Julho!$D$22</f>
        <v>14.3</v>
      </c>
      <c r="T36" s="93">
        <f>[30]Julho!$D$23</f>
        <v>16.100000000000001</v>
      </c>
      <c r="U36" s="93">
        <f>[30]Julho!$D$24</f>
        <v>17.8</v>
      </c>
      <c r="V36" s="93">
        <f>[30]Julho!$D$25</f>
        <v>15</v>
      </c>
      <c r="W36" s="93">
        <f>[30]Julho!$D$26</f>
        <v>19.399999999999999</v>
      </c>
      <c r="X36" s="93">
        <f>[30]Julho!$D$27</f>
        <v>18.100000000000001</v>
      </c>
      <c r="Y36" s="93">
        <f>[30]Julho!$D$28</f>
        <v>18.100000000000001</v>
      </c>
      <c r="Z36" s="93">
        <f>[30]Julho!$D$29</f>
        <v>14.2</v>
      </c>
      <c r="AA36" s="93">
        <f>[30]Julho!$D$30</f>
        <v>21.2</v>
      </c>
      <c r="AB36" s="93">
        <f>[30]Julho!$D$31</f>
        <v>19.7</v>
      </c>
      <c r="AC36" s="93">
        <f>[30]Julho!$D$32</f>
        <v>19.100000000000001</v>
      </c>
      <c r="AD36" s="93">
        <f>[30]Julho!$D$33</f>
        <v>13.7</v>
      </c>
      <c r="AE36" s="93">
        <f>[30]Julho!$D$34</f>
        <v>17.2</v>
      </c>
      <c r="AF36" s="93">
        <f>[30]Julho!$D$35</f>
        <v>14.8</v>
      </c>
      <c r="AG36" s="81">
        <f t="shared" si="1"/>
        <v>7.5</v>
      </c>
      <c r="AH36" s="92">
        <f t="shared" si="2"/>
        <v>14.306451612903226</v>
      </c>
      <c r="AJ36" t="s">
        <v>33</v>
      </c>
    </row>
    <row r="37" spans="1:39" x14ac:dyDescent="0.2">
      <c r="A37" s="50" t="s">
        <v>13</v>
      </c>
      <c r="B37" s="93">
        <f>[31]Julho!$D$5</f>
        <v>14.4</v>
      </c>
      <c r="C37" s="93">
        <f>[31]Julho!$D$6</f>
        <v>12</v>
      </c>
      <c r="D37" s="93">
        <f>[31]Julho!$D$7</f>
        <v>13.6</v>
      </c>
      <c r="E37" s="93">
        <f>[31]Julho!$D$8</f>
        <v>13.6</v>
      </c>
      <c r="F37" s="93">
        <f>[31]Julho!$D$9</f>
        <v>16.5</v>
      </c>
      <c r="G37" s="93">
        <f>[31]Julho!$D$10</f>
        <v>12.9</v>
      </c>
      <c r="H37" s="93">
        <f>[31]Julho!$D$11</f>
        <v>13</v>
      </c>
      <c r="I37" s="93">
        <f>[31]Julho!$D$12</f>
        <v>15.8</v>
      </c>
      <c r="J37" s="93">
        <f>[31]Julho!$D$13</f>
        <v>15.9</v>
      </c>
      <c r="K37" s="93">
        <f>[31]Julho!$D$14</f>
        <v>16.399999999999999</v>
      </c>
      <c r="L37" s="93">
        <f>[31]Julho!$D$15</f>
        <v>13.3</v>
      </c>
      <c r="M37" s="93">
        <f>[31]Julho!$D$16</f>
        <v>15.7</v>
      </c>
      <c r="N37" s="93">
        <f>[31]Julho!$D$17</f>
        <v>14.6</v>
      </c>
      <c r="O37" s="93">
        <f>[31]Julho!$D$18</f>
        <v>15.1</v>
      </c>
      <c r="P37" s="93">
        <f>[31]Julho!$D$19</f>
        <v>13.5</v>
      </c>
      <c r="Q37" s="93">
        <f>[31]Julho!$D$20</f>
        <v>14.3</v>
      </c>
      <c r="R37" s="93">
        <f>[31]Julho!$D$21</f>
        <v>13.1</v>
      </c>
      <c r="S37" s="93">
        <f>[31]Julho!$D$22</f>
        <v>13.2</v>
      </c>
      <c r="T37" s="93">
        <f>[31]Julho!$D$23</f>
        <v>12</v>
      </c>
      <c r="U37" s="93">
        <f>[31]Julho!$D$24</f>
        <v>12.7</v>
      </c>
      <c r="V37" s="93">
        <f>[31]Julho!$D$25</f>
        <v>12.2</v>
      </c>
      <c r="W37" s="93">
        <f>[31]Julho!$D$26</f>
        <v>11</v>
      </c>
      <c r="X37" s="93">
        <f>[31]Julho!$D$27</f>
        <v>11.4</v>
      </c>
      <c r="Y37" s="93">
        <f>[31]Julho!$D$28</f>
        <v>12.1</v>
      </c>
      <c r="Z37" s="93">
        <f>[31]Julho!$D$29</f>
        <v>12.3</v>
      </c>
      <c r="AA37" s="93">
        <f>[31]Julho!$D$30</f>
        <v>12.5</v>
      </c>
      <c r="AB37" s="93">
        <f>[31]Julho!$D$31</f>
        <v>11.6</v>
      </c>
      <c r="AC37" s="93">
        <f>[31]Julho!$D$32</f>
        <v>12.8</v>
      </c>
      <c r="AD37" s="93">
        <f>[31]Julho!$D$33</f>
        <v>13.9</v>
      </c>
      <c r="AE37" s="93">
        <f>[31]Julho!$D$34</f>
        <v>16.899999999999999</v>
      </c>
      <c r="AF37" s="93">
        <f>[31]Julho!$D$35</f>
        <v>13.9</v>
      </c>
      <c r="AG37" s="81">
        <f t="shared" si="1"/>
        <v>11</v>
      </c>
      <c r="AH37" s="92">
        <f t="shared" si="2"/>
        <v>13.619354838709675</v>
      </c>
    </row>
    <row r="38" spans="1:39" x14ac:dyDescent="0.2">
      <c r="A38" s="50" t="s">
        <v>155</v>
      </c>
      <c r="B38" s="93">
        <f>[32]Julho!$D5</f>
        <v>14.5</v>
      </c>
      <c r="C38" s="93">
        <f>[32]Julho!$D6</f>
        <v>13.9</v>
      </c>
      <c r="D38" s="93">
        <f>[32]Julho!$D7</f>
        <v>12.5</v>
      </c>
      <c r="E38" s="93">
        <f>[32]Julho!$D8</f>
        <v>13.8</v>
      </c>
      <c r="F38" s="93">
        <f>[32]Julho!$D9</f>
        <v>16.5</v>
      </c>
      <c r="G38" s="93">
        <f>[32]Julho!$D10</f>
        <v>12.9</v>
      </c>
      <c r="H38" s="93">
        <f>[32]Julho!$D11</f>
        <v>13</v>
      </c>
      <c r="I38" s="93">
        <f>[32]Julho!$D12</f>
        <v>15.7</v>
      </c>
      <c r="J38" s="93">
        <f>[32]Julho!$D13</f>
        <v>13</v>
      </c>
      <c r="K38" s="93">
        <f>[32]Julho!$D14</f>
        <v>15.3</v>
      </c>
      <c r="L38" s="93">
        <f>[32]Julho!$D15</f>
        <v>11.8</v>
      </c>
      <c r="M38" s="93">
        <f>[32]Julho!$D16</f>
        <v>17.5</v>
      </c>
      <c r="N38" s="93">
        <f>[32]Julho!$D17</f>
        <v>11.3</v>
      </c>
      <c r="O38" s="93">
        <f>[32]Julho!$D18</f>
        <v>10.1</v>
      </c>
      <c r="P38" s="93">
        <f>[32]Julho!$D19</f>
        <v>10.6</v>
      </c>
      <c r="Q38" s="93">
        <f>[32]Julho!$D20</f>
        <v>11.2</v>
      </c>
      <c r="R38" s="93">
        <f>[32]Julho!$D21</f>
        <v>12.3</v>
      </c>
      <c r="S38" s="93">
        <f>[32]Julho!$D22</f>
        <v>11.2</v>
      </c>
      <c r="T38" s="93">
        <f>[32]Julho!$D23</f>
        <v>12</v>
      </c>
      <c r="U38" s="93">
        <f>[32]Julho!$D24</f>
        <v>12.3</v>
      </c>
      <c r="V38" s="93">
        <f>[32]Julho!$D25</f>
        <v>10.4</v>
      </c>
      <c r="W38" s="93">
        <f>[32]Julho!$D26</f>
        <v>10.6</v>
      </c>
      <c r="X38" s="93">
        <f>[32]Julho!$D27</f>
        <v>10.4</v>
      </c>
      <c r="Y38" s="93">
        <f>[32]Julho!$D28</f>
        <v>10.9</v>
      </c>
      <c r="Z38" s="93">
        <f>[32]Julho!$D29</f>
        <v>11.1</v>
      </c>
      <c r="AA38" s="93">
        <f>[32]Julho!$D30</f>
        <v>10.6</v>
      </c>
      <c r="AB38" s="93">
        <f>[32]Julho!$D31</f>
        <v>12.1</v>
      </c>
      <c r="AC38" s="93">
        <f>[32]Julho!$D32</f>
        <v>11.6</v>
      </c>
      <c r="AD38" s="93">
        <f>[32]Julho!$D33</f>
        <v>12.3</v>
      </c>
      <c r="AE38" s="93">
        <f>[32]Julho!$D34</f>
        <v>14.9</v>
      </c>
      <c r="AF38" s="93">
        <f>[32]Julho!$D35</f>
        <v>14.4</v>
      </c>
      <c r="AG38" s="81">
        <f t="shared" si="1"/>
        <v>10.1</v>
      </c>
      <c r="AH38" s="92">
        <f t="shared" si="2"/>
        <v>12.603225806451615</v>
      </c>
      <c r="AJ38" t="s">
        <v>33</v>
      </c>
      <c r="AL38" t="s">
        <v>33</v>
      </c>
    </row>
    <row r="39" spans="1:39" x14ac:dyDescent="0.2">
      <c r="A39" s="50" t="s">
        <v>14</v>
      </c>
      <c r="B39" s="93">
        <f>[33]Julho!$D$5</f>
        <v>7.8</v>
      </c>
      <c r="C39" s="93">
        <f>[33]Julho!$D$6</f>
        <v>13.1</v>
      </c>
      <c r="D39" s="93">
        <f>[33]Julho!$D$7</f>
        <v>16.5</v>
      </c>
      <c r="E39" s="93">
        <f>[33]Julho!$D$8</f>
        <v>17.2</v>
      </c>
      <c r="F39" s="93">
        <f>[33]Julho!$D$9</f>
        <v>17.7</v>
      </c>
      <c r="G39" s="93">
        <f>[33]Julho!$D$10</f>
        <v>12.1</v>
      </c>
      <c r="H39" s="93">
        <f>[33]Julho!$D$11</f>
        <v>11.9</v>
      </c>
      <c r="I39" s="93">
        <f>[33]Julho!$D$12</f>
        <v>9</v>
      </c>
      <c r="J39" s="93">
        <f>[33]Julho!$D$13</f>
        <v>6.9</v>
      </c>
      <c r="K39" s="93">
        <f>[33]Julho!$D$14</f>
        <v>6.1</v>
      </c>
      <c r="L39" s="93">
        <f>[33]Julho!$D$15</f>
        <v>7.8</v>
      </c>
      <c r="M39" s="93">
        <f>[33]Julho!$D$16</f>
        <v>5.5</v>
      </c>
      <c r="N39" s="93">
        <f>[33]Julho!$D$17</f>
        <v>5.4</v>
      </c>
      <c r="O39" s="93">
        <f>[33]Julho!$D$18</f>
        <v>5.8</v>
      </c>
      <c r="P39" s="93">
        <f>[33]Julho!$D$19</f>
        <v>7</v>
      </c>
      <c r="Q39" s="93">
        <f>[33]Julho!$D$20</f>
        <v>9.1999999999999993</v>
      </c>
      <c r="R39" s="93">
        <f>[33]Julho!$D$21</f>
        <v>14</v>
      </c>
      <c r="S39" s="93">
        <f>[33]Julho!$D$22</f>
        <v>14.4</v>
      </c>
      <c r="T39" s="93">
        <f>[33]Julho!$D$23</f>
        <v>14.7</v>
      </c>
      <c r="U39" s="93">
        <f>[33]Julho!$D$24</f>
        <v>15.6</v>
      </c>
      <c r="V39" s="93">
        <f>[33]Julho!$D$25</f>
        <v>14.1</v>
      </c>
      <c r="W39" s="93">
        <f>[33]Julho!$D$26</f>
        <v>16</v>
      </c>
      <c r="X39" s="93">
        <f>[33]Julho!$D$27</f>
        <v>16</v>
      </c>
      <c r="Y39" s="93">
        <f>[33]Julho!$D$28</f>
        <v>12.8</v>
      </c>
      <c r="Z39" s="93">
        <f>[33]Julho!$D$29</f>
        <v>16.8</v>
      </c>
      <c r="AA39" s="93">
        <f>[33]Julho!$D$30</f>
        <v>17.100000000000001</v>
      </c>
      <c r="AB39" s="93">
        <f>[33]Julho!$D$31</f>
        <v>16.8</v>
      </c>
      <c r="AC39" s="93">
        <f>[33]Julho!$D$32</f>
        <v>16</v>
      </c>
      <c r="AD39" s="93">
        <f>[33]Julho!$D$33</f>
        <v>16.2</v>
      </c>
      <c r="AE39" s="93">
        <f>[33]Julho!$D$34</f>
        <v>14.2</v>
      </c>
      <c r="AF39" s="93">
        <f>[33]Julho!$D$35</f>
        <v>13.1</v>
      </c>
      <c r="AG39" s="81">
        <f t="shared" si="1"/>
        <v>5.4</v>
      </c>
      <c r="AH39" s="92">
        <f t="shared" si="2"/>
        <v>12.477419354838711</v>
      </c>
      <c r="AI39" s="11" t="s">
        <v>33</v>
      </c>
      <c r="AJ39" t="s">
        <v>33</v>
      </c>
      <c r="AL39" t="s">
        <v>33</v>
      </c>
    </row>
    <row r="40" spans="1:39" x14ac:dyDescent="0.2">
      <c r="A40" s="50" t="s">
        <v>15</v>
      </c>
      <c r="B40" s="93">
        <f>[34]Julho!$D$5</f>
        <v>8.4</v>
      </c>
      <c r="C40" s="93">
        <f>[34]Julho!$D$6</f>
        <v>14.8</v>
      </c>
      <c r="D40" s="93">
        <f>[34]Julho!$D$7</f>
        <v>15.7</v>
      </c>
      <c r="E40" s="93">
        <f>[34]Julho!$D$8</f>
        <v>19.600000000000001</v>
      </c>
      <c r="F40" s="93">
        <f>[34]Julho!$D$9</f>
        <v>21.5</v>
      </c>
      <c r="G40" s="93">
        <f>[34]Julho!$D$10</f>
        <v>15.2</v>
      </c>
      <c r="H40" s="93">
        <f>[34]Julho!$D$11</f>
        <v>13.4</v>
      </c>
      <c r="I40" s="93">
        <f>[34]Julho!$D$12</f>
        <v>10.6</v>
      </c>
      <c r="J40" s="93">
        <f>[34]Julho!$D$13</f>
        <v>10.1</v>
      </c>
      <c r="K40" s="93">
        <f>[34]Julho!$D$14</f>
        <v>10.1</v>
      </c>
      <c r="L40" s="93">
        <f>[34]Julho!$D$15</f>
        <v>10.6</v>
      </c>
      <c r="M40" s="93">
        <f>[34]Julho!$D$16</f>
        <v>8.1</v>
      </c>
      <c r="N40" s="93">
        <f>[34]Julho!$D$17</f>
        <v>8.3000000000000007</v>
      </c>
      <c r="O40" s="93">
        <f>[34]Julho!$D$18</f>
        <v>8.8000000000000007</v>
      </c>
      <c r="P40" s="93">
        <f>[34]Julho!$D$19</f>
        <v>8.1</v>
      </c>
      <c r="Q40" s="93">
        <f>[34]Julho!$D$20</f>
        <v>9.8000000000000007</v>
      </c>
      <c r="R40" s="93">
        <f>[34]Julho!$D$21</f>
        <v>13.2</v>
      </c>
      <c r="S40" s="93">
        <f>[34]Julho!$D$22</f>
        <v>14.6</v>
      </c>
      <c r="T40" s="93">
        <f>[34]Julho!$D$23</f>
        <v>15.4</v>
      </c>
      <c r="U40" s="93">
        <f>[34]Julho!$D$24</f>
        <v>16.600000000000001</v>
      </c>
      <c r="V40" s="93">
        <f>[34]Julho!$D$25</f>
        <v>14.3</v>
      </c>
      <c r="W40" s="93">
        <f>[34]Julho!$D$26</f>
        <v>14.8</v>
      </c>
      <c r="X40" s="93">
        <f>[34]Julho!$D$27</f>
        <v>13</v>
      </c>
      <c r="Y40" s="93">
        <f>[34]Julho!$D$28</f>
        <v>13.8</v>
      </c>
      <c r="Z40" s="93">
        <f>[34]Julho!$D$29</f>
        <v>15.9</v>
      </c>
      <c r="AA40" s="93">
        <f>[34]Julho!$D$30</f>
        <v>18.5</v>
      </c>
      <c r="AB40" s="93">
        <f>[34]Julho!$D$31</f>
        <v>18.7</v>
      </c>
      <c r="AC40" s="93">
        <f>[34]Julho!$D$32</f>
        <v>23.1</v>
      </c>
      <c r="AD40" s="93">
        <f>[34]Julho!$D$33</f>
        <v>17.100000000000001</v>
      </c>
      <c r="AE40" s="93">
        <f>[34]Julho!$D$34</f>
        <v>14.2</v>
      </c>
      <c r="AF40" s="93">
        <f>[34]Julho!$D$35</f>
        <v>13.5</v>
      </c>
      <c r="AG40" s="81">
        <f t="shared" si="1"/>
        <v>8.1</v>
      </c>
      <c r="AH40" s="92">
        <f t="shared" si="2"/>
        <v>13.864516129032259</v>
      </c>
      <c r="AJ40" t="s">
        <v>33</v>
      </c>
      <c r="AK40" t="s">
        <v>33</v>
      </c>
    </row>
    <row r="41" spans="1:39" x14ac:dyDescent="0.2">
      <c r="A41" s="50" t="s">
        <v>156</v>
      </c>
      <c r="B41" s="93">
        <f>[35]Julho!$D$5</f>
        <v>12.2</v>
      </c>
      <c r="C41" s="93">
        <f>[35]Julho!$D$6</f>
        <v>13.3</v>
      </c>
      <c r="D41" s="93">
        <f>[35]Julho!$D$7</f>
        <v>14.2</v>
      </c>
      <c r="E41" s="93">
        <f>[35]Julho!$D$8</f>
        <v>12.9</v>
      </c>
      <c r="F41" s="93">
        <f>[35]Julho!$D$9</f>
        <v>18.5</v>
      </c>
      <c r="G41" s="93">
        <f>[35]Julho!$D$10</f>
        <v>13.4</v>
      </c>
      <c r="H41" s="93">
        <f>[35]Julho!$D$11</f>
        <v>13.2</v>
      </c>
      <c r="I41" s="93">
        <f>[35]Julho!$D$12</f>
        <v>14.1</v>
      </c>
      <c r="J41" s="93">
        <f>[35]Julho!$D$13</f>
        <v>12.9</v>
      </c>
      <c r="K41" s="93">
        <f>[35]Julho!$D$14</f>
        <v>12</v>
      </c>
      <c r="L41" s="93">
        <f>[35]Julho!$D$15</f>
        <v>12.9</v>
      </c>
      <c r="M41" s="93">
        <f>[35]Julho!$D$16</f>
        <v>11.6</v>
      </c>
      <c r="N41" s="93">
        <f>[35]Julho!$D$17</f>
        <v>10.1</v>
      </c>
      <c r="O41" s="93">
        <f>[35]Julho!$D$18</f>
        <v>10.6</v>
      </c>
      <c r="P41" s="93">
        <f>[35]Julho!$D$19</f>
        <v>10.6</v>
      </c>
      <c r="Q41" s="93">
        <f>[35]Julho!$D$20</f>
        <v>9.9</v>
      </c>
      <c r="R41" s="93">
        <f>[35]Julho!$D$21</f>
        <v>12.5</v>
      </c>
      <c r="S41" s="93">
        <f>[35]Julho!$D$22</f>
        <v>11.4</v>
      </c>
      <c r="T41" s="93">
        <f>[35]Julho!$D$23</f>
        <v>13.2</v>
      </c>
      <c r="U41" s="93">
        <f>[35]Julho!$D$24</f>
        <v>12.2</v>
      </c>
      <c r="V41" s="93">
        <f>[35]Julho!$D$25</f>
        <v>11.4</v>
      </c>
      <c r="W41" s="93">
        <f>[35]Julho!$D$26</f>
        <v>11.3</v>
      </c>
      <c r="X41" s="93">
        <f>[35]Julho!$D$27</f>
        <v>10.8</v>
      </c>
      <c r="Y41" s="93">
        <f>[35]Julho!$D$28</f>
        <v>12.1</v>
      </c>
      <c r="Z41" s="93">
        <f>[35]Julho!$D$29</f>
        <v>11.7</v>
      </c>
      <c r="AA41" s="93">
        <f>[35]Julho!$D$30</f>
        <v>11.5</v>
      </c>
      <c r="AB41" s="93">
        <f>[35]Julho!$D$31</f>
        <v>13.6</v>
      </c>
      <c r="AC41" s="93">
        <f>[35]Julho!$D$32</f>
        <v>13.1</v>
      </c>
      <c r="AD41" s="93">
        <f>[35]Julho!$D$33</f>
        <v>13.9</v>
      </c>
      <c r="AE41" s="93">
        <f>[35]Julho!$D$34</f>
        <v>15.7</v>
      </c>
      <c r="AF41" s="93">
        <f>[35]Julho!$D$35</f>
        <v>14.8</v>
      </c>
      <c r="AG41" s="81">
        <f t="shared" si="1"/>
        <v>9.9</v>
      </c>
      <c r="AH41" s="92">
        <f t="shared" si="2"/>
        <v>12.63225806451613</v>
      </c>
      <c r="AL41" t="s">
        <v>33</v>
      </c>
    </row>
    <row r="42" spans="1:39" x14ac:dyDescent="0.2">
      <c r="A42" s="50" t="s">
        <v>16</v>
      </c>
      <c r="B42" s="93">
        <f>[36]Julho!$D$5</f>
        <v>11.3</v>
      </c>
      <c r="C42" s="93">
        <f>[36]Julho!$D$6</f>
        <v>12.9</v>
      </c>
      <c r="D42" s="93">
        <f>[36]Julho!$D$7</f>
        <v>12.5</v>
      </c>
      <c r="E42" s="93">
        <f>[36]Julho!$D$8</f>
        <v>12.4</v>
      </c>
      <c r="F42" s="93">
        <f>[36]Julho!$D$9</f>
        <v>18.3</v>
      </c>
      <c r="G42" s="93">
        <f>[36]Julho!$D$10</f>
        <v>12.3</v>
      </c>
      <c r="H42" s="93">
        <f>[36]Julho!$D$11</f>
        <v>12.3</v>
      </c>
      <c r="I42" s="93">
        <f>[36]Julho!$D$12</f>
        <v>13</v>
      </c>
      <c r="J42" s="93">
        <f>[36]Julho!$D$13</f>
        <v>10.7</v>
      </c>
      <c r="K42" s="93">
        <f>[36]Julho!$D$14</f>
        <v>8.8000000000000007</v>
      </c>
      <c r="L42" s="93">
        <f>[36]Julho!$D$15</f>
        <v>10.1</v>
      </c>
      <c r="M42" s="93">
        <f>[36]Julho!$D$16</f>
        <v>9.5</v>
      </c>
      <c r="N42" s="93">
        <f>[36]Julho!$D$17</f>
        <v>8.8000000000000007</v>
      </c>
      <c r="O42" s="93">
        <f>[36]Julho!$D$18</f>
        <v>9.8000000000000007</v>
      </c>
      <c r="P42" s="93">
        <f>[36]Julho!$D$19</f>
        <v>9.6999999999999993</v>
      </c>
      <c r="Q42" s="93">
        <f>[36]Julho!$D$20</f>
        <v>8.3000000000000007</v>
      </c>
      <c r="R42" s="93">
        <f>[36]Julho!$D$21</f>
        <v>11.3</v>
      </c>
      <c r="S42" s="93">
        <f>[36]Julho!$D$22</f>
        <v>10.6</v>
      </c>
      <c r="T42" s="93">
        <f>[36]Julho!$D$23</f>
        <v>13</v>
      </c>
      <c r="U42" s="93">
        <f>[36]Julho!$D$24</f>
        <v>10</v>
      </c>
      <c r="V42" s="93">
        <f>[36]Julho!$D$25</f>
        <v>13.5</v>
      </c>
      <c r="W42" s="93">
        <f>[36]Julho!$D$26</f>
        <v>9.9</v>
      </c>
      <c r="X42" s="93">
        <f>[36]Julho!$D$27</f>
        <v>9.8000000000000007</v>
      </c>
      <c r="Y42" s="93">
        <f>[36]Julho!$D$28</f>
        <v>12.4</v>
      </c>
      <c r="Z42" s="93">
        <f>[36]Julho!$D$29</f>
        <v>10.5</v>
      </c>
      <c r="AA42" s="93">
        <f>[36]Julho!$D$30</f>
        <v>13.6</v>
      </c>
      <c r="AB42" s="93">
        <f>[36]Julho!$D$31</f>
        <v>13.4</v>
      </c>
      <c r="AC42" s="93">
        <f>[36]Julho!$D$32</f>
        <v>12.3</v>
      </c>
      <c r="AD42" s="93">
        <f>[36]Julho!$D$33</f>
        <v>11.7</v>
      </c>
      <c r="AE42" s="93">
        <f>[36]Julho!$D$34</f>
        <v>17.399999999999999</v>
      </c>
      <c r="AF42" s="93">
        <f>[36]Julho!$D$35</f>
        <v>14.7</v>
      </c>
      <c r="AG42" s="81">
        <f t="shared" si="1"/>
        <v>8.3000000000000007</v>
      </c>
      <c r="AH42" s="92">
        <f t="shared" si="2"/>
        <v>11.767741935483869</v>
      </c>
      <c r="AJ42" t="s">
        <v>33</v>
      </c>
      <c r="AK42" t="s">
        <v>33</v>
      </c>
      <c r="AL42" t="s">
        <v>33</v>
      </c>
    </row>
    <row r="43" spans="1:39" x14ac:dyDescent="0.2">
      <c r="A43" s="50" t="s">
        <v>139</v>
      </c>
      <c r="B43" s="93">
        <f>[37]Julho!$D$5</f>
        <v>12.3</v>
      </c>
      <c r="C43" s="93">
        <f>[37]Julho!$D$6</f>
        <v>15.7</v>
      </c>
      <c r="D43" s="93">
        <f>[37]Julho!$D$7</f>
        <v>16.2</v>
      </c>
      <c r="E43" s="93">
        <f>[37]Julho!$D$8</f>
        <v>13.5</v>
      </c>
      <c r="F43" s="93">
        <f>[37]Julho!$D$9</f>
        <v>16.2</v>
      </c>
      <c r="G43" s="93">
        <f>[37]Julho!$D$10</f>
        <v>12</v>
      </c>
      <c r="H43" s="93">
        <f>[37]Julho!$D$11</f>
        <v>11.5</v>
      </c>
      <c r="I43" s="93">
        <f>[37]Julho!$D$12</f>
        <v>14</v>
      </c>
      <c r="J43" s="93">
        <f>[37]Julho!$D$13</f>
        <v>13.2</v>
      </c>
      <c r="K43" s="93">
        <f>[37]Julho!$D$14</f>
        <v>11.4</v>
      </c>
      <c r="L43" s="93">
        <f>[37]Julho!$D$15</f>
        <v>11.4</v>
      </c>
      <c r="M43" s="93">
        <f>[37]Julho!$D$16</f>
        <v>12.4</v>
      </c>
      <c r="N43" s="93">
        <f>[37]Julho!$D$17</f>
        <v>10.7</v>
      </c>
      <c r="O43" s="93">
        <f>[37]Julho!$D$18</f>
        <v>12</v>
      </c>
      <c r="P43" s="93">
        <f>[37]Julho!$D$19</f>
        <v>9.5</v>
      </c>
      <c r="Q43" s="93">
        <f>[37]Julho!$D$20</f>
        <v>9.3000000000000007</v>
      </c>
      <c r="R43" s="93">
        <f>[37]Julho!$D$21</f>
        <v>12.3</v>
      </c>
      <c r="S43" s="93">
        <f>[37]Julho!$D$22</f>
        <v>13</v>
      </c>
      <c r="T43" s="93">
        <f>[37]Julho!$D$23</f>
        <v>13.4</v>
      </c>
      <c r="U43" s="93">
        <f>[37]Julho!$D$24</f>
        <v>13.7</v>
      </c>
      <c r="V43" s="93">
        <f>[37]Julho!$D$25</f>
        <v>15.8</v>
      </c>
      <c r="W43" s="93">
        <f>[37]Julho!$D$26</f>
        <v>13.2</v>
      </c>
      <c r="X43" s="93">
        <f>[37]Julho!$D$27</f>
        <v>14.7</v>
      </c>
      <c r="Y43" s="93">
        <f>[37]Julho!$D$28</f>
        <v>13.6</v>
      </c>
      <c r="Z43" s="93">
        <f>[37]Julho!$D$29</f>
        <v>9.8000000000000007</v>
      </c>
      <c r="AA43" s="93">
        <f>[37]Julho!$D$30</f>
        <v>12.5</v>
      </c>
      <c r="AB43" s="93">
        <f>[37]Julho!$D$31</f>
        <v>16</v>
      </c>
      <c r="AC43" s="93">
        <f>[37]Julho!$D$32</f>
        <v>15.9</v>
      </c>
      <c r="AD43" s="93">
        <f>[37]Julho!$D$33</f>
        <v>12.3</v>
      </c>
      <c r="AE43" s="93">
        <f>[37]Julho!$D$34</f>
        <v>17.399999999999999</v>
      </c>
      <c r="AF43" s="93">
        <f>[37]Julho!$D$35</f>
        <v>14.1</v>
      </c>
      <c r="AG43" s="81">
        <f t="shared" si="1"/>
        <v>9.3000000000000007</v>
      </c>
      <c r="AH43" s="92">
        <f t="shared" si="2"/>
        <v>13.193548387096774</v>
      </c>
      <c r="AJ43" t="s">
        <v>33</v>
      </c>
    </row>
    <row r="44" spans="1:39" x14ac:dyDescent="0.2">
      <c r="A44" s="50" t="s">
        <v>17</v>
      </c>
      <c r="B44" s="93">
        <f>[38]Julho!$D$5</f>
        <v>14.7</v>
      </c>
      <c r="C44" s="93">
        <f>[38]Julho!$D$6</f>
        <v>15.3</v>
      </c>
      <c r="D44" s="93">
        <f>[38]Julho!$D$7</f>
        <v>16.399999999999999</v>
      </c>
      <c r="E44" s="93">
        <f>[38]Julho!$D$8</f>
        <v>15.2</v>
      </c>
      <c r="F44" s="93">
        <f>[38]Julho!$D$9</f>
        <v>17.3</v>
      </c>
      <c r="G44" s="93">
        <f>[38]Julho!$D$10</f>
        <v>13.2</v>
      </c>
      <c r="H44" s="93">
        <f>[38]Julho!$D$11</f>
        <v>12</v>
      </c>
      <c r="I44" s="93">
        <f>[38]Julho!$D$12</f>
        <v>13.9</v>
      </c>
      <c r="J44" s="93">
        <f>[38]Julho!$D$13</f>
        <v>13.1</v>
      </c>
      <c r="K44" s="93">
        <f>[38]Julho!$D$14</f>
        <v>12.4</v>
      </c>
      <c r="L44" s="93">
        <f>[38]Julho!$D$15</f>
        <v>12.5</v>
      </c>
      <c r="M44" s="93">
        <f>[38]Julho!$D$16</f>
        <v>12</v>
      </c>
      <c r="N44" s="93">
        <f>[38]Julho!$D$17</f>
        <v>9.4</v>
      </c>
      <c r="O44" s="93">
        <f>[38]Julho!$D$18</f>
        <v>8</v>
      </c>
      <c r="P44" s="93">
        <f>[38]Julho!$D$19</f>
        <v>8.5</v>
      </c>
      <c r="Q44" s="93">
        <f>[38]Julho!$D$20</f>
        <v>13.2</v>
      </c>
      <c r="R44" s="93">
        <f>[38]Julho!$D$21</f>
        <v>14.6</v>
      </c>
      <c r="S44" s="93">
        <f>[38]Julho!$D$22</f>
        <v>15.6</v>
      </c>
      <c r="T44" s="93">
        <f>[38]Julho!$D$23</f>
        <v>15.5</v>
      </c>
      <c r="U44" s="93">
        <f>[38]Julho!$D$24</f>
        <v>15.6</v>
      </c>
      <c r="V44" s="93">
        <f>[38]Julho!$D$25</f>
        <v>16</v>
      </c>
      <c r="W44" s="93">
        <f>[38]Julho!$D$26</f>
        <v>14.8</v>
      </c>
      <c r="X44" s="93">
        <f>[38]Julho!$D$27</f>
        <v>13.6</v>
      </c>
      <c r="Y44" s="93">
        <f>[38]Julho!$D$28</f>
        <v>14.8</v>
      </c>
      <c r="Z44" s="93">
        <f>[38]Julho!$D$29</f>
        <v>13</v>
      </c>
      <c r="AA44" s="93">
        <f>[38]Julho!$D$30</f>
        <v>15.4</v>
      </c>
      <c r="AB44" s="93">
        <f>[38]Julho!$D$31</f>
        <v>16.600000000000001</v>
      </c>
      <c r="AC44" s="93">
        <f>[38]Julho!$D$32</f>
        <v>16.3</v>
      </c>
      <c r="AD44" s="93">
        <f>[38]Julho!$D$33</f>
        <v>15.5</v>
      </c>
      <c r="AE44" s="93">
        <f>[38]Julho!$D$34</f>
        <v>15.9</v>
      </c>
      <c r="AF44" s="93">
        <f>[38]Julho!$D$35</f>
        <v>16.3</v>
      </c>
      <c r="AG44" s="81">
        <f t="shared" si="1"/>
        <v>8</v>
      </c>
      <c r="AH44" s="92">
        <f t="shared" si="2"/>
        <v>14.083870967741936</v>
      </c>
      <c r="AJ44" t="s">
        <v>33</v>
      </c>
      <c r="AL44" t="s">
        <v>33</v>
      </c>
    </row>
    <row r="45" spans="1:39" hidden="1" x14ac:dyDescent="0.2">
      <c r="A45" s="50" t="s">
        <v>144</v>
      </c>
      <c r="B45" s="93" t="str">
        <f>[39]Julho!$D$5</f>
        <v>*</v>
      </c>
      <c r="C45" s="93" t="str">
        <f>[39]Julho!$D$6</f>
        <v>*</v>
      </c>
      <c r="D45" s="93" t="str">
        <f>[39]Julho!$D$7</f>
        <v>*</v>
      </c>
      <c r="E45" s="93" t="str">
        <f>[39]Julho!$D$8</f>
        <v>*</v>
      </c>
      <c r="F45" s="93" t="str">
        <f>[39]Julho!$D$9</f>
        <v>*</v>
      </c>
      <c r="G45" s="93" t="str">
        <f>[39]Julho!$D$10</f>
        <v>*</v>
      </c>
      <c r="H45" s="93" t="str">
        <f>[39]Julho!$D$11</f>
        <v>*</v>
      </c>
      <c r="I45" s="93" t="str">
        <f>[39]Julho!$D$12</f>
        <v>*</v>
      </c>
      <c r="J45" s="93" t="str">
        <f>[39]Julho!$D$13</f>
        <v>*</v>
      </c>
      <c r="K45" s="93" t="str">
        <f>[39]Julho!$D$14</f>
        <v>*</v>
      </c>
      <c r="L45" s="93" t="str">
        <f>[39]Julho!$D$15</f>
        <v>*</v>
      </c>
      <c r="M45" s="93" t="str">
        <f>[39]Julho!$D$16</f>
        <v>*</v>
      </c>
      <c r="N45" s="93" t="str">
        <f>[39]Julho!$D$17</f>
        <v>*</v>
      </c>
      <c r="O45" s="93" t="str">
        <f>[39]Julho!$D$18</f>
        <v>*</v>
      </c>
      <c r="P45" s="93" t="str">
        <f>[39]Julho!$D$19</f>
        <v>*</v>
      </c>
      <c r="Q45" s="93" t="str">
        <f>[39]Julho!$D$20</f>
        <v>*</v>
      </c>
      <c r="R45" s="93" t="str">
        <f>[39]Julho!$D$21</f>
        <v>*</v>
      </c>
      <c r="S45" s="93" t="str">
        <f>[39]Julho!$D$22</f>
        <v>*</v>
      </c>
      <c r="T45" s="93" t="str">
        <f>[39]Julho!$D$23</f>
        <v>*</v>
      </c>
      <c r="U45" s="93" t="str">
        <f>[39]Julho!$D$24</f>
        <v>*</v>
      </c>
      <c r="V45" s="93" t="str">
        <f>[39]Julho!$D$25</f>
        <v>*</v>
      </c>
      <c r="W45" s="93" t="str">
        <f>[39]Julho!$D$26</f>
        <v>*</v>
      </c>
      <c r="X45" s="93" t="str">
        <f>[39]Julho!$D$27</f>
        <v>*</v>
      </c>
      <c r="Y45" s="93" t="str">
        <f>[39]Julho!$D$28</f>
        <v>*</v>
      </c>
      <c r="Z45" s="93" t="str">
        <f>[39]Julho!$D$29</f>
        <v>*</v>
      </c>
      <c r="AA45" s="93" t="str">
        <f>[39]Julho!$D$30</f>
        <v>*</v>
      </c>
      <c r="AB45" s="93" t="str">
        <f>[39]Julho!$D$31</f>
        <v>*</v>
      </c>
      <c r="AC45" s="93" t="str">
        <f>[39]Julho!$D$32</f>
        <v>*</v>
      </c>
      <c r="AD45" s="93" t="str">
        <f>[39]Julho!$D$33</f>
        <v>*</v>
      </c>
      <c r="AE45" s="93" t="str">
        <f>[39]Julho!$D$34</f>
        <v>*</v>
      </c>
      <c r="AF45" s="93" t="str">
        <f>[39]Julho!$D$35</f>
        <v>*</v>
      </c>
      <c r="AG45" s="81" t="s">
        <v>203</v>
      </c>
      <c r="AH45" s="92" t="e">
        <f t="shared" si="2"/>
        <v>#DIV/0!</v>
      </c>
      <c r="AL45" t="s">
        <v>33</v>
      </c>
      <c r="AM45" t="s">
        <v>33</v>
      </c>
    </row>
    <row r="46" spans="1:39" x14ac:dyDescent="0.2">
      <c r="A46" s="50" t="s">
        <v>18</v>
      </c>
      <c r="B46" s="93">
        <f>[40]Julho!$D$5</f>
        <v>4.3</v>
      </c>
      <c r="C46" s="93">
        <f>[40]Julho!$D$6</f>
        <v>12.4</v>
      </c>
      <c r="D46" s="93">
        <f>[40]Julho!$D$7</f>
        <v>14.3</v>
      </c>
      <c r="E46" s="93">
        <f>[40]Julho!$D$8</f>
        <v>17</v>
      </c>
      <c r="F46" s="93">
        <f>[40]Julho!$D$9</f>
        <v>17.600000000000001</v>
      </c>
      <c r="G46" s="93">
        <f>[40]Julho!$D$10</f>
        <v>12.4</v>
      </c>
      <c r="H46" s="93">
        <f>[40]Julho!$D$11</f>
        <v>11.7</v>
      </c>
      <c r="I46" s="93">
        <f>[40]Julho!$D$12</f>
        <v>9.6999999999999993</v>
      </c>
      <c r="J46" s="93">
        <f>[40]Julho!$D$13</f>
        <v>7.7</v>
      </c>
      <c r="K46" s="93">
        <f>[40]Julho!$D$14</f>
        <v>5.8</v>
      </c>
      <c r="L46" s="93">
        <f>[40]Julho!$D$15</f>
        <v>8.1999999999999993</v>
      </c>
      <c r="M46" s="93">
        <f>[40]Julho!$D$16</f>
        <v>6.7</v>
      </c>
      <c r="N46" s="93">
        <f>[40]Julho!$D$17</f>
        <v>6.3</v>
      </c>
      <c r="O46" s="93">
        <f>[40]Julho!$D$18</f>
        <v>7.2</v>
      </c>
      <c r="P46" s="93">
        <f>[40]Julho!$D$19</f>
        <v>8.8000000000000007</v>
      </c>
      <c r="Q46" s="93">
        <f>[40]Julho!$D$20</f>
        <v>8.1</v>
      </c>
      <c r="R46" s="93">
        <f>[40]Julho!$D$21</f>
        <v>14.7</v>
      </c>
      <c r="S46" s="93">
        <f>[40]Julho!$D$22</f>
        <v>15.3</v>
      </c>
      <c r="T46" s="93">
        <f>[40]Julho!$D$23</f>
        <v>13.6</v>
      </c>
      <c r="U46" s="93">
        <f>[40]Julho!$D$24</f>
        <v>15.5</v>
      </c>
      <c r="V46" s="93">
        <f>[40]Julho!$D$25</f>
        <v>13.8</v>
      </c>
      <c r="W46" s="93">
        <f>[40]Julho!$D$26</f>
        <v>14.7</v>
      </c>
      <c r="X46" s="93">
        <f>[40]Julho!$D$27</f>
        <v>15.4</v>
      </c>
      <c r="Y46" s="93">
        <f>[40]Julho!$D$28</f>
        <v>14.8</v>
      </c>
      <c r="Z46" s="93">
        <f>[40]Julho!$D$29</f>
        <v>14.8</v>
      </c>
      <c r="AA46" s="93">
        <f>[40]Julho!$D$30</f>
        <v>16.7</v>
      </c>
      <c r="AB46" s="93">
        <f>[40]Julho!$D$31</f>
        <v>16.399999999999999</v>
      </c>
      <c r="AC46" s="93">
        <f>[40]Julho!$D$32</f>
        <v>16.899999999999999</v>
      </c>
      <c r="AD46" s="93">
        <f>[40]Julho!$D$33</f>
        <v>16.100000000000001</v>
      </c>
      <c r="AE46" s="93">
        <f>[40]Julho!$D$34</f>
        <v>13</v>
      </c>
      <c r="AF46" s="93">
        <f>[40]Julho!$D$35</f>
        <v>13.6</v>
      </c>
      <c r="AG46" s="81">
        <f t="shared" si="1"/>
        <v>4.3</v>
      </c>
      <c r="AH46" s="92">
        <f t="shared" si="2"/>
        <v>12.370967741935484</v>
      </c>
      <c r="AI46" s="11" t="s">
        <v>33</v>
      </c>
      <c r="AJ46" t="s">
        <v>33</v>
      </c>
    </row>
    <row r="47" spans="1:39" x14ac:dyDescent="0.2">
      <c r="A47" s="50" t="s">
        <v>21</v>
      </c>
      <c r="B47" s="93">
        <f>[41]Julho!$D$5</f>
        <v>9.9</v>
      </c>
      <c r="C47" s="93">
        <f>[41]Julho!$D$6</f>
        <v>16.7</v>
      </c>
      <c r="D47" s="93">
        <f>[41]Julho!$D$7</f>
        <v>17.399999999999999</v>
      </c>
      <c r="E47" s="93">
        <f>[41]Julho!$D$8</f>
        <v>15.6</v>
      </c>
      <c r="F47" s="93">
        <f>[41]Julho!$D$9</f>
        <v>20.9</v>
      </c>
      <c r="G47" s="93">
        <f>[41]Julho!$D$10</f>
        <v>12.8</v>
      </c>
      <c r="H47" s="93">
        <f>[41]Julho!$D$11</f>
        <v>13.5</v>
      </c>
      <c r="I47" s="93">
        <f>[41]Julho!$D$12</f>
        <v>12.9</v>
      </c>
      <c r="J47" s="93">
        <f>[41]Julho!$D$13</f>
        <v>10.3</v>
      </c>
      <c r="K47" s="93">
        <f>[41]Julho!$D$14</f>
        <v>8.6999999999999993</v>
      </c>
      <c r="L47" s="93">
        <f>[41]Julho!$D$15</f>
        <v>11</v>
      </c>
      <c r="M47" s="93">
        <f>[41]Julho!$D$16</f>
        <v>9.9</v>
      </c>
      <c r="N47" s="93">
        <f>[41]Julho!$D$17</f>
        <v>7.7</v>
      </c>
      <c r="O47" s="93">
        <f>[41]Julho!$D$18</f>
        <v>8.8000000000000007</v>
      </c>
      <c r="P47" s="93">
        <f>[41]Julho!$D$19</f>
        <v>8.4</v>
      </c>
      <c r="Q47" s="93">
        <f>[41]Julho!$D$20</f>
        <v>7.7</v>
      </c>
      <c r="R47" s="93">
        <f>[41]Julho!$D$21</f>
        <v>12.2</v>
      </c>
      <c r="S47" s="93">
        <f>[41]Julho!$D$22</f>
        <v>15.9</v>
      </c>
      <c r="T47" s="93">
        <f>[41]Julho!$D$23</f>
        <v>19.3</v>
      </c>
      <c r="U47" s="93">
        <f>[41]Julho!$D$24</f>
        <v>16.7</v>
      </c>
      <c r="V47" s="93">
        <f>[41]Julho!$D$25</f>
        <v>17.399999999999999</v>
      </c>
      <c r="W47" s="93">
        <f>[41]Julho!$D$26</f>
        <v>13.7</v>
      </c>
      <c r="X47" s="93">
        <f>[41]Julho!$D$27</f>
        <v>14.9</v>
      </c>
      <c r="Y47" s="93">
        <f>[41]Julho!$D$28</f>
        <v>18.5</v>
      </c>
      <c r="Z47" s="93">
        <f>[41]Julho!$D$29</f>
        <v>13.9</v>
      </c>
      <c r="AA47" s="93">
        <f>[41]Julho!$D$30</f>
        <v>16.3</v>
      </c>
      <c r="AB47" s="93">
        <f>[41]Julho!$D$31</f>
        <v>18.600000000000001</v>
      </c>
      <c r="AC47" s="93">
        <f>[41]Julho!$D$32</f>
        <v>21.4</v>
      </c>
      <c r="AD47" s="93">
        <f>[41]Julho!$D$33</f>
        <v>13.8</v>
      </c>
      <c r="AE47" s="93">
        <f>[41]Julho!$D$34</f>
        <v>16.5</v>
      </c>
      <c r="AF47" s="93">
        <f>[41]Julho!$D$35</f>
        <v>16.100000000000001</v>
      </c>
      <c r="AG47" s="81">
        <f t="shared" si="1"/>
        <v>7.7</v>
      </c>
      <c r="AH47" s="92">
        <f t="shared" si="2"/>
        <v>14.109677419354838</v>
      </c>
    </row>
    <row r="48" spans="1:39" x14ac:dyDescent="0.2">
      <c r="A48" s="50" t="s">
        <v>32</v>
      </c>
      <c r="B48" s="93">
        <f>[42]Julho!$D$5</f>
        <v>13.4</v>
      </c>
      <c r="C48" s="93">
        <f>[42]Julho!$D$6</f>
        <v>17.600000000000001</v>
      </c>
      <c r="D48" s="93">
        <f>[42]Julho!$D$7</f>
        <v>18.3</v>
      </c>
      <c r="E48" s="93">
        <f>[42]Julho!$D$8</f>
        <v>19.100000000000001</v>
      </c>
      <c r="F48" s="93">
        <f>[42]Julho!$D$9</f>
        <v>23.1</v>
      </c>
      <c r="G48" s="93">
        <f>[42]Julho!$D$10</f>
        <v>17</v>
      </c>
      <c r="H48" s="93">
        <f>[42]Julho!$D$11</f>
        <v>16.399999999999999</v>
      </c>
      <c r="I48" s="93">
        <f>[42]Julho!$D$12</f>
        <v>12.9</v>
      </c>
      <c r="J48" s="93">
        <f>[42]Julho!$D$13</f>
        <v>11.8</v>
      </c>
      <c r="K48" s="93">
        <f>[42]Julho!$D$14</f>
        <v>12.6</v>
      </c>
      <c r="L48" s="93">
        <f>[42]Julho!$D$15</f>
        <v>14.5</v>
      </c>
      <c r="M48" s="93">
        <f>[42]Julho!$D$16</f>
        <v>14.4</v>
      </c>
      <c r="N48" s="93">
        <f>[42]Julho!$D$17</f>
        <v>8.3000000000000007</v>
      </c>
      <c r="O48" s="93">
        <f>[42]Julho!$D$18</f>
        <v>8</v>
      </c>
      <c r="P48" s="93">
        <f>[42]Julho!$D$19</f>
        <v>10.199999999999999</v>
      </c>
      <c r="Q48" s="93">
        <f>[42]Julho!$D$20</f>
        <v>13.7</v>
      </c>
      <c r="R48" s="93">
        <f>[42]Julho!$D$21</f>
        <v>16.7</v>
      </c>
      <c r="S48" s="93">
        <f>[42]Julho!$D$22</f>
        <v>16.7</v>
      </c>
      <c r="T48" s="93">
        <f>[42]Julho!$D$23</f>
        <v>17.100000000000001</v>
      </c>
      <c r="U48" s="93">
        <f>[42]Julho!$D$24</f>
        <v>17.2</v>
      </c>
      <c r="V48" s="93">
        <f>[42]Julho!$D$25</f>
        <v>16.7</v>
      </c>
      <c r="W48" s="93">
        <f>[42]Julho!$D$26</f>
        <v>17.100000000000001</v>
      </c>
      <c r="X48" s="93">
        <f>[42]Julho!$D$27</f>
        <v>17.5</v>
      </c>
      <c r="Y48" s="93">
        <f>[42]Julho!$D$28</f>
        <v>17.2</v>
      </c>
      <c r="Z48" s="93">
        <f>[42]Julho!$D$29</f>
        <v>16.899999999999999</v>
      </c>
      <c r="AA48" s="93">
        <f>[42]Julho!$D$30</f>
        <v>18</v>
      </c>
      <c r="AB48" s="93">
        <f>[42]Julho!$D$31</f>
        <v>17.8</v>
      </c>
      <c r="AC48" s="93">
        <f>[42]Julho!$D$32</f>
        <v>19</v>
      </c>
      <c r="AD48" s="93">
        <f>[42]Julho!$D$33</f>
        <v>18.8</v>
      </c>
      <c r="AE48" s="93">
        <f>[42]Julho!$D$34</f>
        <v>15.1</v>
      </c>
      <c r="AF48" s="93">
        <f>[42]Julho!$D$35</f>
        <v>18.5</v>
      </c>
      <c r="AG48" s="81">
        <f t="shared" si="1"/>
        <v>8</v>
      </c>
      <c r="AH48" s="92">
        <f t="shared" si="2"/>
        <v>15.858064516129033</v>
      </c>
      <c r="AI48" s="11" t="s">
        <v>33</v>
      </c>
      <c r="AJ48" t="s">
        <v>33</v>
      </c>
      <c r="AL48" t="s">
        <v>33</v>
      </c>
    </row>
    <row r="49" spans="1:39" x14ac:dyDescent="0.2">
      <c r="A49" s="50" t="s">
        <v>19</v>
      </c>
      <c r="B49" s="93">
        <f>[43]Julho!$D$5</f>
        <v>15.9</v>
      </c>
      <c r="C49" s="93">
        <f>[43]Julho!$D$6</f>
        <v>15.3</v>
      </c>
      <c r="D49" s="93">
        <f>[43]Julho!$D$7</f>
        <v>16.399999999999999</v>
      </c>
      <c r="E49" s="93">
        <f>[43]Julho!$D$8</f>
        <v>17.2</v>
      </c>
      <c r="F49" s="93">
        <f>[43]Julho!$D$9</f>
        <v>19.600000000000001</v>
      </c>
      <c r="G49" s="93">
        <f>[43]Julho!$D$10</f>
        <v>16.899999999999999</v>
      </c>
      <c r="H49" s="93">
        <f>[43]Julho!$D$11</f>
        <v>16.399999999999999</v>
      </c>
      <c r="I49" s="93">
        <f>[43]Julho!$D$12</f>
        <v>16.600000000000001</v>
      </c>
      <c r="J49" s="93">
        <f>[43]Julho!$D$13</f>
        <v>14.7</v>
      </c>
      <c r="K49" s="93">
        <f>[43]Julho!$D$14</f>
        <v>14.2</v>
      </c>
      <c r="L49" s="93">
        <f>[43]Julho!$D$15</f>
        <v>13.7</v>
      </c>
      <c r="M49" s="93">
        <f>[43]Julho!$D$16</f>
        <v>15.6</v>
      </c>
      <c r="N49" s="93">
        <f>[43]Julho!$D$17</f>
        <v>14.6</v>
      </c>
      <c r="O49" s="93">
        <f>[43]Julho!$D$18</f>
        <v>14.6</v>
      </c>
      <c r="P49" s="93">
        <f>[43]Julho!$D$19</f>
        <v>14.3</v>
      </c>
      <c r="Q49" s="93">
        <f>[43]Julho!$D$20</f>
        <v>15.1</v>
      </c>
      <c r="R49" s="93">
        <f>[43]Julho!$D$21</f>
        <v>15.7</v>
      </c>
      <c r="S49" s="93">
        <f>[43]Julho!$D$22</f>
        <v>15.2</v>
      </c>
      <c r="T49" s="93">
        <f>[43]Julho!$D$23</f>
        <v>15.8</v>
      </c>
      <c r="U49" s="93">
        <f>[43]Julho!$D$24</f>
        <v>15</v>
      </c>
      <c r="V49" s="93">
        <f>[43]Julho!$D$25</f>
        <v>14.9</v>
      </c>
      <c r="W49" s="93">
        <f>[43]Julho!$D$26</f>
        <v>14.6</v>
      </c>
      <c r="X49" s="93">
        <f>[43]Julho!$D$27</f>
        <v>15.4</v>
      </c>
      <c r="Y49" s="93">
        <f>[43]Julho!$D$28</f>
        <v>15.3</v>
      </c>
      <c r="Z49" s="93">
        <f>[43]Julho!$D$29</f>
        <v>14.9</v>
      </c>
      <c r="AA49" s="93">
        <f>[43]Julho!$D$30</f>
        <v>15.5</v>
      </c>
      <c r="AB49" s="93">
        <f>[43]Julho!$D$31</f>
        <v>17</v>
      </c>
      <c r="AC49" s="93">
        <f>[43]Julho!$D$32</f>
        <v>15.8</v>
      </c>
      <c r="AD49" s="93">
        <f>[43]Julho!$D$33</f>
        <v>18.100000000000001</v>
      </c>
      <c r="AE49" s="93">
        <f>[43]Julho!$D$34</f>
        <v>18.899999999999999</v>
      </c>
      <c r="AF49" s="93">
        <f>[43]Julho!$D$35</f>
        <v>14.9</v>
      </c>
      <c r="AG49" s="81">
        <f t="shared" si="1"/>
        <v>13.7</v>
      </c>
      <c r="AH49" s="92">
        <f t="shared" si="2"/>
        <v>15.745161290322578</v>
      </c>
    </row>
    <row r="50" spans="1:39" s="5" customFormat="1" ht="17.100000000000001" customHeight="1" x14ac:dyDescent="0.2">
      <c r="A50" s="51" t="s">
        <v>205</v>
      </c>
      <c r="B50" s="94">
        <f t="shared" ref="B50:AF50" si="4">MIN(B5:B49)</f>
        <v>1</v>
      </c>
      <c r="C50" s="94">
        <f t="shared" si="4"/>
        <v>10.5</v>
      </c>
      <c r="D50" s="94">
        <f t="shared" si="4"/>
        <v>11.6</v>
      </c>
      <c r="E50" s="94">
        <f t="shared" si="4"/>
        <v>11.2</v>
      </c>
      <c r="F50" s="94">
        <f t="shared" si="4"/>
        <v>13.7</v>
      </c>
      <c r="G50" s="94">
        <f t="shared" si="4"/>
        <v>11.7</v>
      </c>
      <c r="H50" s="94">
        <f t="shared" si="4"/>
        <v>11.5</v>
      </c>
      <c r="I50" s="94">
        <f t="shared" si="4"/>
        <v>9</v>
      </c>
      <c r="J50" s="94">
        <f t="shared" si="4"/>
        <v>6.9</v>
      </c>
      <c r="K50" s="94">
        <f t="shared" si="4"/>
        <v>5.8</v>
      </c>
      <c r="L50" s="94">
        <f t="shared" si="4"/>
        <v>7.8</v>
      </c>
      <c r="M50" s="94">
        <f t="shared" si="4"/>
        <v>5.5</v>
      </c>
      <c r="N50" s="94">
        <f t="shared" si="4"/>
        <v>5.4</v>
      </c>
      <c r="O50" s="94">
        <f t="shared" si="4"/>
        <v>5.8</v>
      </c>
      <c r="P50" s="94">
        <f t="shared" si="4"/>
        <v>7</v>
      </c>
      <c r="Q50" s="94">
        <f t="shared" si="4"/>
        <v>7.7</v>
      </c>
      <c r="R50" s="94">
        <f t="shared" si="4"/>
        <v>10.8</v>
      </c>
      <c r="S50" s="94">
        <f t="shared" si="4"/>
        <v>10.6</v>
      </c>
      <c r="T50" s="94">
        <f t="shared" si="4"/>
        <v>10.7</v>
      </c>
      <c r="U50" s="94">
        <f t="shared" si="4"/>
        <v>9.9</v>
      </c>
      <c r="V50" s="94">
        <f t="shared" si="4"/>
        <v>8.9</v>
      </c>
      <c r="W50" s="94">
        <f t="shared" si="4"/>
        <v>9.9</v>
      </c>
      <c r="X50" s="94">
        <f t="shared" si="4"/>
        <v>9.8000000000000007</v>
      </c>
      <c r="Y50" s="94">
        <f t="shared" si="4"/>
        <v>9.6999999999999993</v>
      </c>
      <c r="Z50" s="94">
        <f t="shared" si="4"/>
        <v>9.8000000000000007</v>
      </c>
      <c r="AA50" s="94">
        <f t="shared" si="4"/>
        <v>10.5</v>
      </c>
      <c r="AB50" s="94">
        <f t="shared" si="4"/>
        <v>11.1</v>
      </c>
      <c r="AC50" s="94">
        <f t="shared" si="4"/>
        <v>11.6</v>
      </c>
      <c r="AD50" s="94">
        <f t="shared" si="4"/>
        <v>11.6</v>
      </c>
      <c r="AE50" s="94">
        <f t="shared" si="4"/>
        <v>13</v>
      </c>
      <c r="AF50" s="94">
        <f t="shared" si="4"/>
        <v>12</v>
      </c>
      <c r="AG50" s="81">
        <f>MIN(AG5:AG49)</f>
        <v>1</v>
      </c>
      <c r="AH50" s="92">
        <f t="shared" si="2"/>
        <v>9.4193548387096779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L52" t="s">
        <v>33</v>
      </c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K55" t="s">
        <v>33</v>
      </c>
      <c r="AL55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  <c r="AL56" t="s">
        <v>33</v>
      </c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  <c r="AL57" t="s">
        <v>33</v>
      </c>
    </row>
    <row r="58" spans="1:39" x14ac:dyDescent="0.2">
      <c r="AJ58" t="s">
        <v>33</v>
      </c>
    </row>
    <row r="60" spans="1:39" x14ac:dyDescent="0.2">
      <c r="AD60" s="2" t="s">
        <v>33</v>
      </c>
    </row>
    <row r="62" spans="1:39" x14ac:dyDescent="0.2">
      <c r="AI62" s="11" t="s">
        <v>33</v>
      </c>
      <c r="AJ62" t="s">
        <v>33</v>
      </c>
    </row>
    <row r="65" spans="9:35" x14ac:dyDescent="0.2">
      <c r="I65" s="2" t="s">
        <v>33</v>
      </c>
      <c r="Y65" s="2" t="s">
        <v>33</v>
      </c>
      <c r="AB65" s="2" t="s">
        <v>33</v>
      </c>
      <c r="AI65" t="s">
        <v>33</v>
      </c>
    </row>
    <row r="72" spans="9:35" x14ac:dyDescent="0.2">
      <c r="AI72" s="11" t="s">
        <v>33</v>
      </c>
    </row>
  </sheetData>
  <mergeCells count="36">
    <mergeCell ref="A1:AH1"/>
    <mergeCell ref="Y3:Y4"/>
    <mergeCell ref="R3:R4"/>
    <mergeCell ref="O3:O4"/>
    <mergeCell ref="P3:P4"/>
    <mergeCell ref="B2:AH2"/>
    <mergeCell ref="AE3:AE4"/>
    <mergeCell ref="A2:A4"/>
    <mergeCell ref="S3:S4"/>
    <mergeCell ref="AF3:AF4"/>
    <mergeCell ref="Z3:Z4"/>
    <mergeCell ref="U3:U4"/>
    <mergeCell ref="I3:I4"/>
    <mergeCell ref="T3:T4"/>
    <mergeCell ref="V3:V4"/>
    <mergeCell ref="AA3:AA4"/>
    <mergeCell ref="AB3:AB4"/>
    <mergeCell ref="AC3:AC4"/>
    <mergeCell ref="AD3:AD4"/>
    <mergeCell ref="W3:W4"/>
    <mergeCell ref="X3:X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I34" sqref="AI34"/>
    </sheetView>
  </sheetViews>
  <sheetFormatPr defaultRowHeight="12.75" x14ac:dyDescent="0.2"/>
  <cols>
    <col min="1" max="1" width="28" style="2" customWidth="1"/>
    <col min="2" max="2" width="7" style="2" bestFit="1" customWidth="1"/>
    <col min="3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2" customWidth="1"/>
    <col min="33" max="33" width="6.85546875" style="7" bestFit="1" customWidth="1"/>
  </cols>
  <sheetData>
    <row r="1" spans="1:37" ht="20.100000000000001" customHeight="1" x14ac:dyDescent="0.2">
      <c r="A1" s="115" t="s">
        <v>214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7"/>
    </row>
    <row r="2" spans="1:37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7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122" t="s">
        <v>24</v>
      </c>
    </row>
    <row r="4" spans="1:37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22"/>
    </row>
    <row r="5" spans="1:37" s="5" customFormat="1" x14ac:dyDescent="0.2">
      <c r="A5" s="50" t="s">
        <v>28</v>
      </c>
      <c r="B5" s="90">
        <f>[1]Julho!$E$5</f>
        <v>72.958333333333329</v>
      </c>
      <c r="C5" s="90">
        <f>[1]Julho!$E$6</f>
        <v>68.411764705882348</v>
      </c>
      <c r="D5" s="90">
        <f>[1]Julho!$E$7</f>
        <v>66.5</v>
      </c>
      <c r="E5" s="90">
        <f>[1]Julho!$E$8</f>
        <v>59.291666666666664</v>
      </c>
      <c r="F5" s="90">
        <f>[1]Julho!$E$9</f>
        <v>58.875</v>
      </c>
      <c r="G5" s="90">
        <f>[1]Julho!$E$10</f>
        <v>60.333333333333336</v>
      </c>
      <c r="H5" s="90">
        <f>[1]Julho!$E$11</f>
        <v>61.375</v>
      </c>
      <c r="I5" s="90">
        <f>[1]Julho!$E$12</f>
        <v>73.916666666666671</v>
      </c>
      <c r="J5" s="90">
        <f>[1]Julho!$E$13</f>
        <v>92.958333333333329</v>
      </c>
      <c r="K5" s="90">
        <f>[1]Julho!$E$14</f>
        <v>89.041666666666671</v>
      </c>
      <c r="L5" s="90">
        <f>[1]Julho!$E$15</f>
        <v>72.125</v>
      </c>
      <c r="M5" s="90">
        <f>[1]Julho!$E$16</f>
        <v>78.291666666666671</v>
      </c>
      <c r="N5" s="90">
        <f>[1]Julho!$E$17</f>
        <v>78.5</v>
      </c>
      <c r="O5" s="90">
        <f>[1]Julho!$E$18</f>
        <v>80</v>
      </c>
      <c r="P5" s="90">
        <f>[1]Julho!$E$19</f>
        <v>82.541666666666671</v>
      </c>
      <c r="Q5" s="90">
        <f>[1]Julho!$E$20</f>
        <v>70.75</v>
      </c>
      <c r="R5" s="90">
        <f>[1]Julho!$E$21</f>
        <v>67.333333333333329</v>
      </c>
      <c r="S5" s="90">
        <f>[1]Julho!$E$22</f>
        <v>63.291666666666664</v>
      </c>
      <c r="T5" s="90">
        <f>[1]Julho!$E$23</f>
        <v>59.291666666666664</v>
      </c>
      <c r="U5" s="90">
        <f>[1]Julho!$E$24</f>
        <v>59.916666666666664</v>
      </c>
      <c r="V5" s="90">
        <f>[1]Julho!$E$25</f>
        <v>60.291666666666664</v>
      </c>
      <c r="W5" s="90">
        <f>[1]Julho!$E$26</f>
        <v>59.875</v>
      </c>
      <c r="X5" s="90">
        <f>[1]Julho!$E$27</f>
        <v>57.458333333333336</v>
      </c>
      <c r="Y5" s="90">
        <f>[1]Julho!$E$28</f>
        <v>55.416666666666664</v>
      </c>
      <c r="Z5" s="90">
        <f>[1]Julho!$E$29</f>
        <v>51.458333333333336</v>
      </c>
      <c r="AA5" s="90">
        <f>[1]Julho!$E$30</f>
        <v>56.666666666666664</v>
      </c>
      <c r="AB5" s="90">
        <f>[1]Julho!$E$31</f>
        <v>55.833333333333336</v>
      </c>
      <c r="AC5" s="90">
        <f>[1]Julho!$E$32</f>
        <v>54.875</v>
      </c>
      <c r="AD5" s="90">
        <f>[1]Julho!$E$33</f>
        <v>51.416666666666664</v>
      </c>
      <c r="AE5" s="90">
        <f>[1]Julho!$E$34</f>
        <v>59.25</v>
      </c>
      <c r="AF5" s="90">
        <f>[1]Julho!$E$35</f>
        <v>65.208333333333329</v>
      </c>
      <c r="AG5" s="100">
        <f t="shared" ref="AG5:AG50" si="1">AVERAGE(B5:AF5)</f>
        <v>65.91785262492094</v>
      </c>
    </row>
    <row r="6" spans="1:37" x14ac:dyDescent="0.2">
      <c r="A6" s="50" t="s">
        <v>0</v>
      </c>
      <c r="B6" s="93">
        <f>[2]Julho!$E$5</f>
        <v>57.375</v>
      </c>
      <c r="C6" s="93">
        <f>[2]Julho!$E$6</f>
        <v>66.75</v>
      </c>
      <c r="D6" s="93">
        <f>[2]Julho!$E$7</f>
        <v>59.958333333333336</v>
      </c>
      <c r="E6" s="93">
        <f>[2]Julho!$E$8</f>
        <v>50.458333333333336</v>
      </c>
      <c r="F6" s="93">
        <f>[2]Julho!$E$9</f>
        <v>40.958333333333336</v>
      </c>
      <c r="G6" s="93">
        <f>[2]Julho!$E$10</f>
        <v>81.166666666666671</v>
      </c>
      <c r="H6" s="93">
        <f>[2]Julho!$E$11</f>
        <v>78.25</v>
      </c>
      <c r="I6" s="93">
        <f>[2]Julho!$E$12</f>
        <v>93.25</v>
      </c>
      <c r="J6" s="93">
        <f>[2]Julho!$E$13</f>
        <v>92.166666666666671</v>
      </c>
      <c r="K6" s="93">
        <f>[2]Julho!$E$14</f>
        <v>72.84615384615384</v>
      </c>
      <c r="L6" s="93">
        <f>[2]Julho!$E$15</f>
        <v>94.5625</v>
      </c>
      <c r="M6" s="93" t="str">
        <f>[2]Julho!$E$16</f>
        <v>*</v>
      </c>
      <c r="N6" s="93" t="str">
        <f>[2]Julho!$E$17</f>
        <v>*</v>
      </c>
      <c r="O6" s="93" t="str">
        <f>[2]Julho!$E$18</f>
        <v>*</v>
      </c>
      <c r="P6" s="93" t="str">
        <f>[2]Julho!$E$19</f>
        <v>*</v>
      </c>
      <c r="Q6" s="93">
        <f>[2]Julho!$E$20</f>
        <v>73.291666666666671</v>
      </c>
      <c r="R6" s="93">
        <f>[2]Julho!$E$21</f>
        <v>70.791666666666671</v>
      </c>
      <c r="S6" s="93">
        <f>[2]Julho!$E$22</f>
        <v>68.333333333333329</v>
      </c>
      <c r="T6" s="93">
        <f>[2]Julho!$E$23</f>
        <v>57.541666666666664</v>
      </c>
      <c r="U6" s="93">
        <f>[2]Julho!$E$24</f>
        <v>55.291666666666664</v>
      </c>
      <c r="V6" s="93">
        <f>[2]Julho!$E$25</f>
        <v>56.083333333333336</v>
      </c>
      <c r="W6" s="93">
        <f>[2]Julho!$E$26</f>
        <v>52.875</v>
      </c>
      <c r="X6" s="93">
        <f>[2]Julho!$E$27</f>
        <v>55.083333333333336</v>
      </c>
      <c r="Y6" s="93">
        <f>[2]Julho!$E$28</f>
        <v>53.041666666666664</v>
      </c>
      <c r="Z6" s="93">
        <f>[2]Julho!$E$29</f>
        <v>50.625</v>
      </c>
      <c r="AA6" s="93">
        <f>[2]Julho!$E$30</f>
        <v>47.041666666666664</v>
      </c>
      <c r="AB6" s="93">
        <f>[2]Julho!$E$31</f>
        <v>51.541666666666664</v>
      </c>
      <c r="AC6" s="93">
        <f>[2]Julho!$E$32</f>
        <v>52.791666666666664</v>
      </c>
      <c r="AD6" s="93">
        <f>[2]Julho!$E$33</f>
        <v>79.695652173913047</v>
      </c>
      <c r="AE6" s="93">
        <f>[2]Julho!$E$34</f>
        <v>87.9</v>
      </c>
      <c r="AF6" s="93">
        <f>[2]Julho!$E$35</f>
        <v>66.785714285714292</v>
      </c>
      <c r="AG6" s="100">
        <f t="shared" si="1"/>
        <v>65.424321739720298</v>
      </c>
    </row>
    <row r="7" spans="1:37" x14ac:dyDescent="0.2">
      <c r="A7" s="50" t="s">
        <v>86</v>
      </c>
      <c r="B7" s="93">
        <f>[3]Julho!$E$5</f>
        <v>62.625</v>
      </c>
      <c r="C7" s="93">
        <f>[3]Julho!$E$6</f>
        <v>72.166666666666671</v>
      </c>
      <c r="D7" s="93">
        <f>[3]Julho!$E$7</f>
        <v>63.416666666666664</v>
      </c>
      <c r="E7" s="93">
        <f>[3]Julho!$E$8</f>
        <v>44.125</v>
      </c>
      <c r="F7" s="93">
        <f>[3]Julho!$E$9</f>
        <v>40.833333333333336</v>
      </c>
      <c r="G7" s="93">
        <f>[3]Julho!$E$10</f>
        <v>63.333333333333336</v>
      </c>
      <c r="H7" s="93">
        <f>[3]Julho!$E$11</f>
        <v>70.666666666666671</v>
      </c>
      <c r="I7" s="93">
        <f>[3]Julho!$E$12</f>
        <v>86.208333333333329</v>
      </c>
      <c r="J7" s="93">
        <f>[3]Julho!$E$13</f>
        <v>96.333333333333329</v>
      </c>
      <c r="K7" s="93">
        <f>[3]Julho!$E$14</f>
        <v>94.875</v>
      </c>
      <c r="L7" s="93">
        <f>[3]Julho!$E$15</f>
        <v>92.125</v>
      </c>
      <c r="M7" s="93">
        <f>[3]Julho!$E$16</f>
        <v>86.208333333333329</v>
      </c>
      <c r="N7" s="93">
        <f>[3]Julho!$E$17</f>
        <v>82.583333333333329</v>
      </c>
      <c r="O7" s="93">
        <f>[3]Julho!$E$18</f>
        <v>80.083333333333329</v>
      </c>
      <c r="P7" s="93">
        <f>[3]Julho!$E$19</f>
        <v>72.916666666666671</v>
      </c>
      <c r="Q7" s="93">
        <f>[3]Julho!$E$20</f>
        <v>71.041666666666671</v>
      </c>
      <c r="R7" s="93">
        <f>[3]Julho!$E$21</f>
        <v>65.833333333333329</v>
      </c>
      <c r="S7" s="93">
        <f>[3]Julho!$E$22</f>
        <v>53.416666666666664</v>
      </c>
      <c r="T7" s="93">
        <f>[3]Julho!$E$23</f>
        <v>47.208333333333336</v>
      </c>
      <c r="U7" s="93">
        <f>[3]Julho!$E$24</f>
        <v>49.958333333333336</v>
      </c>
      <c r="V7" s="93">
        <f>[3]Julho!$E$25</f>
        <v>47.25</v>
      </c>
      <c r="W7" s="93">
        <f>[3]Julho!$E$26</f>
        <v>46.833333333333336</v>
      </c>
      <c r="X7" s="93">
        <f>[3]Julho!$E$27</f>
        <v>47.416666666666664</v>
      </c>
      <c r="Y7" s="93">
        <f>[3]Julho!$E$28</f>
        <v>45.208333333333336</v>
      </c>
      <c r="Z7" s="93">
        <f>[3]Julho!$E$29</f>
        <v>44.5</v>
      </c>
      <c r="AA7" s="93">
        <f>[3]Julho!$E$30</f>
        <v>43.958333333333336</v>
      </c>
      <c r="AB7" s="93">
        <f>[3]Julho!$E$31</f>
        <v>46.416666666666664</v>
      </c>
      <c r="AC7" s="93">
        <f>[3]Julho!$E$32</f>
        <v>42.25</v>
      </c>
      <c r="AD7" s="93">
        <f>[3]Julho!$E$33</f>
        <v>59.875</v>
      </c>
      <c r="AE7" s="93">
        <f>[3]Julho!$E$34</f>
        <v>83.5</v>
      </c>
      <c r="AF7" s="93">
        <f>[3]Julho!$E$35</f>
        <v>68.291666666666671</v>
      </c>
      <c r="AG7" s="100">
        <f t="shared" si="1"/>
        <v>63.595430107526887</v>
      </c>
    </row>
    <row r="8" spans="1:37" x14ac:dyDescent="0.2">
      <c r="A8" s="50" t="s">
        <v>1</v>
      </c>
      <c r="B8" s="93">
        <f>[4]Julho!$E$5</f>
        <v>60.125</v>
      </c>
      <c r="C8" s="93">
        <f>[4]Julho!$E$6</f>
        <v>63.708333333333336</v>
      </c>
      <c r="D8" s="93">
        <f>[4]Julho!$E$7</f>
        <v>55.166666666666664</v>
      </c>
      <c r="E8" s="93">
        <f>[4]Julho!$E$8</f>
        <v>53.666666666666664</v>
      </c>
      <c r="F8" s="93">
        <f>[4]Julho!$E$9</f>
        <v>45.583333333333336</v>
      </c>
      <c r="G8" s="93">
        <f>[4]Julho!$E$10</f>
        <v>68.291666666666671</v>
      </c>
      <c r="H8" s="93">
        <f>[4]Julho!$E$11</f>
        <v>69.083333333333329</v>
      </c>
      <c r="I8" s="93">
        <f>[4]Julho!$E$12</f>
        <v>71.291666666666671</v>
      </c>
      <c r="J8" s="93">
        <f>[4]Julho!$E$13</f>
        <v>90.625</v>
      </c>
      <c r="K8" s="93">
        <f>[4]Julho!$E$14</f>
        <v>83.625</v>
      </c>
      <c r="L8" s="93">
        <f>[4]Julho!$E$15</f>
        <v>73.5</v>
      </c>
      <c r="M8" s="93">
        <f>[4]Julho!$E$16</f>
        <v>73.416666666666671</v>
      </c>
      <c r="N8" s="93">
        <f>[4]Julho!$E$17</f>
        <v>71.708333333333329</v>
      </c>
      <c r="O8" s="93">
        <f>[4]Julho!$E$18</f>
        <v>71.291666666666671</v>
      </c>
      <c r="P8" s="93">
        <f>[4]Julho!$E$19</f>
        <v>67.875</v>
      </c>
      <c r="Q8" s="93">
        <f>[4]Julho!$E$20</f>
        <v>63.333333333333336</v>
      </c>
      <c r="R8" s="93">
        <f>[4]Julho!$E$21</f>
        <v>61.583333333333336</v>
      </c>
      <c r="S8" s="93">
        <f>[4]Julho!$E$22</f>
        <v>52.916666666666664</v>
      </c>
      <c r="T8" s="93">
        <f>[4]Julho!$E$23</f>
        <v>52.958333333333336</v>
      </c>
      <c r="U8" s="93">
        <f>[4]Julho!$E$24</f>
        <v>44.875</v>
      </c>
      <c r="V8" s="93">
        <f>[4]Julho!$E$25</f>
        <v>41.416666666666664</v>
      </c>
      <c r="W8" s="93">
        <f>[4]Julho!$E$26</f>
        <v>43.541666666666664</v>
      </c>
      <c r="X8" s="93">
        <f>[4]Julho!$E$27</f>
        <v>39.833333333333336</v>
      </c>
      <c r="Y8" s="93">
        <f>[4]Julho!$E$28</f>
        <v>42.416666666666664</v>
      </c>
      <c r="Z8" s="93">
        <f>[4]Julho!$E$29</f>
        <v>47.25</v>
      </c>
      <c r="AA8" s="93">
        <f>[4]Julho!$E$30</f>
        <v>51.875</v>
      </c>
      <c r="AB8" s="93">
        <f>[4]Julho!$E$31</f>
        <v>47.833333333333336</v>
      </c>
      <c r="AC8" s="93">
        <f>[4]Julho!$E$32</f>
        <v>45.166666666666664</v>
      </c>
      <c r="AD8" s="93">
        <f>[4]Julho!$E$33</f>
        <v>49.333333333333336</v>
      </c>
      <c r="AE8" s="93">
        <f>[4]Julho!$E$34</f>
        <v>58.416666666666664</v>
      </c>
      <c r="AF8" s="93">
        <f>[4]Julho!$E$35</f>
        <v>49.25</v>
      </c>
      <c r="AG8" s="100">
        <f t="shared" si="1"/>
        <v>58.418010752688176</v>
      </c>
    </row>
    <row r="9" spans="1:37" x14ac:dyDescent="0.2">
      <c r="A9" s="50" t="s">
        <v>149</v>
      </c>
      <c r="B9" s="93">
        <f>[5]Julho!$E$5</f>
        <v>53.791666666666664</v>
      </c>
      <c r="C9" s="93">
        <f>[5]Julho!$E$6</f>
        <v>66.875</v>
      </c>
      <c r="D9" s="93">
        <f>[5]Julho!$E$7</f>
        <v>52.875</v>
      </c>
      <c r="E9" s="93">
        <f>[5]Julho!$E$8</f>
        <v>37.625</v>
      </c>
      <c r="F9" s="93">
        <f>[5]Julho!$E$9</f>
        <v>43.791666666666664</v>
      </c>
      <c r="G9" s="93">
        <f>[5]Julho!$E$10</f>
        <v>95.041666666666671</v>
      </c>
      <c r="H9" s="93">
        <f>[5]Julho!$E$11</f>
        <v>86.041666666666671</v>
      </c>
      <c r="I9" s="93">
        <f>[5]Julho!$E$12</f>
        <v>100</v>
      </c>
      <c r="J9" s="93">
        <f>[5]Julho!$E$13</f>
        <v>99.916666666666671</v>
      </c>
      <c r="K9" s="93">
        <f>[5]Julho!$E$14</f>
        <v>87.291666666666671</v>
      </c>
      <c r="L9" s="93">
        <f>[5]Julho!$E$15</f>
        <v>97.541666666666671</v>
      </c>
      <c r="M9" s="93">
        <f>[5]Julho!$E$16</f>
        <v>98</v>
      </c>
      <c r="N9" s="93">
        <f>[5]Julho!$E$17</f>
        <v>99.583333333333329</v>
      </c>
      <c r="O9" s="93">
        <f>[5]Julho!$E$18</f>
        <v>97.041666666666671</v>
      </c>
      <c r="P9" s="93">
        <f>[5]Julho!$E$19</f>
        <v>91.625</v>
      </c>
      <c r="Q9" s="93">
        <f>[5]Julho!$E$20</f>
        <v>74.5</v>
      </c>
      <c r="R9" s="93">
        <f>[5]Julho!$E$21</f>
        <v>68.708333333333329</v>
      </c>
      <c r="S9" s="93">
        <f>[5]Julho!$E$22</f>
        <v>66.916666666666671</v>
      </c>
      <c r="T9" s="93">
        <f>[5]Julho!$E$23</f>
        <v>50.375</v>
      </c>
      <c r="U9" s="93">
        <f>[5]Julho!$E$24</f>
        <v>46.208333333333336</v>
      </c>
      <c r="V9" s="93">
        <f>[5]Julho!$E$25</f>
        <v>47.208333333333336</v>
      </c>
      <c r="W9" s="93">
        <f>[5]Julho!$E$26</f>
        <v>45.333333333333336</v>
      </c>
      <c r="X9" s="93">
        <f>[5]Julho!$E$27</f>
        <v>44.541666666666664</v>
      </c>
      <c r="Y9" s="93">
        <f>[5]Julho!$E$28</f>
        <v>47.166666666666664</v>
      </c>
      <c r="Z9" s="93">
        <f>[5]Julho!$E$29</f>
        <v>38</v>
      </c>
      <c r="AA9" s="93">
        <f>[5]Julho!$E$30</f>
        <v>39.25</v>
      </c>
      <c r="AB9" s="93">
        <f>[5]Julho!$E$31</f>
        <v>46.958333333333336</v>
      </c>
      <c r="AC9" s="93">
        <f>[5]Julho!$E$32</f>
        <v>42.375</v>
      </c>
      <c r="AD9" s="93">
        <f>[5]Julho!$E$33</f>
        <v>80.458333333333329</v>
      </c>
      <c r="AE9" s="93">
        <f>[5]Julho!$E$34</f>
        <v>96.125</v>
      </c>
      <c r="AF9" s="93">
        <f>[5]Julho!$E$35</f>
        <v>82.541666666666671</v>
      </c>
      <c r="AG9" s="100">
        <f t="shared" si="1"/>
        <v>68.506720430107521</v>
      </c>
    </row>
    <row r="10" spans="1:37" x14ac:dyDescent="0.2">
      <c r="A10" s="50" t="s">
        <v>93</v>
      </c>
      <c r="B10" s="93">
        <f>[6]Julho!$E$5</f>
        <v>50.708333333333336</v>
      </c>
      <c r="C10" s="93">
        <f>[6]Julho!$E$6</f>
        <v>69.833333333333329</v>
      </c>
      <c r="D10" s="93">
        <f>[6]Julho!$E$7</f>
        <v>53.833333333333336</v>
      </c>
      <c r="E10" s="93">
        <f>[6]Julho!$E$8</f>
        <v>39.666666666666664</v>
      </c>
      <c r="F10" s="93">
        <f>[6]Julho!$E$9</f>
        <v>40.083333333333336</v>
      </c>
      <c r="G10" s="93">
        <f>[6]Julho!$E$10</f>
        <v>44.458333333333336</v>
      </c>
      <c r="H10" s="93">
        <f>[6]Julho!$E$11</f>
        <v>65.75</v>
      </c>
      <c r="I10" s="93">
        <f>[6]Julho!$E$12</f>
        <v>80.625</v>
      </c>
      <c r="J10" s="93">
        <f>[6]Julho!$E$13</f>
        <v>93.125</v>
      </c>
      <c r="K10" s="93">
        <f>[6]Julho!$E$14</f>
        <v>89.583333333333329</v>
      </c>
      <c r="L10" s="93">
        <f>[6]Julho!$E$15</f>
        <v>76.375</v>
      </c>
      <c r="M10" s="93">
        <f>[6]Julho!$E$16</f>
        <v>79</v>
      </c>
      <c r="N10" s="93">
        <f>[6]Julho!$E$17</f>
        <v>78.666666666666671</v>
      </c>
      <c r="O10" s="93">
        <f>[6]Julho!$E$18</f>
        <v>81.166666666666671</v>
      </c>
      <c r="P10" s="93">
        <f>[6]Julho!$E$19</f>
        <v>78.166666666666671</v>
      </c>
      <c r="Q10" s="93">
        <f>[6]Julho!$E$20</f>
        <v>68.666666666666671</v>
      </c>
      <c r="R10" s="93">
        <f>[6]Julho!$E$21</f>
        <v>60.75</v>
      </c>
      <c r="S10" s="93">
        <f>[6]Julho!$E$22</f>
        <v>57.347826086956523</v>
      </c>
      <c r="T10" s="93">
        <f>[6]Julho!$E$23</f>
        <v>54.208333333333336</v>
      </c>
      <c r="U10" s="93">
        <f>[6]Julho!$E$24</f>
        <v>53.5</v>
      </c>
      <c r="V10" s="93">
        <f>[6]Julho!$E$25</f>
        <v>49.125</v>
      </c>
      <c r="W10" s="93">
        <f>[6]Julho!$E$26</f>
        <v>49.375</v>
      </c>
      <c r="X10" s="93">
        <f>[6]Julho!$E$27</f>
        <v>48.583333333333336</v>
      </c>
      <c r="Y10" s="93">
        <f>[6]Julho!$E$28</f>
        <v>45.333333333333336</v>
      </c>
      <c r="Z10" s="93">
        <f>[6]Julho!$E$29</f>
        <v>38.125</v>
      </c>
      <c r="AA10" s="93">
        <f>[6]Julho!$E$30</f>
        <v>38.458333333333336</v>
      </c>
      <c r="AB10" s="93">
        <f>[6]Julho!$E$31</f>
        <v>43.166666666666664</v>
      </c>
      <c r="AC10" s="93">
        <f>[6]Julho!$E$32</f>
        <v>39.916666666666664</v>
      </c>
      <c r="AD10" s="93">
        <f>[6]Julho!$E$33</f>
        <v>32.791666666666664</v>
      </c>
      <c r="AE10" s="93">
        <f>[6]Julho!$E$34</f>
        <v>61.041666666666664</v>
      </c>
      <c r="AF10" s="93">
        <f>[6]Julho!$E$35</f>
        <v>61.666666666666664</v>
      </c>
      <c r="AG10" s="100">
        <f t="shared" si="1"/>
        <v>58.809607293127627</v>
      </c>
    </row>
    <row r="11" spans="1:37" x14ac:dyDescent="0.2">
      <c r="A11" s="50" t="s">
        <v>50</v>
      </c>
      <c r="B11" s="93">
        <f>[7]Julho!$E$5</f>
        <v>60.791666666666664</v>
      </c>
      <c r="C11" s="93">
        <f>[7]Julho!$E$6</f>
        <v>63.769230769230766</v>
      </c>
      <c r="D11" s="93">
        <f>[7]Julho!$E$7</f>
        <v>57.173913043478258</v>
      </c>
      <c r="E11" s="93">
        <f>[7]Julho!$E$8</f>
        <v>37.208333333333336</v>
      </c>
      <c r="F11" s="93">
        <f>[7]Julho!$E$9</f>
        <v>34.333333333333336</v>
      </c>
      <c r="G11" s="93">
        <f>[7]Julho!$E$10</f>
        <v>36.958333333333336</v>
      </c>
      <c r="H11" s="93">
        <f>[7]Julho!$E$11</f>
        <v>50.041666666666664</v>
      </c>
      <c r="I11" s="93">
        <f>[7]Julho!$E$12</f>
        <v>78.666666666666671</v>
      </c>
      <c r="J11" s="93" t="e">
        <f>[7]Julho!$E$13</f>
        <v>#DIV/0!</v>
      </c>
      <c r="K11" s="93">
        <f>[7]Julho!$E$14</f>
        <v>100</v>
      </c>
      <c r="L11" s="93">
        <f>[7]Julho!$E$15</f>
        <v>62</v>
      </c>
      <c r="M11" s="93">
        <f>[7]Julho!$E$16</f>
        <v>77.181818181818187</v>
      </c>
      <c r="N11" s="93">
        <f>[7]Julho!$E$17</f>
        <v>71.25</v>
      </c>
      <c r="O11" s="93">
        <f>[7]Julho!$E$18</f>
        <v>71</v>
      </c>
      <c r="P11" s="93">
        <f>[7]Julho!$E$19</f>
        <v>63.615384615384613</v>
      </c>
      <c r="Q11" s="93">
        <f>[7]Julho!$E$20</f>
        <v>58.8</v>
      </c>
      <c r="R11" s="93">
        <f>[7]Julho!$E$21</f>
        <v>57.541666666666664</v>
      </c>
      <c r="S11" s="93">
        <f>[7]Julho!$E$22</f>
        <v>47.333333333333336</v>
      </c>
      <c r="T11" s="93">
        <f>[7]Julho!$E$23</f>
        <v>46.291666666666664</v>
      </c>
      <c r="U11" s="93">
        <f>[7]Julho!$E$24</f>
        <v>48</v>
      </c>
      <c r="V11" s="93">
        <f>[7]Julho!$E$25</f>
        <v>45.5</v>
      </c>
      <c r="W11" s="93">
        <f>[7]Julho!$E$26</f>
        <v>44.25</v>
      </c>
      <c r="X11" s="93">
        <f>[7]Julho!$E$27</f>
        <v>43.916666666666664</v>
      </c>
      <c r="Y11" s="93">
        <f>[7]Julho!$E$28</f>
        <v>44.416666666666664</v>
      </c>
      <c r="Z11" s="93">
        <f>[7]Julho!$E$29</f>
        <v>38.833333333333336</v>
      </c>
      <c r="AA11" s="93">
        <f>[7]Julho!$E$30</f>
        <v>36.666666666666664</v>
      </c>
      <c r="AB11" s="93">
        <f>[6]Julho!$E$31</f>
        <v>43.166666666666664</v>
      </c>
      <c r="AC11" s="93">
        <f>[7]Julho!$E$32</f>
        <v>38.458333333333336</v>
      </c>
      <c r="AD11" s="93">
        <f>[7]Julho!$E$33</f>
        <v>39.5</v>
      </c>
      <c r="AE11" s="93">
        <f>[7]Julho!$E$34</f>
        <v>66.833333333333329</v>
      </c>
      <c r="AF11" s="93">
        <f>[7]Julho!$E$35</f>
        <v>62.875</v>
      </c>
      <c r="AG11" s="100" t="e">
        <f t="shared" si="1"/>
        <v>#DIV/0!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100" t="e">
        <f t="shared" si="1"/>
        <v>#DIV/0!</v>
      </c>
    </row>
    <row r="13" spans="1:37" x14ac:dyDescent="0.2">
      <c r="A13" s="50" t="s">
        <v>96</v>
      </c>
      <c r="B13" s="93">
        <f>[8]Julho!$E$5</f>
        <v>64.75</v>
      </c>
      <c r="C13" s="93">
        <f>[8]Julho!$E$6</f>
        <v>63.833333333333336</v>
      </c>
      <c r="D13" s="93">
        <f>[8]Julho!$E$7</f>
        <v>55.708333333333336</v>
      </c>
      <c r="E13" s="93">
        <f>[8]Julho!$E$8</f>
        <v>49.208333333333336</v>
      </c>
      <c r="F13" s="93">
        <f>[8]Julho!$E$9</f>
        <v>44</v>
      </c>
      <c r="G13" s="93">
        <f>[8]Julho!$E$10</f>
        <v>79.916666666666671</v>
      </c>
      <c r="H13" s="93">
        <f>[8]Julho!$E$11</f>
        <v>73.291666666666671</v>
      </c>
      <c r="I13" s="93">
        <f>[8]Julho!$E$12</f>
        <v>90.958333333333329</v>
      </c>
      <c r="J13" s="93">
        <f>[8]Julho!$E$13</f>
        <v>98.25</v>
      </c>
      <c r="K13" s="93">
        <f>[8]Julho!$E$14</f>
        <v>87.291666666666671</v>
      </c>
      <c r="L13" s="93">
        <f>[8]Julho!$E$15</f>
        <v>83.041666666666671</v>
      </c>
      <c r="M13" s="93">
        <f>[8]Julho!$E$16</f>
        <v>90.666666666666671</v>
      </c>
      <c r="N13" s="93">
        <f>[8]Julho!$E$17</f>
        <v>83.333333333333329</v>
      </c>
      <c r="O13" s="93">
        <f>[8]Julho!$E$18</f>
        <v>80.25</v>
      </c>
      <c r="P13" s="93">
        <f>[8]Julho!$E$19</f>
        <v>78.375</v>
      </c>
      <c r="Q13" s="93">
        <f>[8]Julho!$E$20</f>
        <v>73.125</v>
      </c>
      <c r="R13" s="93">
        <f>[8]Julho!$E$21</f>
        <v>71.25</v>
      </c>
      <c r="S13" s="93">
        <f>[8]Julho!$E$22</f>
        <v>65.208333333333329</v>
      </c>
      <c r="T13" s="93">
        <f>[8]Julho!$E$23</f>
        <v>59.458333333333336</v>
      </c>
      <c r="U13" s="93">
        <f>[8]Julho!$E$24</f>
        <v>59.708333333333336</v>
      </c>
      <c r="V13" s="93">
        <f>[8]Julho!$E$25</f>
        <v>56.458333333333336</v>
      </c>
      <c r="W13" s="93">
        <f>[8]Julho!$E$26</f>
        <v>55.25</v>
      </c>
      <c r="X13" s="93">
        <f>[8]Julho!$E$27</f>
        <v>53.5</v>
      </c>
      <c r="Y13" s="93">
        <f>[8]Julho!$E$28</f>
        <v>53.041666666666664</v>
      </c>
      <c r="Z13" s="93">
        <f>[8]Julho!$E$29</f>
        <v>52.75</v>
      </c>
      <c r="AA13" s="93">
        <f>[8]Julho!$E$30</f>
        <v>55.75</v>
      </c>
      <c r="AB13" s="93">
        <f>[8]Julho!$E$31</f>
        <v>54.625</v>
      </c>
      <c r="AC13" s="93">
        <f>[8]Julho!$E$32</f>
        <v>47.333333333333336</v>
      </c>
      <c r="AD13" s="93">
        <f>[8]Julho!$E$33</f>
        <v>59.434782608695649</v>
      </c>
      <c r="AE13" s="93">
        <f>[8]Julho!$E$34</f>
        <v>89.708333333333329</v>
      </c>
      <c r="AF13" s="93">
        <f>[8]Julho!$E$35</f>
        <v>75.041666666666671</v>
      </c>
      <c r="AG13" s="100">
        <f t="shared" si="1"/>
        <v>67.887681159420282</v>
      </c>
    </row>
    <row r="14" spans="1:37" hidden="1" x14ac:dyDescent="0.2">
      <c r="A14" s="50" t="s">
        <v>100</v>
      </c>
      <c r="B14" s="93" t="str">
        <f>[9]Julho!$E$5</f>
        <v>*</v>
      </c>
      <c r="C14" s="93" t="str">
        <f>[9]Julho!$E$6</f>
        <v>*</v>
      </c>
      <c r="D14" s="93" t="str">
        <f>[9]Julho!$E$7</f>
        <v>*</v>
      </c>
      <c r="E14" s="93" t="str">
        <f>[9]Julho!$E$8</f>
        <v>*</v>
      </c>
      <c r="F14" s="93" t="str">
        <f>[9]Julho!$E$9</f>
        <v>*</v>
      </c>
      <c r="G14" s="93" t="str">
        <f>[9]Julho!$E$10</f>
        <v>*</v>
      </c>
      <c r="H14" s="93" t="str">
        <f>[9]Julho!$E$11</f>
        <v>*</v>
      </c>
      <c r="I14" s="93" t="str">
        <f>[9]Julho!$E$12</f>
        <v>*</v>
      </c>
      <c r="J14" s="93" t="str">
        <f>[9]Julho!$E$13</f>
        <v>*</v>
      </c>
      <c r="K14" s="93" t="str">
        <f>[9]Julho!$E$14</f>
        <v>*</v>
      </c>
      <c r="L14" s="93" t="str">
        <f>[9]Julho!$E$15</f>
        <v>*</v>
      </c>
      <c r="M14" s="93" t="str">
        <f>[9]Julho!$E$16</f>
        <v>*</v>
      </c>
      <c r="N14" s="93" t="str">
        <f>[9]Julho!$E$17</f>
        <v>*</v>
      </c>
      <c r="O14" s="93" t="str">
        <f>[9]Julho!$E$18</f>
        <v>*</v>
      </c>
      <c r="P14" s="93" t="str">
        <f>[9]Julho!$E$19</f>
        <v>*</v>
      </c>
      <c r="Q14" s="93" t="str">
        <f>[9]Julho!$E$20</f>
        <v>*</v>
      </c>
      <c r="R14" s="93" t="str">
        <f>[9]Julho!$E$21</f>
        <v>*</v>
      </c>
      <c r="S14" s="93" t="str">
        <f>[9]Julho!$E$22</f>
        <v>*</v>
      </c>
      <c r="T14" s="93" t="str">
        <f>[9]Julho!$E$23</f>
        <v>*</v>
      </c>
      <c r="U14" s="93" t="str">
        <f>[9]Julho!$E$24</f>
        <v>*</v>
      </c>
      <c r="V14" s="93" t="str">
        <f>[9]Julho!$E$25</f>
        <v>*</v>
      </c>
      <c r="W14" s="93" t="str">
        <f>[9]Julho!$E$26</f>
        <v>*</v>
      </c>
      <c r="X14" s="93" t="str">
        <f>[9]Julho!$E$27</f>
        <v>*</v>
      </c>
      <c r="Y14" s="93" t="str">
        <f>[9]Julho!$E$28</f>
        <v>*</v>
      </c>
      <c r="Z14" s="93" t="str">
        <f>[9]Julho!$E$29</f>
        <v>*</v>
      </c>
      <c r="AA14" s="93" t="str">
        <f>[9]Julho!$E$30</f>
        <v>*</v>
      </c>
      <c r="AB14" s="93" t="str">
        <f>[9]Julho!$E$31</f>
        <v>*</v>
      </c>
      <c r="AC14" s="93" t="str">
        <f>[9]Julho!$E$32</f>
        <v>*</v>
      </c>
      <c r="AD14" s="93" t="str">
        <f>[9]Julho!$E$33</f>
        <v>*</v>
      </c>
      <c r="AE14" s="93" t="str">
        <f>[9]Julho!$E$34</f>
        <v>*</v>
      </c>
      <c r="AF14" s="93" t="str">
        <f>[9]Julho!$E$35</f>
        <v>*</v>
      </c>
      <c r="AG14" s="100" t="s">
        <v>203</v>
      </c>
      <c r="AK14" t="s">
        <v>33</v>
      </c>
    </row>
    <row r="15" spans="1:37" x14ac:dyDescent="0.2">
      <c r="A15" s="50" t="s">
        <v>103</v>
      </c>
      <c r="B15" s="93">
        <f>[10]Julho!$E$5</f>
        <v>63.916666666666664</v>
      </c>
      <c r="C15" s="93">
        <f>[10]Julho!$E$6</f>
        <v>68.208333333333329</v>
      </c>
      <c r="D15" s="93">
        <f>[10]Julho!$E$7</f>
        <v>60.208333333333336</v>
      </c>
      <c r="E15" s="93">
        <f>[10]Julho!$E$8</f>
        <v>42.291666666666664</v>
      </c>
      <c r="F15" s="93">
        <f>[10]Julho!$E$9</f>
        <v>34.916666666666664</v>
      </c>
      <c r="G15" s="93">
        <f>[10]Julho!$E$10</f>
        <v>82.791666666666671</v>
      </c>
      <c r="H15" s="93">
        <f>[10]Julho!$E$11</f>
        <v>76.75</v>
      </c>
      <c r="I15" s="93">
        <f>[10]Julho!$E$12</f>
        <v>95.333333333333329</v>
      </c>
      <c r="J15" s="93">
        <f>[10]Julho!$E$13</f>
        <v>97.75</v>
      </c>
      <c r="K15" s="93">
        <f>[10]Julho!$E$14</f>
        <v>90.625</v>
      </c>
      <c r="L15" s="93">
        <f>[10]Julho!$E$15</f>
        <v>94.916666666666671</v>
      </c>
      <c r="M15" s="93">
        <f>[10]Julho!$E$16</f>
        <v>94.833333333333329</v>
      </c>
      <c r="N15" s="93">
        <f>[10]Julho!$E$17</f>
        <v>91.916666666666671</v>
      </c>
      <c r="O15" s="93">
        <f>[10]Julho!$E$18</f>
        <v>91.5</v>
      </c>
      <c r="P15" s="93">
        <f>[10]Julho!$E$19</f>
        <v>80</v>
      </c>
      <c r="Q15" s="93">
        <f>[10]Julho!$E$20</f>
        <v>74.583333333333329</v>
      </c>
      <c r="R15" s="93">
        <f>[10]Julho!$E$21</f>
        <v>69.375</v>
      </c>
      <c r="S15" s="93">
        <f>[10]Julho!$E$22</f>
        <v>63.375</v>
      </c>
      <c r="T15" s="93">
        <f>[10]Julho!$E$23</f>
        <v>46.916666666666664</v>
      </c>
      <c r="U15" s="93">
        <f>[10]Julho!$E$24</f>
        <v>47.375</v>
      </c>
      <c r="V15" s="93">
        <f>[10]Julho!$E$25</f>
        <v>47.375</v>
      </c>
      <c r="W15" s="93">
        <f>[10]Julho!$E$26</f>
        <v>50.458333333333336</v>
      </c>
      <c r="X15" s="93">
        <f>[10]Julho!$E$27</f>
        <v>46.25</v>
      </c>
      <c r="Y15" s="93">
        <f>[10]Julho!$E$28</f>
        <v>41.875</v>
      </c>
      <c r="Z15" s="93">
        <f>[10]Julho!$E$29</f>
        <v>40.541666666666664</v>
      </c>
      <c r="AA15" s="93">
        <f>[10]Julho!$E$30</f>
        <v>39.458333333333336</v>
      </c>
      <c r="AB15" s="93">
        <f>[10]Julho!$E$31</f>
        <v>43.583333333333336</v>
      </c>
      <c r="AC15" s="93">
        <f>[10]Julho!$E$32</f>
        <v>39.375</v>
      </c>
      <c r="AD15" s="93">
        <f>[10]Julho!$E$33</f>
        <v>75.791666666666671</v>
      </c>
      <c r="AE15" s="93">
        <f>[10]Julho!$E$34</f>
        <v>95.958333333333329</v>
      </c>
      <c r="AF15" s="93">
        <f>[10]Julho!$E$35</f>
        <v>75.333333333333329</v>
      </c>
      <c r="AG15" s="100">
        <f t="shared" si="1"/>
        <v>66.567204301075279</v>
      </c>
      <c r="AK15" t="s">
        <v>33</v>
      </c>
    </row>
    <row r="16" spans="1:37" x14ac:dyDescent="0.2">
      <c r="A16" s="50" t="s">
        <v>150</v>
      </c>
      <c r="B16" s="93">
        <f>[11]Julho!$E$5</f>
        <v>52.666666666666664</v>
      </c>
      <c r="C16" s="93">
        <f>[11]Julho!$E$6</f>
        <v>63</v>
      </c>
      <c r="D16" s="93">
        <f>[11]Julho!$E$7</f>
        <v>45.583333333333336</v>
      </c>
      <c r="E16" s="93">
        <f>[11]Julho!$E$8</f>
        <v>50.916666666666664</v>
      </c>
      <c r="F16" s="93">
        <f>[11]Julho!$E$9</f>
        <v>48.291666666666664</v>
      </c>
      <c r="G16" s="93">
        <f>[11]Julho!$E$10</f>
        <v>55</v>
      </c>
      <c r="H16" s="93">
        <f>[11]Julho!$E$11</f>
        <v>64.045454545454547</v>
      </c>
      <c r="I16" s="93">
        <f>[11]Julho!$E$12</f>
        <v>75</v>
      </c>
      <c r="J16" s="93">
        <f>[11]Julho!$E$13</f>
        <v>93.590909090909093</v>
      </c>
      <c r="K16" s="93">
        <f>[11]Julho!$E$14</f>
        <v>77.15384615384616</v>
      </c>
      <c r="L16" s="93">
        <f>[11]Julho!$E$15</f>
        <v>62.75</v>
      </c>
      <c r="M16" s="93">
        <f>[11]Julho!$E$16</f>
        <v>79.833333333333329</v>
      </c>
      <c r="N16" s="93">
        <f>[11]Julho!$E$17</f>
        <v>73.78947368421052</v>
      </c>
      <c r="O16" s="93">
        <f>[11]Julho!$E$18</f>
        <v>76.421052631578945</v>
      </c>
      <c r="P16" s="93">
        <f>[11]Julho!$E$19</f>
        <v>72.375</v>
      </c>
      <c r="Q16" s="93">
        <f>[11]Julho!$E$20</f>
        <v>64.578947368421055</v>
      </c>
      <c r="R16" s="93">
        <f>[11]Julho!$E$21</f>
        <v>56.583333333333336</v>
      </c>
      <c r="S16" s="93">
        <f>[11]Julho!$E$22</f>
        <v>53.833333333333336</v>
      </c>
      <c r="T16" s="93">
        <f>[11]Julho!$E$23</f>
        <v>41.083333333333336</v>
      </c>
      <c r="U16" s="93">
        <f>[11]Julho!$E$24</f>
        <v>41.958333333333336</v>
      </c>
      <c r="V16" s="93">
        <f>[11]Julho!$E$25</f>
        <v>36.416666666666664</v>
      </c>
      <c r="W16" s="93">
        <f>[11]Julho!$E$26</f>
        <v>38.708333333333336</v>
      </c>
      <c r="X16" s="93">
        <f>[11]Julho!$E$27</f>
        <v>39.916666666666664</v>
      </c>
      <c r="Y16" s="93">
        <f>[11]Julho!$E$28</f>
        <v>35.5</v>
      </c>
      <c r="Z16" s="93">
        <f>[11]Julho!$E$29</f>
        <v>50.083333333333336</v>
      </c>
      <c r="AA16" s="93">
        <f>[11]Julho!$E$30</f>
        <v>49.75</v>
      </c>
      <c r="AB16" s="93">
        <f>[11]Julho!$E$31</f>
        <v>40.625</v>
      </c>
      <c r="AC16" s="93">
        <f>[11]Julho!$E$32</f>
        <v>41.291666666666664</v>
      </c>
      <c r="AD16" s="93">
        <f>[11]Julho!$E$33</f>
        <v>48.125</v>
      </c>
      <c r="AE16" s="93">
        <f>[11]Julho!$E$34</f>
        <v>55.875</v>
      </c>
      <c r="AF16" s="93">
        <f>[11]Julho!$E$35</f>
        <v>53.083333333333336</v>
      </c>
      <c r="AG16" s="100">
        <f t="shared" si="1"/>
        <v>56.059022047561939</v>
      </c>
    </row>
    <row r="17" spans="1:37" x14ac:dyDescent="0.2">
      <c r="A17" s="50" t="s">
        <v>2</v>
      </c>
      <c r="B17" s="93">
        <f>[12]Julho!$E$5</f>
        <v>51.041666666666664</v>
      </c>
      <c r="C17" s="93">
        <f>[12]Julho!$E$6</f>
        <v>53.291666666666664</v>
      </c>
      <c r="D17" s="93">
        <f>[12]Julho!$E$7</f>
        <v>38.5</v>
      </c>
      <c r="E17" s="93">
        <f>[12]Julho!$E$8</f>
        <v>33.666666666666664</v>
      </c>
      <c r="F17" s="93">
        <f>[12]Julho!$E$9</f>
        <v>32.916666666666664</v>
      </c>
      <c r="G17" s="93">
        <f>[12]Julho!$E$10</f>
        <v>52.541666666666664</v>
      </c>
      <c r="H17" s="93">
        <f>[12]Julho!$E$11</f>
        <v>63.208333333333336</v>
      </c>
      <c r="I17" s="93">
        <f>[12]Julho!$E$12</f>
        <v>80.166666666666671</v>
      </c>
      <c r="J17" s="93">
        <f>[12]Julho!$E$13</f>
        <v>89.791666666666671</v>
      </c>
      <c r="K17" s="93">
        <f>[12]Julho!$E$14</f>
        <v>89.125</v>
      </c>
      <c r="L17" s="93">
        <f>[12]Julho!$E$15</f>
        <v>74.083333333333329</v>
      </c>
      <c r="M17" s="93">
        <f>[12]Julho!$E$16</f>
        <v>78.666666666666671</v>
      </c>
      <c r="N17" s="93">
        <f>[12]Julho!$E$17</f>
        <v>78.208333333333329</v>
      </c>
      <c r="O17" s="93">
        <f>[12]Julho!$E$18</f>
        <v>77.458333333333329</v>
      </c>
      <c r="P17" s="93">
        <f>[12]Julho!$E$19</f>
        <v>70.375</v>
      </c>
      <c r="Q17" s="93">
        <f>[12]Julho!$E$20</f>
        <v>57.666666666666664</v>
      </c>
      <c r="R17" s="93">
        <f>[12]Julho!$E$21</f>
        <v>54.791666666666664</v>
      </c>
      <c r="S17" s="93">
        <f>[12]Julho!$E$22</f>
        <v>43.375</v>
      </c>
      <c r="T17" s="93">
        <f>[12]Julho!$E$23</f>
        <v>34.25</v>
      </c>
      <c r="U17" s="93">
        <f>[12]Julho!$E$24</f>
        <v>36</v>
      </c>
      <c r="V17" s="93">
        <f>[12]Julho!$E$25</f>
        <v>35.166666666666664</v>
      </c>
      <c r="W17" s="93">
        <f>[12]Julho!$E$26</f>
        <v>31.125</v>
      </c>
      <c r="X17" s="93">
        <f>[12]Julho!$E$27</f>
        <v>35.166666666666664</v>
      </c>
      <c r="Y17" s="93">
        <f>[12]Julho!$E$28</f>
        <v>31.083333333333332</v>
      </c>
      <c r="Z17" s="93">
        <f>[12]Julho!$E$29</f>
        <v>33.041666666666664</v>
      </c>
      <c r="AA17" s="93">
        <f>[12]Julho!$E$30</f>
        <v>30.5</v>
      </c>
      <c r="AB17" s="93">
        <f>[12]Julho!$E$31</f>
        <v>27.625</v>
      </c>
      <c r="AC17" s="93">
        <f>[12]Julho!$E$32</f>
        <v>27.5</v>
      </c>
      <c r="AD17" s="93">
        <f>[12]Julho!$E$33</f>
        <v>29.5</v>
      </c>
      <c r="AE17" s="93">
        <f>[12]Julho!$E$34</f>
        <v>55.875</v>
      </c>
      <c r="AF17" s="93">
        <f>[12]Julho!$E$35</f>
        <v>49.541666666666664</v>
      </c>
      <c r="AG17" s="100">
        <f t="shared" si="1"/>
        <v>50.814516129032263</v>
      </c>
      <c r="AI17" s="11" t="s">
        <v>33</v>
      </c>
    </row>
    <row r="18" spans="1:37" x14ac:dyDescent="0.2">
      <c r="A18" s="50" t="s">
        <v>3</v>
      </c>
      <c r="B18" s="93">
        <f>[13]Julho!$E5</f>
        <v>70.375</v>
      </c>
      <c r="C18" s="93">
        <f>[13]Julho!$E6</f>
        <v>63.826086956521742</v>
      </c>
      <c r="D18" s="93">
        <f>[13]Julho!$E7</f>
        <v>57.625</v>
      </c>
      <c r="E18" s="93">
        <f>[13]Julho!$E8</f>
        <v>52.458333333333336</v>
      </c>
      <c r="F18" s="93">
        <f>[13]Julho!$E9</f>
        <v>50.708333333333336</v>
      </c>
      <c r="G18" s="93">
        <f>[13]Julho!$E10</f>
        <v>52.541666666666664</v>
      </c>
      <c r="H18" s="93">
        <f>[13]Julho!$E11</f>
        <v>52.958333333333336</v>
      </c>
      <c r="I18" s="93">
        <f>[13]Julho!$E12</f>
        <v>60.5</v>
      </c>
      <c r="J18" s="93">
        <f>[13]Julho!$E13</f>
        <v>76.208333333333329</v>
      </c>
      <c r="K18" s="93">
        <f>[13]Julho!$E14</f>
        <v>72.173913043478265</v>
      </c>
      <c r="L18" s="93">
        <f>[13]Julho!$E15</f>
        <v>62.157894736842103</v>
      </c>
      <c r="M18" s="93">
        <f>[13]Julho!$E16</f>
        <v>67.375</v>
      </c>
      <c r="N18" s="93">
        <f>[13]Julho!$E17</f>
        <v>69.125</v>
      </c>
      <c r="O18" s="93">
        <f>[13]Julho!$E18</f>
        <v>64.368421052631575</v>
      </c>
      <c r="P18" s="93">
        <f>[13]Julho!$E19</f>
        <v>68.95</v>
      </c>
      <c r="Q18" s="93">
        <f>[13]Julho!$E20</f>
        <v>60.25</v>
      </c>
      <c r="R18" s="93">
        <f>[13]Julho!$E21</f>
        <v>57.5</v>
      </c>
      <c r="S18" s="93">
        <f>[13]Julho!$E22</f>
        <v>55.708333333333336</v>
      </c>
      <c r="T18" s="93">
        <f>[13]Julho!$E23</f>
        <v>53.458333333333336</v>
      </c>
      <c r="U18" s="93">
        <f>[13]Julho!$E24</f>
        <v>53.791666666666664</v>
      </c>
      <c r="V18" s="93">
        <f>[13]Julho!$E25</f>
        <v>52.333333333333336</v>
      </c>
      <c r="W18" s="93">
        <f>[13]Julho!$E26</f>
        <v>50.833333333333336</v>
      </c>
      <c r="X18" s="93">
        <f>[13]Julho!$E27</f>
        <v>50.333333333333336</v>
      </c>
      <c r="Y18" s="93">
        <f>[13]Julho!$E28</f>
        <v>49.083333333333336</v>
      </c>
      <c r="Z18" s="93">
        <f>[13]Julho!$E29</f>
        <v>46.916666666666664</v>
      </c>
      <c r="AA18" s="93">
        <f>[13]Julho!$E30</f>
        <v>48.5</v>
      </c>
      <c r="AB18" s="93">
        <f>[13]Julho!$E31</f>
        <v>46.75</v>
      </c>
      <c r="AC18" s="93">
        <f>[13]Julho!$E32</f>
        <v>45.166666666666664</v>
      </c>
      <c r="AD18" s="93">
        <f>[13]Julho!$E33</f>
        <v>44.833333333333336</v>
      </c>
      <c r="AE18" s="93">
        <f>[13]Julho!$E34</f>
        <v>48.833333333333336</v>
      </c>
      <c r="AF18" s="93">
        <f>[13]Julho!$E35</f>
        <v>54.583333333333336</v>
      </c>
      <c r="AG18" s="100">
        <f t="shared" si="1"/>
        <v>56.781494057724942</v>
      </c>
      <c r="AH18" s="11" t="s">
        <v>33</v>
      </c>
      <c r="AI18" s="11" t="s">
        <v>33</v>
      </c>
    </row>
    <row r="19" spans="1:37" x14ac:dyDescent="0.2">
      <c r="A19" s="50" t="s">
        <v>4</v>
      </c>
      <c r="B19" s="93">
        <f>[14]Julho!$E$5</f>
        <v>67.708333333333329</v>
      </c>
      <c r="C19" s="93">
        <f>[14]Julho!$E$6</f>
        <v>58.75</v>
      </c>
      <c r="D19" s="93">
        <f>[14]Julho!$E$7</f>
        <v>42.041666666666664</v>
      </c>
      <c r="E19" s="93">
        <f>[14]Julho!$E$8</f>
        <v>35.541666666666664</v>
      </c>
      <c r="F19" s="93">
        <f>[14]Julho!$E$9</f>
        <v>34.208333333333336</v>
      </c>
      <c r="G19" s="93">
        <f>[14]Julho!$E$10</f>
        <v>36.791666666666664</v>
      </c>
      <c r="H19" s="93">
        <f>[14]Julho!$E$11</f>
        <v>37.166666666666664</v>
      </c>
      <c r="I19" s="93">
        <f>[14]Julho!$E$12</f>
        <v>64.541666666666671</v>
      </c>
      <c r="J19" s="93">
        <f>[14]Julho!$E$13</f>
        <v>81.333333333333329</v>
      </c>
      <c r="K19" s="93">
        <f>[14]Julho!$E$14</f>
        <v>77.458333333333329</v>
      </c>
      <c r="L19" s="93">
        <f>[14]Julho!$E$15</f>
        <v>64.625</v>
      </c>
      <c r="M19" s="93">
        <f>[14]Julho!$E$16</f>
        <v>71.75</v>
      </c>
      <c r="N19" s="93">
        <f>[14]Julho!$E$17</f>
        <v>72.416666666666671</v>
      </c>
      <c r="O19" s="93">
        <f>[14]Julho!$E$18</f>
        <v>75.458333333333329</v>
      </c>
      <c r="P19" s="93">
        <f>[14]Julho!$E$19</f>
        <v>75.041666666666671</v>
      </c>
      <c r="Q19" s="93">
        <f>[14]Julho!$E$20</f>
        <v>63.333333333333336</v>
      </c>
      <c r="R19" s="93">
        <f>[14]Julho!$E$21</f>
        <v>42.083333333333336</v>
      </c>
      <c r="S19" s="93">
        <f>[14]Julho!$E$22</f>
        <v>42.625</v>
      </c>
      <c r="T19" s="93">
        <f>[14]Julho!$E$23</f>
        <v>40.458333333333336</v>
      </c>
      <c r="U19" s="93">
        <f>[14]Julho!$E$24</f>
        <v>34.958333333333336</v>
      </c>
      <c r="V19" s="93">
        <f>[14]Julho!$E$25</f>
        <v>35.041666666666664</v>
      </c>
      <c r="W19" s="93">
        <f>[14]Julho!$E$26</f>
        <v>36.5</v>
      </c>
      <c r="X19" s="93">
        <f>[14]Julho!$E$27</f>
        <v>34.458333333333336</v>
      </c>
      <c r="Y19" s="93">
        <f>[14]Julho!$E$28</f>
        <v>37.333333333333336</v>
      </c>
      <c r="Z19" s="93">
        <f>[14]Julho!$E$29</f>
        <v>32.375</v>
      </c>
      <c r="AA19" s="93">
        <f>[14]Julho!$E$30</f>
        <v>32.458333333333336</v>
      </c>
      <c r="AB19" s="93">
        <f>[14]Julho!$E$31</f>
        <v>31.541666666666668</v>
      </c>
      <c r="AC19" s="93">
        <f>[14]Julho!$E$32</f>
        <v>29.083333333333332</v>
      </c>
      <c r="AD19" s="93">
        <f>[14]Julho!$E$33</f>
        <v>32.5</v>
      </c>
      <c r="AE19" s="93">
        <f>[14]Julho!$E$34</f>
        <v>49.875</v>
      </c>
      <c r="AF19" s="93">
        <f>[14]Julho!$E$35</f>
        <v>50.75</v>
      </c>
      <c r="AG19" s="100">
        <f t="shared" si="1"/>
        <v>49.038978494623649</v>
      </c>
      <c r="AI19" t="s">
        <v>33</v>
      </c>
    </row>
    <row r="20" spans="1:37" x14ac:dyDescent="0.2">
      <c r="A20" s="50" t="s">
        <v>5</v>
      </c>
      <c r="B20" s="93">
        <f>[15]Julho!$E$5</f>
        <v>47.791666666666664</v>
      </c>
      <c r="C20" s="93">
        <f>[15]Julho!$E$6</f>
        <v>46.333333333333336</v>
      </c>
      <c r="D20" s="93">
        <f>[15]Julho!$E$7</f>
        <v>42.833333333333336</v>
      </c>
      <c r="E20" s="93">
        <f>[15]Julho!$E$8</f>
        <v>32.833333333333336</v>
      </c>
      <c r="F20" s="93">
        <f>[15]Julho!$E$9</f>
        <v>35.833333333333336</v>
      </c>
      <c r="G20" s="93">
        <f>[15]Julho!$E$10</f>
        <v>51.458333333333336</v>
      </c>
      <c r="H20" s="93">
        <f>[15]Julho!$E$11</f>
        <v>56.958333333333336</v>
      </c>
      <c r="I20" s="93">
        <f>[15]Julho!$E$12</f>
        <v>60.5</v>
      </c>
      <c r="J20" s="93">
        <f>[15]Julho!$E$13</f>
        <v>80.833333333333329</v>
      </c>
      <c r="K20" s="93">
        <f>[15]Julho!$E$14</f>
        <v>65.166666666666671</v>
      </c>
      <c r="L20" s="93">
        <f>[15]Julho!$E$15</f>
        <v>56.166666666666664</v>
      </c>
      <c r="M20" s="93">
        <f>[15]Julho!$E$16</f>
        <v>65.416666666666671</v>
      </c>
      <c r="N20" s="93">
        <f>[15]Julho!$E$17</f>
        <v>53.708333333333336</v>
      </c>
      <c r="O20" s="93">
        <f>[15]Julho!$E$18</f>
        <v>55</v>
      </c>
      <c r="P20" s="93">
        <f>[15]Julho!$E$19</f>
        <v>48.5</v>
      </c>
      <c r="Q20" s="93">
        <f>[15]Julho!$E$20</f>
        <v>55.125</v>
      </c>
      <c r="R20" s="93">
        <f>[15]Julho!$E$21</f>
        <v>50.166666666666664</v>
      </c>
      <c r="S20" s="93">
        <f>[15]Julho!$E$22</f>
        <v>44.625</v>
      </c>
      <c r="T20" s="93">
        <f>[15]Julho!$E$23</f>
        <v>36.75</v>
      </c>
      <c r="U20" s="93">
        <f>[15]Julho!$E$24</f>
        <v>33.916666666666664</v>
      </c>
      <c r="V20" s="93">
        <f>[15]Julho!$E$25</f>
        <v>29.291666666666668</v>
      </c>
      <c r="W20" s="93">
        <f>[15]Julho!$E$26</f>
        <v>28.291666666666668</v>
      </c>
      <c r="X20" s="93">
        <f>[15]Julho!$E$27</f>
        <v>42.708333333333336</v>
      </c>
      <c r="Y20" s="93">
        <f>[15]Julho!$E$28</f>
        <v>31.666666666666668</v>
      </c>
      <c r="Z20" s="93">
        <f>[15]Julho!$E$29</f>
        <v>29.708333333333332</v>
      </c>
      <c r="AA20" s="93">
        <f>[15]Julho!$E$30</f>
        <v>33</v>
      </c>
      <c r="AB20" s="93">
        <f>[15]Julho!$E$31</f>
        <v>28.625</v>
      </c>
      <c r="AC20" s="93">
        <f>[15]Julho!$E$32</f>
        <v>25.666666666666668</v>
      </c>
      <c r="AD20" s="93">
        <f>[15]Julho!$E$33</f>
        <v>46.416666666666664</v>
      </c>
      <c r="AE20" s="93">
        <f>[15]Julho!$E$34</f>
        <v>75.166666666666671</v>
      </c>
      <c r="AF20" s="93">
        <f>[15]Julho!$E$35</f>
        <v>62.75</v>
      </c>
      <c r="AG20" s="100">
        <f t="shared" si="1"/>
        <v>46.877688172043015</v>
      </c>
      <c r="AH20" s="11" t="s">
        <v>33</v>
      </c>
    </row>
    <row r="21" spans="1:37" x14ac:dyDescent="0.2">
      <c r="A21" s="50" t="s">
        <v>31</v>
      </c>
      <c r="B21" s="93">
        <f>[16]Julho!$E$5</f>
        <v>62.75</v>
      </c>
      <c r="C21" s="93">
        <f>[16]Julho!$E$6</f>
        <v>58</v>
      </c>
      <c r="D21" s="93">
        <f>[16]Julho!$E$7</f>
        <v>45.583333333333336</v>
      </c>
      <c r="E21" s="93">
        <f>[16]Julho!$E$8</f>
        <v>40.416666666666664</v>
      </c>
      <c r="F21" s="93">
        <f>[16]Julho!$E$9</f>
        <v>39.166666666666664</v>
      </c>
      <c r="G21" s="93">
        <f>[16]Julho!$E$10</f>
        <v>39.75</v>
      </c>
      <c r="H21" s="93">
        <f>[16]Julho!$E$11</f>
        <v>41.125</v>
      </c>
      <c r="I21" s="93">
        <f>[16]Julho!$E$12</f>
        <v>68.416666666666671</v>
      </c>
      <c r="J21" s="93">
        <f>[16]Julho!$E$13</f>
        <v>77.208333333333329</v>
      </c>
      <c r="K21" s="93">
        <f>[16]Julho!$E$14</f>
        <v>73.5</v>
      </c>
      <c r="L21" s="93">
        <f>[16]Julho!$E$15</f>
        <v>63.875</v>
      </c>
      <c r="M21" s="93">
        <f>[16]Julho!$E$16</f>
        <v>71.416666666666671</v>
      </c>
      <c r="N21" s="93">
        <f>[16]Julho!$E$17</f>
        <v>70.083333333333329</v>
      </c>
      <c r="O21" s="93">
        <f>[16]Julho!$E$18</f>
        <v>72.958333333333329</v>
      </c>
      <c r="P21" s="93">
        <f>[16]Julho!$E$19</f>
        <v>72.541666666666671</v>
      </c>
      <c r="Q21" s="93">
        <f>[16]Julho!$E$20</f>
        <v>64.458333333333329</v>
      </c>
      <c r="R21" s="93">
        <f>[16]Julho!$E$21</f>
        <v>47</v>
      </c>
      <c r="S21" s="93">
        <f>[16]Julho!$E$22</f>
        <v>45.541666666666664</v>
      </c>
      <c r="T21" s="93">
        <f>[16]Julho!$E$23</f>
        <v>46.833333333333336</v>
      </c>
      <c r="U21" s="93">
        <f>[16]Julho!$E$24</f>
        <v>39.916666666666664</v>
      </c>
      <c r="V21" s="93">
        <f>[16]Julho!$E$25</f>
        <v>40.583333333333336</v>
      </c>
      <c r="W21" s="93">
        <f>[16]Julho!$E$26</f>
        <v>41</v>
      </c>
      <c r="X21" s="93">
        <f>[16]Julho!$E$27</f>
        <v>39.416666666666664</v>
      </c>
      <c r="Y21" s="93">
        <f>[16]Julho!$E$28</f>
        <v>43.208333333333336</v>
      </c>
      <c r="Z21" s="93">
        <f>[16]Julho!$E$29</f>
        <v>37.625</v>
      </c>
      <c r="AA21" s="93">
        <f>[16]Julho!$E$30</f>
        <v>37.541666666666664</v>
      </c>
      <c r="AB21" s="93">
        <f>[16]Julho!$E$31</f>
        <v>34.958333333333336</v>
      </c>
      <c r="AC21" s="93">
        <f>[16]Julho!$E$32</f>
        <v>35.125</v>
      </c>
      <c r="AD21" s="93">
        <f>[16]Julho!$E$33</f>
        <v>37.083333333333336</v>
      </c>
      <c r="AE21" s="93">
        <f>[16]Julho!$E$34</f>
        <v>48.375</v>
      </c>
      <c r="AF21" s="93">
        <f>[16]Julho!$E$35</f>
        <v>46.541666666666664</v>
      </c>
      <c r="AG21" s="100">
        <f t="shared" si="1"/>
        <v>51.032258064516128</v>
      </c>
      <c r="AI21" t="s">
        <v>33</v>
      </c>
      <c r="AJ21" t="s">
        <v>33</v>
      </c>
    </row>
    <row r="22" spans="1:37" x14ac:dyDescent="0.2">
      <c r="A22" s="50" t="s">
        <v>6</v>
      </c>
      <c r="B22" s="93">
        <f>[17]Julho!$E$5</f>
        <v>49.954545454545453</v>
      </c>
      <c r="C22" s="93">
        <f>[17]Julho!$E$6</f>
        <v>61.666666666666664</v>
      </c>
      <c r="D22" s="93">
        <f>[17]Julho!$E$7</f>
        <v>50.19047619047619</v>
      </c>
      <c r="E22" s="93">
        <f>[17]Julho!$E$8</f>
        <v>50</v>
      </c>
      <c r="F22" s="93">
        <f>[17]Julho!$E$9</f>
        <v>42.217391304347828</v>
      </c>
      <c r="G22" s="93">
        <f>[17]Julho!$E$10</f>
        <v>54.954545454545453</v>
      </c>
      <c r="H22" s="93">
        <f>[17]Julho!$E$11</f>
        <v>70.38095238095238</v>
      </c>
      <c r="I22" s="93">
        <f>[17]Julho!$E$12</f>
        <v>61.75</v>
      </c>
      <c r="J22" s="93">
        <f>[17]Julho!$E$13</f>
        <v>73.173913043478265</v>
      </c>
      <c r="K22" s="93">
        <f>[17]Julho!$E$14</f>
        <v>75.25</v>
      </c>
      <c r="L22" s="93">
        <f>[17]Julho!$E$15</f>
        <v>68.375</v>
      </c>
      <c r="M22" s="93">
        <f>[17]Julho!$E$16</f>
        <v>61.25</v>
      </c>
      <c r="N22" s="93">
        <f>[17]Julho!$E$17</f>
        <v>64.333333333333329</v>
      </c>
      <c r="O22" s="93">
        <f>[17]Julho!$E$18</f>
        <v>65.083333333333329</v>
      </c>
      <c r="P22" s="93">
        <f>[17]Julho!$E$19</f>
        <v>64.333333333333329</v>
      </c>
      <c r="Q22" s="93">
        <f>[17]Julho!$E$20</f>
        <v>61.375</v>
      </c>
      <c r="R22" s="93">
        <f>[17]Julho!$E$21</f>
        <v>54.041666666666664</v>
      </c>
      <c r="S22" s="93">
        <f>[17]Julho!$E$22</f>
        <v>53.333333333333336</v>
      </c>
      <c r="T22" s="93">
        <f>[17]Julho!$E$23</f>
        <v>52.869565217391305</v>
      </c>
      <c r="U22" s="93">
        <f>[17]Julho!$E$24</f>
        <v>45.541666666666664</v>
      </c>
      <c r="V22" s="93">
        <f>[17]Julho!$E$25</f>
        <v>48.041666666666664</v>
      </c>
      <c r="W22" s="93">
        <f>[17]Julho!$E$26</f>
        <v>46.958333333333336</v>
      </c>
      <c r="X22" s="93">
        <f>[17]Julho!$E$27</f>
        <v>46.391304347826086</v>
      </c>
      <c r="Y22" s="93">
        <f>[17]Julho!$E$28</f>
        <v>50.060491493383736</v>
      </c>
      <c r="Z22" s="93">
        <f>[17]Julho!$E$29</f>
        <v>50.375</v>
      </c>
      <c r="AA22" s="93">
        <f>[17]Julho!$E$30</f>
        <v>50.708333333333336</v>
      </c>
      <c r="AB22" s="93">
        <f>[17]Julho!$E$31</f>
        <v>45.541666666666664</v>
      </c>
      <c r="AC22" s="93">
        <f>[17]Julho!$E$32</f>
        <v>43.208333333333336</v>
      </c>
      <c r="AD22" s="93">
        <f>[17]Julho!$E$33</f>
        <v>45.045454545454547</v>
      </c>
      <c r="AE22" s="93">
        <f>[17]Julho!$E$34</f>
        <v>51.458333333333336</v>
      </c>
      <c r="AF22" s="93">
        <f>[17]Julho!$E$35</f>
        <v>46.875</v>
      </c>
      <c r="AG22" s="100">
        <f t="shared" si="1"/>
        <v>54.991569013948421</v>
      </c>
      <c r="AK22" t="s">
        <v>33</v>
      </c>
    </row>
    <row r="23" spans="1:37" x14ac:dyDescent="0.2">
      <c r="A23" s="50" t="s">
        <v>7</v>
      </c>
      <c r="B23" s="93">
        <f>[18]Julho!$E$5</f>
        <v>59.458333333333336</v>
      </c>
      <c r="C23" s="93">
        <f>[18]Julho!$E$6</f>
        <v>67.125</v>
      </c>
      <c r="D23" s="93">
        <f>[18]Julho!$E$7</f>
        <v>57.5</v>
      </c>
      <c r="E23" s="93">
        <f>[18]Julho!$E$8</f>
        <v>39.75</v>
      </c>
      <c r="F23" s="93">
        <f>[18]Julho!$E$9</f>
        <v>33.166666666666664</v>
      </c>
      <c r="G23" s="93">
        <f>[18]Julho!$E$10</f>
        <v>81.625</v>
      </c>
      <c r="H23" s="93">
        <f>[18]Julho!$E$11</f>
        <v>74.125</v>
      </c>
      <c r="I23" s="93">
        <f>[18]Julho!$E$12</f>
        <v>93.25</v>
      </c>
      <c r="J23" s="93">
        <f>[18]Julho!$E$13</f>
        <v>97.666666666666671</v>
      </c>
      <c r="K23" s="93">
        <f>[18]Julho!$E$14</f>
        <v>92.083333333333329</v>
      </c>
      <c r="L23" s="93">
        <f>[18]Julho!$E$15</f>
        <v>92</v>
      </c>
      <c r="M23" s="93">
        <f>[18]Julho!$E$16</f>
        <v>88.041666666666671</v>
      </c>
      <c r="N23" s="93">
        <f>[18]Julho!$E$17</f>
        <v>84.916666666666671</v>
      </c>
      <c r="O23" s="93">
        <f>[18]Julho!$E$18</f>
        <v>85.875</v>
      </c>
      <c r="P23" s="93">
        <f>[18]Julho!$E$19</f>
        <v>78.166666666666671</v>
      </c>
      <c r="Q23" s="93">
        <f>[18]Julho!$E$20</f>
        <v>69.791666666666671</v>
      </c>
      <c r="R23" s="93">
        <f>[18]Julho!$E$21</f>
        <v>62.166666666666664</v>
      </c>
      <c r="S23" s="93">
        <f>[18]Julho!$E$22</f>
        <v>52.958333333333336</v>
      </c>
      <c r="T23" s="93">
        <f>[18]Julho!$E$23</f>
        <v>43.958333333333336</v>
      </c>
      <c r="U23" s="93">
        <f>[18]Julho!$E$24</f>
        <v>42.708333333333336</v>
      </c>
      <c r="V23" s="93">
        <f>[18]Julho!$E$25</f>
        <v>43.75</v>
      </c>
      <c r="W23" s="93">
        <f>[18]Julho!$E$26</f>
        <v>41.708333333333336</v>
      </c>
      <c r="X23" s="93">
        <f>[18]Julho!$E$27</f>
        <v>39.541666666666664</v>
      </c>
      <c r="Y23" s="93">
        <f>[18]Julho!$E$28</f>
        <v>40.875</v>
      </c>
      <c r="Z23" s="93">
        <f>[18]Julho!$E$29</f>
        <v>37.375</v>
      </c>
      <c r="AA23" s="93">
        <f>[18]Julho!$E$30</f>
        <v>36.083333333333336</v>
      </c>
      <c r="AB23" s="93">
        <f>[18]Julho!$E$31</f>
        <v>40.166666666666664</v>
      </c>
      <c r="AC23" s="93">
        <f>[18]Julho!$E$32</f>
        <v>36</v>
      </c>
      <c r="AD23" s="93">
        <f>[18]Julho!$E$33</f>
        <v>63.333333333333336</v>
      </c>
      <c r="AE23" s="93">
        <f>[18]Julho!$E$34</f>
        <v>92.083333333333329</v>
      </c>
      <c r="AF23" s="93">
        <f>[18]Julho!$E$35</f>
        <v>72.291666666666671</v>
      </c>
      <c r="AG23" s="100">
        <f t="shared" si="1"/>
        <v>62.56586021505376</v>
      </c>
    </row>
    <row r="24" spans="1:37" x14ac:dyDescent="0.2">
      <c r="A24" s="50" t="s">
        <v>151</v>
      </c>
      <c r="B24" s="93">
        <f>[19]Julho!$E$5</f>
        <v>65.166666666666671</v>
      </c>
      <c r="C24" s="93">
        <f>[19]Julho!$E$6</f>
        <v>71.416666666666671</v>
      </c>
      <c r="D24" s="93">
        <f>[19]Julho!$E$7</f>
        <v>65.333333333333329</v>
      </c>
      <c r="E24" s="93">
        <f>[19]Julho!$E$8</f>
        <v>50.125</v>
      </c>
      <c r="F24" s="93">
        <f>[19]Julho!$E$9</f>
        <v>44.208333333333336</v>
      </c>
      <c r="G24" s="93">
        <f>[19]Julho!$E$10</f>
        <v>75.958333333333329</v>
      </c>
      <c r="H24" s="93">
        <f>[19]Julho!$E$11</f>
        <v>75.208333333333329</v>
      </c>
      <c r="I24" s="93">
        <f>[19]Julho!$E$12</f>
        <v>89.25</v>
      </c>
      <c r="J24" s="93">
        <f>[19]Julho!$E$13</f>
        <v>96.833333333333329</v>
      </c>
      <c r="K24" s="93">
        <f>[19]Julho!$E$14</f>
        <v>94.083333333333329</v>
      </c>
      <c r="L24" s="93">
        <f>[19]Julho!$E$15</f>
        <v>92.666666666666671</v>
      </c>
      <c r="M24" s="93">
        <f>[19]Julho!$E$16</f>
        <v>85.416666666666671</v>
      </c>
      <c r="N24" s="93">
        <f>[19]Julho!$E$17</f>
        <v>80.708333333333329</v>
      </c>
      <c r="O24" s="93">
        <f>[19]Julho!$E$18</f>
        <v>81</v>
      </c>
      <c r="P24" s="93">
        <f>[19]Julho!$E$19</f>
        <v>74.208333333333329</v>
      </c>
      <c r="Q24" s="93">
        <f>[19]Julho!$E$20</f>
        <v>69.666666666666671</v>
      </c>
      <c r="R24" s="93">
        <f>[19]Julho!$E$21</f>
        <v>69.166666666666671</v>
      </c>
      <c r="S24" s="93">
        <f>[19]Julho!$E$22</f>
        <v>59.041666666666664</v>
      </c>
      <c r="T24" s="93">
        <f>[19]Julho!$E$23</f>
        <v>50.75</v>
      </c>
      <c r="U24" s="93">
        <f>[19]Julho!$E$24</f>
        <v>48.916666666666664</v>
      </c>
      <c r="V24" s="93">
        <f>[19]Julho!$E$25</f>
        <v>50.583333333333336</v>
      </c>
      <c r="W24" s="93">
        <f>[19]Julho!$E$26</f>
        <v>46.375</v>
      </c>
      <c r="X24" s="93">
        <f>[19]Julho!$E$27</f>
        <v>49.291666666666664</v>
      </c>
      <c r="Y24" s="93">
        <f>[19]Julho!$E$28</f>
        <v>42.916666666666664</v>
      </c>
      <c r="Z24" s="93">
        <f>[19]Julho!$E$29</f>
        <v>50.125</v>
      </c>
      <c r="AA24" s="93">
        <f>[19]Julho!$E$30</f>
        <v>44.666666666666664</v>
      </c>
      <c r="AB24" s="93">
        <f>[19]Julho!$E$31</f>
        <v>48.458333333333336</v>
      </c>
      <c r="AC24" s="93">
        <f>[19]Julho!$E$32</f>
        <v>44.208333333333336</v>
      </c>
      <c r="AD24" s="93">
        <f>[19]Julho!$E$33</f>
        <v>65.875</v>
      </c>
      <c r="AE24" s="93">
        <f>[19]Julho!$E$34</f>
        <v>89.25</v>
      </c>
      <c r="AF24" s="93">
        <f>[19]Julho!$E$35</f>
        <v>70.666666666666671</v>
      </c>
      <c r="AG24" s="100">
        <f t="shared" si="1"/>
        <v>65.856182795698928</v>
      </c>
      <c r="AI24" t="s">
        <v>33</v>
      </c>
      <c r="AK24" t="s">
        <v>33</v>
      </c>
    </row>
    <row r="25" spans="1:37" x14ac:dyDescent="0.2">
      <c r="A25" s="50" t="s">
        <v>152</v>
      </c>
      <c r="B25" s="93">
        <f>[44]Julho!$E5</f>
        <v>60.791666666666664</v>
      </c>
      <c r="C25" s="93">
        <f>[44]Julho!$E6</f>
        <v>68.208333333333329</v>
      </c>
      <c r="D25" s="93">
        <f>[44]Julho!$E7</f>
        <v>66.416666666666671</v>
      </c>
      <c r="E25" s="93">
        <f>[44]Julho!$E8</f>
        <v>52.208333333333336</v>
      </c>
      <c r="F25" s="93">
        <f>[44]Julho!$E9</f>
        <v>37.583333333333336</v>
      </c>
      <c r="G25" s="93">
        <f>[44]Julho!$E10</f>
        <v>78.875</v>
      </c>
      <c r="H25" s="93">
        <f>[44]Julho!$E11</f>
        <v>83.083333333333329</v>
      </c>
      <c r="I25" s="93">
        <f>[44]Julho!$E12</f>
        <v>94.041666666666671</v>
      </c>
      <c r="J25" s="93">
        <f>[44]Julho!$E13</f>
        <v>92.416666666666671</v>
      </c>
      <c r="K25" s="93">
        <f>[44]Julho!$E14</f>
        <v>84.125</v>
      </c>
      <c r="L25" s="93">
        <f>[44]Julho!$E15</f>
        <v>93.166666666666671</v>
      </c>
      <c r="M25" s="93">
        <f>[44]Julho!$E16</f>
        <v>93.875</v>
      </c>
      <c r="N25" s="93">
        <f>[44]Julho!$E17</f>
        <v>90.958333333333329</v>
      </c>
      <c r="O25" s="93">
        <f>[44]Julho!$E18</f>
        <v>87.166666666666671</v>
      </c>
      <c r="P25" s="93">
        <f>[44]Julho!$E19</f>
        <v>81.833333333333329</v>
      </c>
      <c r="Q25" s="93">
        <f>[44]Julho!$E20</f>
        <v>76.583333333333329</v>
      </c>
      <c r="R25" s="93">
        <f>[44]Julho!$E21</f>
        <v>76.666666666666671</v>
      </c>
      <c r="S25" s="93">
        <f>[44]Julho!$E22</f>
        <v>71.583333333333329</v>
      </c>
      <c r="T25" s="93">
        <f>[44]Julho!$E23</f>
        <v>46.833333333333336</v>
      </c>
      <c r="U25" s="93">
        <f>[44]Julho!$E24</f>
        <v>60.083333333333336</v>
      </c>
      <c r="V25" s="93">
        <f>[44]Julho!$E25</f>
        <v>57.083333333333336</v>
      </c>
      <c r="W25" s="93">
        <f>[44]Julho!$E26</f>
        <v>58.625</v>
      </c>
      <c r="X25" s="93">
        <f>[44]Julho!$E27</f>
        <v>56.75</v>
      </c>
      <c r="Y25" s="93">
        <f>[44]Julho!$E28</f>
        <v>41.75</v>
      </c>
      <c r="Z25" s="93">
        <f>[44]Julho!$E29</f>
        <v>50.25</v>
      </c>
      <c r="AA25" s="93">
        <f>[44]Julho!$E30</f>
        <v>49.583333333333336</v>
      </c>
      <c r="AB25" s="93">
        <f>[44]Julho!$E31</f>
        <v>53.583333333333336</v>
      </c>
      <c r="AC25" s="93">
        <f>[44]Julho!$E32</f>
        <v>53.791666666666664</v>
      </c>
      <c r="AD25" s="93">
        <f>[44]Julho!$E33</f>
        <v>87.625</v>
      </c>
      <c r="AE25" s="93">
        <f>[44]Julho!$E34</f>
        <v>91.958333333333329</v>
      </c>
      <c r="AF25" s="93">
        <f>[44]Julho!$E35</f>
        <v>73.375</v>
      </c>
      <c r="AG25" s="100">
        <f t="shared" si="1"/>
        <v>70.028225806451601</v>
      </c>
      <c r="AH25" s="11" t="s">
        <v>33</v>
      </c>
      <c r="AK25" t="s">
        <v>33</v>
      </c>
    </row>
    <row r="26" spans="1:37" x14ac:dyDescent="0.2">
      <c r="A26" s="50" t="s">
        <v>153</v>
      </c>
      <c r="B26" s="93">
        <f>[20]Julho!$E$5</f>
        <v>60.333333333333336</v>
      </c>
      <c r="C26" s="93">
        <f>[20]Julho!$E$6</f>
        <v>69.416666666666671</v>
      </c>
      <c r="D26" s="93">
        <f>[20]Julho!$E$7</f>
        <v>60.5</v>
      </c>
      <c r="E26" s="93">
        <f>[20]Julho!$E$8</f>
        <v>46.25</v>
      </c>
      <c r="F26" s="93">
        <f>[20]Julho!$E$9</f>
        <v>38.75</v>
      </c>
      <c r="G26" s="93">
        <f>[20]Julho!$E$10</f>
        <v>76.75</v>
      </c>
      <c r="H26" s="93">
        <f>[20]Julho!$E$11</f>
        <v>71.5</v>
      </c>
      <c r="I26" s="93">
        <f>[20]Julho!$E$12</f>
        <v>91.666666666666671</v>
      </c>
      <c r="J26" s="93">
        <f>[20]Julho!$E$13</f>
        <v>99.583333333333329</v>
      </c>
      <c r="K26" s="93">
        <f>[20]Julho!$E$14</f>
        <v>94.833333333333329</v>
      </c>
      <c r="L26" s="93">
        <f>[20]Julho!$E$15</f>
        <v>94.583333333333329</v>
      </c>
      <c r="M26" s="93">
        <f>[20]Julho!$E$16</f>
        <v>83.791666666666671</v>
      </c>
      <c r="N26" s="93">
        <f>[20]Julho!$E$17</f>
        <v>80.958333333333329</v>
      </c>
      <c r="O26" s="93">
        <f>[20]Julho!$E$18</f>
        <v>82.833333333333329</v>
      </c>
      <c r="P26" s="93">
        <f>[20]Julho!$E$19</f>
        <v>73.208333333333329</v>
      </c>
      <c r="Q26" s="93">
        <f>[20]Julho!$E$20</f>
        <v>65.833333333333329</v>
      </c>
      <c r="R26" s="93">
        <f>[20]Julho!$E$21</f>
        <v>60.875</v>
      </c>
      <c r="S26" s="93">
        <f>[20]Julho!$E$22</f>
        <v>54.541666666666664</v>
      </c>
      <c r="T26" s="93">
        <f>[20]Julho!$E$23</f>
        <v>49.041666666666664</v>
      </c>
      <c r="U26" s="93">
        <f>[20]Julho!$E$24</f>
        <v>47.75</v>
      </c>
      <c r="V26" s="93">
        <f>[20]Julho!$E$25</f>
        <v>47.416666666666664</v>
      </c>
      <c r="W26" s="93">
        <f>[20]Julho!$E$26</f>
        <v>45.041666666666664</v>
      </c>
      <c r="X26" s="93">
        <f>[20]Julho!$E$27</f>
        <v>45.916666666666664</v>
      </c>
      <c r="Y26" s="93">
        <f>[20]Julho!$E$28</f>
        <v>45.25</v>
      </c>
      <c r="Z26" s="93">
        <f>[20]Julho!$E$29</f>
        <v>46.416666666666664</v>
      </c>
      <c r="AA26" s="93">
        <f>[20]Julho!$E$30</f>
        <v>41.25</v>
      </c>
      <c r="AB26" s="93">
        <f>[20]Julho!$E$31</f>
        <v>45.375</v>
      </c>
      <c r="AC26" s="93">
        <f>[20]Julho!$E$32</f>
        <v>40.708333333333336</v>
      </c>
      <c r="AD26" s="93">
        <f>[20]Julho!$E$33</f>
        <v>61.625</v>
      </c>
      <c r="AE26" s="93">
        <f>[20]Julho!$E$34</f>
        <v>93.208333333333329</v>
      </c>
      <c r="AF26" s="93">
        <f>[20]Julho!$E$35</f>
        <v>77</v>
      </c>
      <c r="AG26" s="100">
        <f t="shared" si="1"/>
        <v>64.26478494623656</v>
      </c>
      <c r="AJ26" t="s">
        <v>33</v>
      </c>
      <c r="AK26" t="s">
        <v>33</v>
      </c>
    </row>
    <row r="27" spans="1:37" x14ac:dyDescent="0.2">
      <c r="A27" s="50" t="s">
        <v>8</v>
      </c>
      <c r="B27" s="93">
        <f>[21]Julho!$E$5</f>
        <v>52.05</v>
      </c>
      <c r="C27" s="93">
        <f>[21]Julho!$E$6</f>
        <v>66.409090909090907</v>
      </c>
      <c r="D27" s="93">
        <f>[21]Julho!$E$7</f>
        <v>66.954545454545453</v>
      </c>
      <c r="E27" s="93">
        <f>[21]Julho!$E$8</f>
        <v>47.416666666666664</v>
      </c>
      <c r="F27" s="93">
        <f>[21]Julho!$E$9</f>
        <v>35.666666666666664</v>
      </c>
      <c r="G27" s="93">
        <f>[21]Julho!$E$10</f>
        <v>76.347826086956516</v>
      </c>
      <c r="H27" s="93">
        <f>[21]Julho!$E$11</f>
        <v>79.291666666666671</v>
      </c>
      <c r="I27" s="93">
        <f>[21]Julho!$E$12</f>
        <v>93.833333333333329</v>
      </c>
      <c r="J27" s="93">
        <f>[21]Julho!$E$13</f>
        <v>94.857142857142861</v>
      </c>
      <c r="K27" s="93">
        <f>[21]Julho!$E$14</f>
        <v>79.666666666666671</v>
      </c>
      <c r="L27" s="93">
        <f>[21]Julho!$E$15</f>
        <v>94</v>
      </c>
      <c r="M27" s="93" t="e">
        <f>[21]Julho!$E$16</f>
        <v>#DIV/0!</v>
      </c>
      <c r="N27" s="93">
        <f>[21]Julho!$E$17</f>
        <v>86</v>
      </c>
      <c r="O27" s="93">
        <f>[21]Julho!$E$18</f>
        <v>90.944444444444443</v>
      </c>
      <c r="P27" s="93">
        <f>[21]Julho!$E$19</f>
        <v>78.142857142857139</v>
      </c>
      <c r="Q27" s="93">
        <f>[21]Julho!$E$20</f>
        <v>75.708333333333329</v>
      </c>
      <c r="R27" s="93">
        <f>[21]Julho!$E$21</f>
        <v>67.277777777777771</v>
      </c>
      <c r="S27" s="93">
        <f>[21]Julho!$E$22</f>
        <v>63.857142857142854</v>
      </c>
      <c r="T27" s="93">
        <f>[21]Julho!$E$23</f>
        <v>51.125</v>
      </c>
      <c r="U27" s="93">
        <f>[21]Julho!$E$24</f>
        <v>54.375</v>
      </c>
      <c r="V27" s="93">
        <f>[21]Julho!$E$25</f>
        <v>54.083333333333336</v>
      </c>
      <c r="W27" s="93">
        <f>[21]Julho!$E$26</f>
        <v>51.875</v>
      </c>
      <c r="X27" s="93">
        <f>[21]Julho!$E$27</f>
        <v>50.083333333333336</v>
      </c>
      <c r="Y27" s="93">
        <f>[21]Julho!$E$28</f>
        <v>45.958333333333336</v>
      </c>
      <c r="Z27" s="93">
        <f>[21]Julho!$E$29</f>
        <v>46.75</v>
      </c>
      <c r="AA27" s="93">
        <f>[21]Julho!$E$30</f>
        <v>45.625</v>
      </c>
      <c r="AB27" s="93">
        <f>[21]Julho!$E$31</f>
        <v>51.791666666666664</v>
      </c>
      <c r="AC27" s="93">
        <f>[21]Julho!$E$32</f>
        <v>53.791666666666664</v>
      </c>
      <c r="AD27" s="93">
        <f>[21]Julho!$E$33</f>
        <v>81.9375</v>
      </c>
      <c r="AE27" s="93">
        <f>[21]Julho!$E$34</f>
        <v>91.222222222222229</v>
      </c>
      <c r="AF27" s="93">
        <f>[21]Julho!$E$35</f>
        <v>75.55</v>
      </c>
      <c r="AG27" s="100" t="e">
        <f t="shared" si="1"/>
        <v>#DIV/0!</v>
      </c>
    </row>
    <row r="28" spans="1:37" x14ac:dyDescent="0.2">
      <c r="A28" s="50" t="s">
        <v>9</v>
      </c>
      <c r="B28" s="93">
        <f>[22]Julho!$E5</f>
        <v>59.291666666666664</v>
      </c>
      <c r="C28" s="93">
        <f>[22]Julho!$E6</f>
        <v>69.666666666666671</v>
      </c>
      <c r="D28" s="93">
        <f>[22]Julho!$E7</f>
        <v>59.833333333333336</v>
      </c>
      <c r="E28" s="93">
        <f>[22]Julho!$E8</f>
        <v>44.041666666666664</v>
      </c>
      <c r="F28" s="93">
        <f>[22]Julho!$E9</f>
        <v>37.083333333333336</v>
      </c>
      <c r="G28" s="93">
        <f>[22]Julho!$E10</f>
        <v>63.791666666666664</v>
      </c>
      <c r="H28" s="93">
        <f>[22]Julho!$E11</f>
        <v>69.375</v>
      </c>
      <c r="I28" s="93">
        <f>[22]Julho!$E12</f>
        <v>86.583333333333329</v>
      </c>
      <c r="J28" s="93">
        <f>[22]Julho!$E13</f>
        <v>93.869565217391298</v>
      </c>
      <c r="K28" s="93">
        <f>[22]Julho!$E14</f>
        <v>94</v>
      </c>
      <c r="L28" s="93">
        <f>[22]Julho!$E15</f>
        <v>92.25</v>
      </c>
      <c r="M28" s="93">
        <f>[22]Julho!$E16</f>
        <v>85.125</v>
      </c>
      <c r="N28" s="93">
        <f>[22]Julho!$E17</f>
        <v>81.25</v>
      </c>
      <c r="O28" s="93">
        <f>[22]Julho!$E18</f>
        <v>79.125</v>
      </c>
      <c r="P28" s="93">
        <f>[22]Julho!$E19</f>
        <v>72.208333333333329</v>
      </c>
      <c r="Q28" s="93">
        <f>[22]Julho!$E20</f>
        <v>68.458333333333329</v>
      </c>
      <c r="R28" s="93">
        <f>[22]Julho!$E21</f>
        <v>63.791666666666664</v>
      </c>
      <c r="S28" s="93">
        <f>[22]Julho!$E22</f>
        <v>50.416666666666664</v>
      </c>
      <c r="T28" s="93">
        <f>[22]Julho!$E23</f>
        <v>44.416666666666664</v>
      </c>
      <c r="U28" s="93">
        <f>[22]Julho!$E24</f>
        <v>45.083333333333336</v>
      </c>
      <c r="V28" s="93">
        <f>[22]Julho!$E25</f>
        <v>44.458333333333336</v>
      </c>
      <c r="W28" s="93">
        <f>[22]Julho!$E26</f>
        <v>43.375</v>
      </c>
      <c r="X28" s="93">
        <f>[22]Julho!$E27</f>
        <v>43</v>
      </c>
      <c r="Y28" s="93">
        <f>[22]Julho!$E28</f>
        <v>43.166666666666664</v>
      </c>
      <c r="Z28" s="93">
        <f>[22]Julho!$E29</f>
        <v>38.458333333333336</v>
      </c>
      <c r="AA28" s="93">
        <f>[22]Julho!$E30</f>
        <v>39.041666666666664</v>
      </c>
      <c r="AB28" s="93">
        <f>[22]Julho!$E31</f>
        <v>42.875</v>
      </c>
      <c r="AC28" s="93">
        <f>[22]Julho!$E32</f>
        <v>38.375</v>
      </c>
      <c r="AD28" s="93">
        <f>[22]Julho!$E33</f>
        <v>57.708333333333336</v>
      </c>
      <c r="AE28" s="93">
        <f>[22]Julho!$E34</f>
        <v>83.25</v>
      </c>
      <c r="AF28" s="93">
        <f>[22]Julho!$E35</f>
        <v>67.166666666666671</v>
      </c>
      <c r="AG28" s="100">
        <f t="shared" si="1"/>
        <v>61.307620383356706</v>
      </c>
      <c r="AJ28" t="s">
        <v>33</v>
      </c>
      <c r="AK28" t="s">
        <v>33</v>
      </c>
    </row>
    <row r="29" spans="1:37" x14ac:dyDescent="0.2">
      <c r="A29" s="50" t="s">
        <v>30</v>
      </c>
      <c r="B29" s="93">
        <f>[23]Julho!$E$5</f>
        <v>55.434782608695649</v>
      </c>
      <c r="C29" s="93">
        <f>[23]Julho!$E$6</f>
        <v>58.166666666666664</v>
      </c>
      <c r="D29" s="93">
        <f>[23]Julho!$E$7</f>
        <v>49.125</v>
      </c>
      <c r="E29" s="93">
        <f>[23]Julho!$E$8</f>
        <v>46.083333333333336</v>
      </c>
      <c r="F29" s="93">
        <f>[23]Julho!$E$9</f>
        <v>40.333333333333336</v>
      </c>
      <c r="G29" s="93">
        <f>[23]Julho!$E$10</f>
        <v>71.083333333333329</v>
      </c>
      <c r="H29" s="93">
        <f>[23]Julho!$E$11</f>
        <v>64</v>
      </c>
      <c r="I29" s="93">
        <f>[23]Julho!$E$12</f>
        <v>77.142857142857139</v>
      </c>
      <c r="J29" s="93">
        <f>[23]Julho!$E$13</f>
        <v>98</v>
      </c>
      <c r="K29" s="93">
        <f>[23]Julho!$E$14</f>
        <v>82.38095238095238</v>
      </c>
      <c r="L29" s="93">
        <f>[23]Julho!$E$15</f>
        <v>76</v>
      </c>
      <c r="M29" s="93">
        <f>[23]Julho!$E$16</f>
        <v>81.791666666666671</v>
      </c>
      <c r="N29" s="93">
        <f>[23]Julho!$E$17</f>
        <v>74.625</v>
      </c>
      <c r="O29" s="93">
        <f>[23]Julho!$E$18</f>
        <v>72.875</v>
      </c>
      <c r="P29" s="93">
        <f>[23]Julho!$E$19</f>
        <v>70.833333333333329</v>
      </c>
      <c r="Q29" s="93">
        <f>[23]Julho!$E$20</f>
        <v>62.304347826086953</v>
      </c>
      <c r="R29" s="93">
        <f>[23]Julho!$E$21</f>
        <v>53.882352941176471</v>
      </c>
      <c r="S29" s="93">
        <f>[23]Julho!$E$22</f>
        <v>58</v>
      </c>
      <c r="T29" s="93">
        <f>[23]Julho!$E$23</f>
        <v>49.791666666666664</v>
      </c>
      <c r="U29" s="93">
        <f>[23]Julho!$E$24</f>
        <v>47.125</v>
      </c>
      <c r="V29" s="93">
        <f>[23]Julho!$E$25</f>
        <v>45.458333333333336</v>
      </c>
      <c r="W29" s="93">
        <f>[23]Julho!$E$26</f>
        <v>52.833333333333336</v>
      </c>
      <c r="X29" s="93">
        <f>[23]Julho!$E$27</f>
        <v>51.416666666666664</v>
      </c>
      <c r="Y29" s="93">
        <f>[23]Julho!$E$28</f>
        <v>42.625</v>
      </c>
      <c r="Z29" s="93">
        <f>[23]Julho!$E$29</f>
        <v>46.583333333333336</v>
      </c>
      <c r="AA29" s="93">
        <f>[23]Julho!$E$30</f>
        <v>50.291666666666664</v>
      </c>
      <c r="AB29" s="93">
        <f>[23]Julho!$E$31</f>
        <v>45.958333333333336</v>
      </c>
      <c r="AC29" s="93">
        <f>[23]Julho!$E$32</f>
        <v>44.166666666666664</v>
      </c>
      <c r="AD29" s="93">
        <f>[23]Julho!$E$33</f>
        <v>54.333333333333336</v>
      </c>
      <c r="AE29" s="93">
        <f>[23]Julho!$E$34</f>
        <v>66.833333333333329</v>
      </c>
      <c r="AF29" s="93">
        <f>[23]Julho!$E$35</f>
        <v>60.434782608695649</v>
      </c>
      <c r="AG29" s="100">
        <f t="shared" si="1"/>
        <v>59.674626091670895</v>
      </c>
      <c r="AK29" t="s">
        <v>33</v>
      </c>
    </row>
    <row r="30" spans="1:37" x14ac:dyDescent="0.2">
      <c r="A30" s="50" t="s">
        <v>10</v>
      </c>
      <c r="B30" s="93">
        <f>[24]Julho!$E$5</f>
        <v>55.333333333333336</v>
      </c>
      <c r="C30" s="93">
        <f>[24]Julho!$E$6</f>
        <v>66.041666666666671</v>
      </c>
      <c r="D30" s="93">
        <f>[24]Julho!$E$7</f>
        <v>60.25</v>
      </c>
      <c r="E30" s="93">
        <f>[24]Julho!$E$8</f>
        <v>44</v>
      </c>
      <c r="F30" s="93">
        <f>[24]Julho!$E$9</f>
        <v>35.333333333333336</v>
      </c>
      <c r="G30" s="93">
        <f>[24]Julho!$E$10</f>
        <v>80.916666666666671</v>
      </c>
      <c r="H30" s="93">
        <f>[24]Julho!$E$11</f>
        <v>76.833333333333329</v>
      </c>
      <c r="I30" s="93">
        <f>[24]Julho!$E$12</f>
        <v>94.208333333333329</v>
      </c>
      <c r="J30" s="93">
        <f>[24]Julho!$E$13</f>
        <v>95.5</v>
      </c>
      <c r="K30" s="93">
        <f>[24]Julho!$E$14</f>
        <v>90</v>
      </c>
      <c r="L30" s="93">
        <f>[24]Julho!$E$15</f>
        <v>93.666666666666671</v>
      </c>
      <c r="M30" s="93">
        <f>[24]Julho!$E$16</f>
        <v>95</v>
      </c>
      <c r="N30" s="93">
        <f>[24]Julho!$E$17</f>
        <v>89.5</v>
      </c>
      <c r="O30" s="93">
        <f>[24]Julho!$E$18</f>
        <v>87.333333333333329</v>
      </c>
      <c r="P30" s="93">
        <f>[24]Julho!$E$19</f>
        <v>77.833333333333329</v>
      </c>
      <c r="Q30" s="93">
        <f>[24]Julho!$E$20</f>
        <v>73.375</v>
      </c>
      <c r="R30" s="93">
        <f>[24]Julho!$E$21</f>
        <v>71.166666666666671</v>
      </c>
      <c r="S30" s="93">
        <f>[24]Julho!$E$22</f>
        <v>66.125</v>
      </c>
      <c r="T30" s="93">
        <f>[24]Julho!$E$23</f>
        <v>45.75</v>
      </c>
      <c r="U30" s="93">
        <f>[24]Julho!$E$24</f>
        <v>52.666666666666664</v>
      </c>
      <c r="V30" s="93">
        <f>[24]Julho!$E$25</f>
        <v>49.583333333333336</v>
      </c>
      <c r="W30" s="93">
        <f>[24]Julho!$E$26</f>
        <v>52.833333333333336</v>
      </c>
      <c r="X30" s="93">
        <f>[24]Julho!$E$27</f>
        <v>51.416666666666664</v>
      </c>
      <c r="Y30" s="93">
        <f>[24]Julho!$E$28</f>
        <v>42.625</v>
      </c>
      <c r="Z30" s="93">
        <f>[24]Julho!$E$29</f>
        <v>46.583333333333336</v>
      </c>
      <c r="AA30" s="93">
        <f>[24]Julho!$E$30</f>
        <v>43.75</v>
      </c>
      <c r="AB30" s="93">
        <f>[24]Julho!$E$31</f>
        <v>45.708333333333336</v>
      </c>
      <c r="AC30" s="93">
        <f>[24]Julho!$E$32</f>
        <v>46.708333333333336</v>
      </c>
      <c r="AD30" s="93">
        <f>[24]Julho!$E$33</f>
        <v>78.583333333333329</v>
      </c>
      <c r="AE30" s="93">
        <f>[24]Julho!$E$34</f>
        <v>95.5</v>
      </c>
      <c r="AF30" s="93">
        <f>[24]Julho!$E$35</f>
        <v>74.041666666666671</v>
      </c>
      <c r="AG30" s="100">
        <f t="shared" si="1"/>
        <v>67.037634408602131</v>
      </c>
      <c r="AJ30" t="s">
        <v>33</v>
      </c>
      <c r="AK30" t="s">
        <v>33</v>
      </c>
    </row>
    <row r="31" spans="1:37" x14ac:dyDescent="0.2">
      <c r="A31" s="50" t="s">
        <v>154</v>
      </c>
      <c r="B31" s="93">
        <f>[25]Julho!$E5</f>
        <v>49.714285714285715</v>
      </c>
      <c r="C31" s="93">
        <f>[25]Julho!$E6</f>
        <v>49.9</v>
      </c>
      <c r="D31" s="93">
        <f>[25]Julho!$E7</f>
        <v>63.958333333333336</v>
      </c>
      <c r="E31" s="93">
        <f>[25]Julho!$E8</f>
        <v>48.125</v>
      </c>
      <c r="F31" s="93">
        <f>[25]Julho!$E9</f>
        <v>43.041666666666664</v>
      </c>
      <c r="G31" s="93">
        <f>[25]Julho!$E10</f>
        <v>81.541666666666671</v>
      </c>
      <c r="H31" s="93">
        <f>[25]Julho!$E11</f>
        <v>75.708333333333329</v>
      </c>
      <c r="I31" s="93">
        <f>[25]Julho!$E12</f>
        <v>93.666666666666671</v>
      </c>
      <c r="J31" s="93">
        <f>[25]Julho!$E13</f>
        <v>94.083333333333329</v>
      </c>
      <c r="K31" s="93">
        <f>[25]Julho!$E14</f>
        <v>84.625</v>
      </c>
      <c r="L31" s="93">
        <f>[25]Julho!$E15</f>
        <v>93.041666666666671</v>
      </c>
      <c r="M31" s="93" t="str">
        <f>[25]Julho!$E16</f>
        <v>*</v>
      </c>
      <c r="N31" s="93" t="str">
        <f>[25]Julho!$E17</f>
        <v>*</v>
      </c>
      <c r="O31" s="93" t="str">
        <f>[25]Julho!$E18</f>
        <v>*</v>
      </c>
      <c r="P31" s="93" t="str">
        <f>[25]Julho!$E19</f>
        <v>*</v>
      </c>
      <c r="Q31" s="93">
        <f>[25]Julho!$E20</f>
        <v>71.708333333333329</v>
      </c>
      <c r="R31" s="93">
        <f>[25]Julho!$E21</f>
        <v>68.75</v>
      </c>
      <c r="S31" s="93">
        <f>[25]Julho!$E22</f>
        <v>64.5</v>
      </c>
      <c r="T31" s="93">
        <f>[25]Julho!$E23</f>
        <v>53.291666666666664</v>
      </c>
      <c r="U31" s="93">
        <f>[25]Julho!$E24</f>
        <v>50.083333333333336</v>
      </c>
      <c r="V31" s="93">
        <f>[25]Julho!$E25</f>
        <v>51.333333333333336</v>
      </c>
      <c r="W31" s="93">
        <f>[25]Julho!$E26</f>
        <v>49.583333333333336</v>
      </c>
      <c r="X31" s="93">
        <f>[25]Julho!$E27</f>
        <v>46.833333333333336</v>
      </c>
      <c r="Y31" s="93">
        <f>[25]Julho!$E28</f>
        <v>47.833333333333336</v>
      </c>
      <c r="Z31" s="93">
        <f>[25]Julho!$E29</f>
        <v>47.208333333333336</v>
      </c>
      <c r="AA31" s="93">
        <f>[25]Julho!$E30</f>
        <v>44.541666666666664</v>
      </c>
      <c r="AB31" s="93">
        <f>[25]Julho!$E31</f>
        <v>48</v>
      </c>
      <c r="AC31" s="93">
        <f>[25]Julho!$E32</f>
        <v>44.666666666666664</v>
      </c>
      <c r="AD31" s="93">
        <f>[25]Julho!$E33</f>
        <v>74.458333333333329</v>
      </c>
      <c r="AE31" s="93">
        <f>[25]Julho!$E34</f>
        <v>93.875</v>
      </c>
      <c r="AF31" s="93">
        <f>[25]Julho!$E35</f>
        <v>77.75</v>
      </c>
      <c r="AG31" s="100">
        <f t="shared" si="1"/>
        <v>63.400837742504393</v>
      </c>
      <c r="AH31" s="11" t="s">
        <v>33</v>
      </c>
      <c r="AJ31" t="s">
        <v>33</v>
      </c>
    </row>
    <row r="32" spans="1:37" x14ac:dyDescent="0.2">
      <c r="A32" s="50" t="s">
        <v>11</v>
      </c>
      <c r="B32" s="93">
        <f>[26]Julho!$E$5</f>
        <v>69.125</v>
      </c>
      <c r="C32" s="93">
        <f>[26]Julho!$E$6</f>
        <v>73.125</v>
      </c>
      <c r="D32" s="93">
        <f>[26]Julho!$E$7</f>
        <v>65.625</v>
      </c>
      <c r="E32" s="93">
        <f>[26]Julho!$E$8</f>
        <v>58.208333333333336</v>
      </c>
      <c r="F32" s="93">
        <f>[26]Julho!$E$9</f>
        <v>50.541666666666664</v>
      </c>
      <c r="G32" s="93">
        <f>[26]Julho!$E$10</f>
        <v>75.583333333333329</v>
      </c>
      <c r="H32" s="93">
        <f>[26]Julho!$E$11</f>
        <v>74.208333333333329</v>
      </c>
      <c r="I32" s="93">
        <f>[26]Julho!$E$12</f>
        <v>83.666666666666671</v>
      </c>
      <c r="J32" s="93">
        <f>[26]Julho!$E$13</f>
        <v>93.666666666666671</v>
      </c>
      <c r="K32" s="93">
        <f>[26]Julho!$E$14</f>
        <v>91.291666666666671</v>
      </c>
      <c r="L32" s="93">
        <f>[26]Julho!$E$15</f>
        <v>87.583333333333329</v>
      </c>
      <c r="M32" s="93">
        <f>[26]Julho!$E$16</f>
        <v>80.625</v>
      </c>
      <c r="N32" s="93">
        <f>[26]Julho!$E$17</f>
        <v>76.25</v>
      </c>
      <c r="O32" s="93">
        <f>[26]Julho!$E$18</f>
        <v>79.333333333333329</v>
      </c>
      <c r="P32" s="93">
        <f>[26]Julho!$E$19</f>
        <v>75.25</v>
      </c>
      <c r="Q32" s="93">
        <f>[26]Julho!$E$20</f>
        <v>68.875</v>
      </c>
      <c r="R32" s="93">
        <f>[26]Julho!$E$21</f>
        <v>67.916666666666671</v>
      </c>
      <c r="S32" s="93">
        <f>[26]Julho!$E$22</f>
        <v>64.041666666666671</v>
      </c>
      <c r="T32" s="93">
        <f>[26]Julho!$E$23</f>
        <v>60.916666666666664</v>
      </c>
      <c r="U32" s="93">
        <f>[26]Julho!$E$24</f>
        <v>58.833333333333336</v>
      </c>
      <c r="V32" s="93">
        <f>[26]Julho!$E$25</f>
        <v>60.375</v>
      </c>
      <c r="W32" s="93">
        <f>[26]Julho!$E$26</f>
        <v>57.791666666666664</v>
      </c>
      <c r="X32" s="93">
        <f>[26]Julho!$E$27</f>
        <v>58.875</v>
      </c>
      <c r="Y32" s="93">
        <f>[26]Julho!$E$28</f>
        <v>57.083333333333336</v>
      </c>
      <c r="Z32" s="93">
        <f>[26]Julho!$E$29</f>
        <v>54.125</v>
      </c>
      <c r="AA32" s="93">
        <f>[26]Julho!$E$30</f>
        <v>57.291666666666664</v>
      </c>
      <c r="AB32" s="93">
        <f>[26]Julho!$E$31</f>
        <v>59.458333333333336</v>
      </c>
      <c r="AC32" s="93">
        <f>[26]Julho!$E$32</f>
        <v>56.333333333333336</v>
      </c>
      <c r="AD32" s="93">
        <f>[26]Julho!$E$33</f>
        <v>66.333333333333329</v>
      </c>
      <c r="AE32" s="93">
        <f>[26]Julho!$E$34</f>
        <v>85.708333333333329</v>
      </c>
      <c r="AF32" s="93">
        <f>[26]Julho!$E$35</f>
        <v>73.208333333333329</v>
      </c>
      <c r="AG32" s="100">
        <f t="shared" si="1"/>
        <v>69.072580645161295</v>
      </c>
      <c r="AK32" t="s">
        <v>33</v>
      </c>
    </row>
    <row r="33" spans="1:38" s="5" customFormat="1" x14ac:dyDescent="0.2">
      <c r="A33" s="50" t="s">
        <v>12</v>
      </c>
      <c r="B33" s="93">
        <f>[27]Julho!$E$5</f>
        <v>63.791666666666664</v>
      </c>
      <c r="C33" s="93">
        <f>[27]Julho!$E$6</f>
        <v>62.083333333333336</v>
      </c>
      <c r="D33" s="93">
        <f>[27]Julho!$E$7</f>
        <v>58.5</v>
      </c>
      <c r="E33" s="93">
        <f>[27]Julho!$E$8</f>
        <v>54.583333333333336</v>
      </c>
      <c r="F33" s="93">
        <f>[27]Julho!$E$9</f>
        <v>50</v>
      </c>
      <c r="G33" s="93">
        <f>[27]Julho!$E$10</f>
        <v>65.5</v>
      </c>
      <c r="H33" s="93">
        <f>[27]Julho!$E$11</f>
        <v>67.666666666666671</v>
      </c>
      <c r="I33" s="93">
        <f>[27]Julho!$E$12</f>
        <v>69.833333333333329</v>
      </c>
      <c r="J33" s="93">
        <f>[27]Julho!$E$13</f>
        <v>89</v>
      </c>
      <c r="K33" s="93">
        <f>[27]Julho!$E$14</f>
        <v>81.291666666666671</v>
      </c>
      <c r="L33" s="93">
        <f>[27]Julho!$E$15</f>
        <v>71.416666666666671</v>
      </c>
      <c r="M33" s="93">
        <f>[27]Julho!$E$16</f>
        <v>70.75</v>
      </c>
      <c r="N33" s="93">
        <f>[27]Julho!$E$17</f>
        <v>66.458333333333329</v>
      </c>
      <c r="O33" s="93">
        <f>[27]Julho!$E$18</f>
        <v>64.5</v>
      </c>
      <c r="P33" s="93">
        <f>[27]Julho!$E$19</f>
        <v>64.666666666666671</v>
      </c>
      <c r="Q33" s="93">
        <f>[27]Julho!$E$20</f>
        <v>63</v>
      </c>
      <c r="R33" s="93">
        <f>[27]Julho!$E$21</f>
        <v>58.916666666666664</v>
      </c>
      <c r="S33" s="93">
        <f>[27]Julho!$E$22</f>
        <v>53.583333333333336</v>
      </c>
      <c r="T33" s="93">
        <f>[27]Julho!$E$23</f>
        <v>52.541666666666664</v>
      </c>
      <c r="U33" s="93">
        <f>[27]Julho!$E$24</f>
        <v>47.75</v>
      </c>
      <c r="V33" s="93">
        <f>[27]Julho!$E$25</f>
        <v>44.5</v>
      </c>
      <c r="W33" s="93">
        <f>[27]Julho!$E$26</f>
        <v>42.958333333333336</v>
      </c>
      <c r="X33" s="93">
        <f>[27]Julho!$E$27</f>
        <v>46.625</v>
      </c>
      <c r="Y33" s="93">
        <f>[27]Julho!$E$28</f>
        <v>45.916666666666664</v>
      </c>
      <c r="Z33" s="93">
        <f>[27]Julho!$E$29</f>
        <v>48.916666666666664</v>
      </c>
      <c r="AA33" s="93">
        <f>[27]Julho!$E$30</f>
        <v>50.125</v>
      </c>
      <c r="AB33" s="93">
        <f>[27]Julho!$E$31</f>
        <v>46.875</v>
      </c>
      <c r="AC33" s="93">
        <f>[27]Julho!$E$32</f>
        <v>46.541666666666664</v>
      </c>
      <c r="AD33" s="93">
        <f>[27]Julho!$E$33</f>
        <v>50.791666666666664</v>
      </c>
      <c r="AE33" s="93">
        <f>[27]Julho!$E$34</f>
        <v>66.083333333333329</v>
      </c>
      <c r="AF33" s="93">
        <f>[27]Julho!$E$35</f>
        <v>58.166666666666664</v>
      </c>
      <c r="AG33" s="100">
        <f t="shared" si="1"/>
        <v>58.817204301075272</v>
      </c>
    </row>
    <row r="34" spans="1:38" x14ac:dyDescent="0.2">
      <c r="A34" s="50" t="s">
        <v>233</v>
      </c>
      <c r="B34" s="93">
        <f>[28]Julho!$E$5</f>
        <v>54.166666666666664</v>
      </c>
      <c r="C34" s="93">
        <f>[28]Julho!$E$6</f>
        <v>65.25</v>
      </c>
      <c r="D34" s="93">
        <f>[28]Julho!$E$7</f>
        <v>61.041666666666664</v>
      </c>
      <c r="E34" s="93">
        <f>[28]Julho!$E$8</f>
        <v>49.375</v>
      </c>
      <c r="F34" s="93">
        <f>[28]Julho!$E$9</f>
        <v>51.041666666666664</v>
      </c>
      <c r="G34" s="93">
        <f>[28]Julho!$E$10</f>
        <v>60.708333333333336</v>
      </c>
      <c r="H34" s="93">
        <f>[28]Julho!$E$11</f>
        <v>70.291666666666671</v>
      </c>
      <c r="I34" s="93">
        <f>[28]Julho!$E$12</f>
        <v>68.5</v>
      </c>
      <c r="J34" s="93">
        <f>[28]Julho!$E$13</f>
        <v>85.125</v>
      </c>
      <c r="K34" s="93">
        <f>[28]Julho!$E$14</f>
        <v>75.875</v>
      </c>
      <c r="L34" s="93">
        <f>[28]Julho!$E$15</f>
        <v>68.125</v>
      </c>
      <c r="M34" s="93">
        <f>[28]Julho!$E$16</f>
        <v>71.958333333333329</v>
      </c>
      <c r="N34" s="93">
        <f>[28]Julho!$E$17</f>
        <v>64.375</v>
      </c>
      <c r="O34" s="93">
        <f>[28]Julho!$E$18</f>
        <v>63.416666666666664</v>
      </c>
      <c r="P34" s="93">
        <f>[28]Julho!$E$19</f>
        <v>64.583333333333329</v>
      </c>
      <c r="Q34" s="93">
        <f>[28]Julho!$E$20</f>
        <v>62.125</v>
      </c>
      <c r="R34" s="93">
        <f>[28]Julho!$E$21</f>
        <v>62.458333333333336</v>
      </c>
      <c r="S34" s="93">
        <f>[28]Julho!$E$22</f>
        <v>59.5</v>
      </c>
      <c r="T34" s="93">
        <f>[28]Julho!$E$23</f>
        <v>55.791666666666664</v>
      </c>
      <c r="U34" s="93">
        <f>[28]Julho!$E$24</f>
        <v>54.833333333333336</v>
      </c>
      <c r="V34" s="93">
        <f>[28]Julho!$E$25</f>
        <v>51.708333333333336</v>
      </c>
      <c r="W34" s="93">
        <f>[28]Julho!$E$26</f>
        <v>50.708333333333336</v>
      </c>
      <c r="X34" s="93">
        <f>[28]Julho!$E$27</f>
        <v>53.208333333333336</v>
      </c>
      <c r="Y34" s="93">
        <f>[28]Julho!$E$28</f>
        <v>50.608695652173914</v>
      </c>
      <c r="Z34" s="93">
        <f>[28]Julho!$E$29</f>
        <v>54.166666666666664</v>
      </c>
      <c r="AA34" s="93">
        <f>[28]Julho!$E$30</f>
        <v>54.458333333333336</v>
      </c>
      <c r="AB34" s="93">
        <f>[28]Julho!$E$31</f>
        <v>52.291666666666664</v>
      </c>
      <c r="AC34" s="93">
        <f>[28]Julho!$E$32</f>
        <v>49.958333333333336</v>
      </c>
      <c r="AD34" s="93">
        <f>[28]Julho!$E$33</f>
        <v>56.125</v>
      </c>
      <c r="AE34" s="93">
        <f>[28]Julho!$E$34</f>
        <v>72.5</v>
      </c>
      <c r="AF34" s="93">
        <f>[28]Julho!$E$35</f>
        <v>64.208333333333329</v>
      </c>
      <c r="AG34" s="100">
        <f t="shared" si="1"/>
        <v>60.596248246844318</v>
      </c>
      <c r="AJ34" t="s">
        <v>33</v>
      </c>
    </row>
    <row r="35" spans="1:38" x14ac:dyDescent="0.2">
      <c r="A35" s="50" t="s">
        <v>232</v>
      </c>
      <c r="B35" s="93">
        <f>[29]Julho!$E$5</f>
        <v>70.75</v>
      </c>
      <c r="C35" s="93">
        <f>[29]Julho!$E$6</f>
        <v>70.958333333333329</v>
      </c>
      <c r="D35" s="93">
        <f>[29]Julho!$E$7</f>
        <v>57.958333333333336</v>
      </c>
      <c r="E35" s="93">
        <f>[29]Julho!$E$8</f>
        <v>46.458333333333336</v>
      </c>
      <c r="F35" s="93">
        <f>[29]Julho!$E$9</f>
        <v>42.166666666666664</v>
      </c>
      <c r="G35" s="93">
        <f>[29]Julho!$E$10</f>
        <v>70.75</v>
      </c>
      <c r="H35" s="93">
        <f>[29]Julho!$E$11</f>
        <v>76.291666666666671</v>
      </c>
      <c r="I35" s="93">
        <f>[29]Julho!$E$12</f>
        <v>83.875</v>
      </c>
      <c r="J35" s="93">
        <f>[29]Julho!$E$13</f>
        <v>96.25</v>
      </c>
      <c r="K35" s="93">
        <f>[29]Julho!$E$14</f>
        <v>93</v>
      </c>
      <c r="L35" s="93">
        <f>[29]Julho!$E$15</f>
        <v>89.625</v>
      </c>
      <c r="M35" s="93">
        <f>[29]Julho!$E$16</f>
        <v>82.416666666666671</v>
      </c>
      <c r="N35" s="93">
        <f>[29]Julho!$E$17</f>
        <v>82.25</v>
      </c>
      <c r="O35" s="93">
        <f>[29]Julho!$E$18</f>
        <v>79.708333333333329</v>
      </c>
      <c r="P35" s="93">
        <f>[29]Julho!$E$19</f>
        <v>81.25</v>
      </c>
      <c r="Q35" s="93">
        <f>[29]Julho!$E$20</f>
        <v>76.541666666666671</v>
      </c>
      <c r="R35" s="93">
        <f>[29]Julho!$E$21</f>
        <v>70.375</v>
      </c>
      <c r="S35" s="93">
        <f>[29]Julho!$E$22</f>
        <v>58.75</v>
      </c>
      <c r="T35" s="93">
        <f>[29]Julho!$E$23</f>
        <v>48.041666666666664</v>
      </c>
      <c r="U35" s="93">
        <f>[29]Julho!$E$24</f>
        <v>46.125</v>
      </c>
      <c r="V35" s="93">
        <f>[29]Julho!$E$25</f>
        <v>49.041666666666664</v>
      </c>
      <c r="W35" s="93">
        <f>[29]Julho!$E$26</f>
        <v>47.041666666666664</v>
      </c>
      <c r="X35" s="93">
        <f>[29]Julho!$E$27</f>
        <v>47.25</v>
      </c>
      <c r="Y35" s="93">
        <f>[29]Julho!$E$28</f>
        <v>48.416666666666664</v>
      </c>
      <c r="Z35" s="93">
        <f>[29]Julho!$E$29</f>
        <v>47.166666666666664</v>
      </c>
      <c r="AA35" s="93">
        <f>[29]Julho!$E$30</f>
        <v>40.458333333333336</v>
      </c>
      <c r="AB35" s="93">
        <f>[29]Julho!$E$31</f>
        <v>42.041666666666664</v>
      </c>
      <c r="AC35" s="93">
        <f>[29]Julho!$E$32</f>
        <v>38.5</v>
      </c>
      <c r="AD35" s="93">
        <f>[29]Julho!$E$33</f>
        <v>54.666666666666664</v>
      </c>
      <c r="AE35" s="93">
        <f>[29]Julho!$E$34</f>
        <v>74.583333333333329</v>
      </c>
      <c r="AF35" s="93">
        <f>[29]Julho!$E$35</f>
        <v>64.583333333333329</v>
      </c>
      <c r="AG35" s="100">
        <f t="shared" si="1"/>
        <v>63.783602150537646</v>
      </c>
      <c r="AK35" t="s">
        <v>33</v>
      </c>
    </row>
    <row r="36" spans="1:38" x14ac:dyDescent="0.2">
      <c r="A36" s="50" t="s">
        <v>126</v>
      </c>
      <c r="B36" s="93">
        <f>[30]Julho!$E$5</f>
        <v>69.125</v>
      </c>
      <c r="C36" s="93">
        <f>[30]Julho!$E$6</f>
        <v>73.958333333333329</v>
      </c>
      <c r="D36" s="93">
        <f>[30]Julho!$E$7</f>
        <v>56.541666666666664</v>
      </c>
      <c r="E36" s="93">
        <f>[30]Julho!$E$8</f>
        <v>39.564236111111107</v>
      </c>
      <c r="F36" s="93">
        <f>[30]Julho!$E$9</f>
        <v>37.208333333333336</v>
      </c>
      <c r="G36" s="93">
        <f>[30]Julho!$E$10</f>
        <v>59.041666666666664</v>
      </c>
      <c r="H36" s="93">
        <f>[30]Julho!$E$11</f>
        <v>73.833333333333329</v>
      </c>
      <c r="I36" s="93">
        <f>[30]Julho!$E$12</f>
        <v>90.791666666666671</v>
      </c>
      <c r="J36" s="93">
        <f>[30]Julho!$E$13</f>
        <v>99.875</v>
      </c>
      <c r="K36" s="93">
        <f>[30]Julho!$E$14</f>
        <v>98.25</v>
      </c>
      <c r="L36" s="93">
        <f>[30]Julho!$E$15</f>
        <v>93.583333333333329</v>
      </c>
      <c r="M36" s="93">
        <f>[30]Julho!$E$16</f>
        <v>89.916666666666671</v>
      </c>
      <c r="N36" s="93">
        <f>[30]Julho!$E$17</f>
        <v>86.833333333333329</v>
      </c>
      <c r="O36" s="93">
        <f>[30]Julho!$E$18</f>
        <v>83.375</v>
      </c>
      <c r="P36" s="93">
        <f>[30]Julho!$E$19</f>
        <v>81.25</v>
      </c>
      <c r="Q36" s="93">
        <f>[30]Julho!$E$20</f>
        <v>76.541666666666671</v>
      </c>
      <c r="R36" s="93">
        <f>[30]Julho!$E$21</f>
        <v>70.375</v>
      </c>
      <c r="S36" s="93">
        <f>[30]Julho!$E$22</f>
        <v>58.75</v>
      </c>
      <c r="T36" s="93">
        <f>[30]Julho!$E$23</f>
        <v>48.041666666666664</v>
      </c>
      <c r="U36" s="93">
        <f>[30]Julho!$E$24</f>
        <v>46.125</v>
      </c>
      <c r="V36" s="93">
        <f>[30]Julho!$E$25</f>
        <v>49.041666666666664</v>
      </c>
      <c r="W36" s="93">
        <f>[30]Julho!$E$26</f>
        <v>43.875</v>
      </c>
      <c r="X36" s="93">
        <f>[30]Julho!$E$27</f>
        <v>44.375</v>
      </c>
      <c r="Y36" s="93">
        <f>[30]Julho!$E$28</f>
        <v>42.125</v>
      </c>
      <c r="Z36" s="93">
        <f>[30]Julho!$E$29</f>
        <v>40.541666666666664</v>
      </c>
      <c r="AA36" s="93">
        <f>[30]Julho!$E$30</f>
        <v>36.583333333333336</v>
      </c>
      <c r="AB36" s="93">
        <f>[30]Julho!$E$31</f>
        <v>39.916666666666664</v>
      </c>
      <c r="AC36" s="93">
        <f>[30]Julho!$E$32</f>
        <v>36.708333333333336</v>
      </c>
      <c r="AD36" s="93">
        <f>[30]Julho!$E$33</f>
        <v>57.791666666666664</v>
      </c>
      <c r="AE36" s="93">
        <f>[30]Julho!$E$34</f>
        <v>83.416666666666671</v>
      </c>
      <c r="AF36" s="93">
        <f>[30]Julho!$E$35</f>
        <v>67.083333333333329</v>
      </c>
      <c r="AG36" s="100">
        <f t="shared" si="1"/>
        <v>63.691588261648754</v>
      </c>
      <c r="AK36" t="s">
        <v>33</v>
      </c>
    </row>
    <row r="37" spans="1:38" x14ac:dyDescent="0.2">
      <c r="A37" s="50" t="s">
        <v>13</v>
      </c>
      <c r="B37" s="93">
        <f>[31]Julho!$E$5</f>
        <v>68.125</v>
      </c>
      <c r="C37" s="93">
        <f>[31]Julho!$E$6</f>
        <v>66.291666666666671</v>
      </c>
      <c r="D37" s="93">
        <f>[31]Julho!$E$7</f>
        <v>55.304347826086953</v>
      </c>
      <c r="E37" s="93">
        <f>[31]Julho!$E$8</f>
        <v>49.221014492753625</v>
      </c>
      <c r="F37" s="93">
        <f>[31]Julho!$E$9</f>
        <v>44.25</v>
      </c>
      <c r="G37" s="93">
        <f>[31]Julho!$E$10</f>
        <v>49.083333333333336</v>
      </c>
      <c r="H37" s="93">
        <f>[31]Julho!$E$11</f>
        <v>47.791666666666664</v>
      </c>
      <c r="I37" s="93">
        <f>[31]Julho!$E$12</f>
        <v>59.083333333333336</v>
      </c>
      <c r="J37" s="93">
        <f>[31]Julho!$E$13</f>
        <v>77.625</v>
      </c>
      <c r="K37" s="93">
        <f>[31]Julho!$E$14</f>
        <v>77.75</v>
      </c>
      <c r="L37" s="93">
        <f>[31]Julho!$E$15</f>
        <v>66.166666666666671</v>
      </c>
      <c r="M37" s="93">
        <f>[31]Julho!$E$16</f>
        <v>66.791666666666671</v>
      </c>
      <c r="N37" s="93">
        <f>[31]Julho!$E$17</f>
        <v>68.416666666666671</v>
      </c>
      <c r="O37" s="93">
        <f>[31]Julho!$E$18</f>
        <v>71</v>
      </c>
      <c r="P37" s="93">
        <f>[31]Julho!$E$19</f>
        <v>69.75</v>
      </c>
      <c r="Q37" s="93">
        <f>[31]Julho!$E$20</f>
        <v>62.166666666666664</v>
      </c>
      <c r="R37" s="93">
        <f>[31]Julho!$E$21</f>
        <v>53.958333333333336</v>
      </c>
      <c r="S37" s="93">
        <f>[31]Julho!$E$22</f>
        <v>49.041666666666664</v>
      </c>
      <c r="T37" s="93">
        <f>[31]Julho!$E$23</f>
        <v>48.833333333333336</v>
      </c>
      <c r="U37" s="93">
        <f>[31]Julho!$E$24</f>
        <v>48.583333333333336</v>
      </c>
      <c r="V37" s="93">
        <f>[31]Julho!$E$25</f>
        <v>49.791666666666664</v>
      </c>
      <c r="W37" s="93">
        <f>[31]Julho!$E$26</f>
        <v>49.826086956521742</v>
      </c>
      <c r="X37" s="93">
        <f>[31]Julho!$E$27</f>
        <v>47.875</v>
      </c>
      <c r="Y37" s="93">
        <f>[31]Julho!$E$28</f>
        <v>46.541666666666664</v>
      </c>
      <c r="Z37" s="93">
        <f>[31]Julho!$E$29</f>
        <v>42.208333333333336</v>
      </c>
      <c r="AA37" s="93">
        <f>[31]Julho!$E$30</f>
        <v>44.541666666666664</v>
      </c>
      <c r="AB37" s="93">
        <f>[31]Julho!$E$31</f>
        <v>44.565217391304351</v>
      </c>
      <c r="AC37" s="93">
        <f>[31]Julho!$E$32</f>
        <v>42.875</v>
      </c>
      <c r="AD37" s="93">
        <f>[31]Julho!$E$33</f>
        <v>41.166666666666664</v>
      </c>
      <c r="AE37" s="93">
        <f>[31]Julho!$E$34</f>
        <v>52.833333333333336</v>
      </c>
      <c r="AF37" s="93">
        <f>[31]Julho!$E$35</f>
        <v>58.304347826086953</v>
      </c>
      <c r="AG37" s="100">
        <f t="shared" si="1"/>
        <v>55.476215521271612</v>
      </c>
      <c r="AI37" t="s">
        <v>33</v>
      </c>
      <c r="AK37" t="s">
        <v>33</v>
      </c>
    </row>
    <row r="38" spans="1:38" x14ac:dyDescent="0.2">
      <c r="A38" s="50" t="s">
        <v>155</v>
      </c>
      <c r="B38" s="93">
        <f>[32]Julho!$E5</f>
        <v>61.85</v>
      </c>
      <c r="C38" s="93">
        <f>[32]Julho!$E6</f>
        <v>71.409090909090907</v>
      </c>
      <c r="D38" s="93">
        <f>[32]Julho!$E7</f>
        <v>63.608695652173914</v>
      </c>
      <c r="E38" s="93">
        <f>[32]Julho!$E8</f>
        <v>63.227272727272727</v>
      </c>
      <c r="F38" s="93">
        <f>[32]Julho!$E9</f>
        <v>44.25</v>
      </c>
      <c r="G38" s="93">
        <f>[32]Julho!$E10</f>
        <v>49.083333333333336</v>
      </c>
      <c r="H38" s="93">
        <f>[32]Julho!$E11</f>
        <v>47.791666666666664</v>
      </c>
      <c r="I38" s="93">
        <f>[32]Julho!$E12</f>
        <v>69.227272727272734</v>
      </c>
      <c r="J38" s="93">
        <f>[32]Julho!$E13</f>
        <v>73.833333333333329</v>
      </c>
      <c r="K38" s="93">
        <f>[32]Julho!$E14</f>
        <v>75.166666666666671</v>
      </c>
      <c r="L38" s="93">
        <f>[32]Julho!$E15</f>
        <v>75.772727272727266</v>
      </c>
      <c r="M38" s="93">
        <f>[32]Julho!$E16</f>
        <v>64.625</v>
      </c>
      <c r="N38" s="93">
        <f>[32]Julho!$E17</f>
        <v>69.375</v>
      </c>
      <c r="O38" s="93">
        <f>[32]Julho!$E18</f>
        <v>71.5</v>
      </c>
      <c r="P38" s="93">
        <f>[32]Julho!$E19</f>
        <v>72.208333333333329</v>
      </c>
      <c r="Q38" s="93">
        <f>[32]Julho!$E20</f>
        <v>77.78947368421052</v>
      </c>
      <c r="R38" s="93">
        <f>[32]Julho!$E21</f>
        <v>75.21052631578948</v>
      </c>
      <c r="S38" s="93">
        <f>[32]Julho!$E22</f>
        <v>65.434782608695656</v>
      </c>
      <c r="T38" s="93">
        <f>[32]Julho!$E23</f>
        <v>65.904761904761898</v>
      </c>
      <c r="U38" s="93">
        <f>[32]Julho!$E24</f>
        <v>67.75</v>
      </c>
      <c r="V38" s="93">
        <f>[32]Julho!$E25</f>
        <v>63.68181818181818</v>
      </c>
      <c r="W38" s="93">
        <f>[32]Julho!$E26</f>
        <v>66.75</v>
      </c>
      <c r="X38" s="93">
        <f>[32]Julho!$E27</f>
        <v>63.952380952380949</v>
      </c>
      <c r="Y38" s="93">
        <f>[32]Julho!$E28</f>
        <v>64.047619047619051</v>
      </c>
      <c r="Z38" s="93">
        <f>[32]Julho!$E29</f>
        <v>64.454545454545453</v>
      </c>
      <c r="AA38" s="93">
        <f>[32]Julho!$E30</f>
        <v>64.272727272727266</v>
      </c>
      <c r="AB38" s="93">
        <f>[32]Julho!$E31</f>
        <v>57.869565217391305</v>
      </c>
      <c r="AC38" s="93">
        <f>[32]Julho!$E32</f>
        <v>58.636363636363633</v>
      </c>
      <c r="AD38" s="93">
        <f>[32]Julho!$E33</f>
        <v>58.391304347826086</v>
      </c>
      <c r="AE38" s="93">
        <f>[32]Julho!$E34</f>
        <v>59.454545454545453</v>
      </c>
      <c r="AF38" s="93">
        <f>[32]Julho!$E35</f>
        <v>59.478260869565219</v>
      </c>
      <c r="AG38" s="100">
        <f t="shared" si="1"/>
        <v>64.709905405487461</v>
      </c>
      <c r="AI38" t="s">
        <v>33</v>
      </c>
      <c r="AJ38" t="s">
        <v>33</v>
      </c>
    </row>
    <row r="39" spans="1:38" x14ac:dyDescent="0.2">
      <c r="A39" s="50" t="s">
        <v>14</v>
      </c>
      <c r="B39" s="93">
        <f>[33]Julho!$E$5</f>
        <v>62.208333333333336</v>
      </c>
      <c r="C39" s="93">
        <f>[33]Julho!$E$6</f>
        <v>68.375</v>
      </c>
      <c r="D39" s="93">
        <f>[33]Julho!$E$7</f>
        <v>52.875</v>
      </c>
      <c r="E39" s="93">
        <f>[33]Julho!$E$8</f>
        <v>37.125</v>
      </c>
      <c r="F39" s="93">
        <f>[33]Julho!$E$9</f>
        <v>41.083333333333336</v>
      </c>
      <c r="G39" s="93">
        <f>[33]Julho!$E$10</f>
        <v>87.875</v>
      </c>
      <c r="H39" s="93">
        <f>[33]Julho!$E$11</f>
        <v>81.25</v>
      </c>
      <c r="I39" s="93">
        <f>[33]Julho!$E$12</f>
        <v>96.791666666666671</v>
      </c>
      <c r="J39" s="93">
        <f>[33]Julho!$E$13</f>
        <v>95.875</v>
      </c>
      <c r="K39" s="93">
        <f>[33]Julho!$E$14</f>
        <v>79.75</v>
      </c>
      <c r="L39" s="93">
        <f>[33]Julho!$E$15</f>
        <v>94</v>
      </c>
      <c r="M39" s="93">
        <f>[33]Julho!$E$16</f>
        <v>96.25</v>
      </c>
      <c r="N39" s="93">
        <f>[33]Julho!$E$17</f>
        <v>94.916666666666671</v>
      </c>
      <c r="O39" s="93">
        <f>[33]Julho!$E$18</f>
        <v>93.708333333333329</v>
      </c>
      <c r="P39" s="93">
        <f>[33]Julho!$E$19</f>
        <v>86.916666666666671</v>
      </c>
      <c r="Q39" s="93">
        <f>[33]Julho!$E$20</f>
        <v>71.208333333333329</v>
      </c>
      <c r="R39" s="93">
        <f>[33]Julho!$E$21</f>
        <v>62.208333333333336</v>
      </c>
      <c r="S39" s="93">
        <f>[33]Julho!$E$22</f>
        <v>60.5</v>
      </c>
      <c r="T39" s="93">
        <f>[33]Julho!$E$23</f>
        <v>49.791666666666664</v>
      </c>
      <c r="U39" s="93">
        <f>[33]Julho!$E$24</f>
        <v>47.833333333333336</v>
      </c>
      <c r="V39" s="93">
        <f>[33]Julho!$E$25</f>
        <v>47.666666666666664</v>
      </c>
      <c r="W39" s="93">
        <f>[33]Julho!$E$26</f>
        <v>43.083333333333336</v>
      </c>
      <c r="X39" s="93">
        <f>[33]Julho!$E$27</f>
        <v>42.666666666666664</v>
      </c>
      <c r="Y39" s="93">
        <f>[33]Julho!$E$28</f>
        <v>47.583333333333336</v>
      </c>
      <c r="Z39" s="93">
        <f>[33]Julho!$E$29</f>
        <v>36.125</v>
      </c>
      <c r="AA39" s="93">
        <f>[33]Julho!$E$30</f>
        <v>41.25</v>
      </c>
      <c r="AB39" s="93">
        <f>[33]Julho!$E$31</f>
        <v>46.208333333333336</v>
      </c>
      <c r="AC39" s="93">
        <f>[33]Julho!$E$32</f>
        <v>42</v>
      </c>
      <c r="AD39" s="93">
        <f>[33]Julho!$E$33</f>
        <v>66.708333333333329</v>
      </c>
      <c r="AE39" s="93">
        <f>[33]Julho!$E$34</f>
        <v>93.739130434782609</v>
      </c>
      <c r="AF39" s="93">
        <f>[33]Julho!$E$35</f>
        <v>79.625</v>
      </c>
      <c r="AG39" s="100">
        <f t="shared" si="1"/>
        <v>66.038627863487605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3">
        <f>[34]Julho!$E$5</f>
        <v>40.791666666666664</v>
      </c>
      <c r="C40" s="93">
        <f>[34]Julho!$E$6</f>
        <v>49.833333333333336</v>
      </c>
      <c r="D40" s="93">
        <f>[34]Julho!$E$7</f>
        <v>39.416666666666664</v>
      </c>
      <c r="E40" s="93">
        <f>[34]Julho!$E$8</f>
        <v>39.833333333333336</v>
      </c>
      <c r="F40" s="93">
        <f>[34]Julho!$E$9</f>
        <v>48.791666666666664</v>
      </c>
      <c r="G40" s="93">
        <f>[34]Julho!$E$10</f>
        <v>71.791666666666671</v>
      </c>
      <c r="H40" s="93">
        <f>[34]Julho!$E$11</f>
        <v>69.375</v>
      </c>
      <c r="I40" s="93">
        <f>[34]Julho!$E$12</f>
        <v>86.041666666666671</v>
      </c>
      <c r="J40" s="93">
        <f>[34]Julho!$E$13</f>
        <v>81.333333333333329</v>
      </c>
      <c r="K40" s="93">
        <f>[34]Julho!$E$14</f>
        <v>64.125</v>
      </c>
      <c r="L40" s="93">
        <f>[34]Julho!$E$15</f>
        <v>72.583333333333329</v>
      </c>
      <c r="M40" s="93">
        <f>[34]Julho!$E$16</f>
        <v>86.083333333333329</v>
      </c>
      <c r="N40" s="93">
        <f>[34]Julho!$E$17</f>
        <v>79.333333333333329</v>
      </c>
      <c r="O40" s="93">
        <f>[34]Julho!$E$18</f>
        <v>75.791666666666671</v>
      </c>
      <c r="P40" s="93">
        <f>[34]Julho!$E$19</f>
        <v>74.958333333333329</v>
      </c>
      <c r="Q40" s="93">
        <f>[34]Julho!$E$20</f>
        <v>68.875</v>
      </c>
      <c r="R40" s="93">
        <f>[34]Julho!$E$21</f>
        <v>64.875</v>
      </c>
      <c r="S40" s="93">
        <f>[34]Julho!$E$22</f>
        <v>58.25</v>
      </c>
      <c r="T40" s="93">
        <f>[34]Julho!$E$23</f>
        <v>47</v>
      </c>
      <c r="U40" s="93">
        <f>[34]Julho!$E$24</f>
        <v>49.083333333333336</v>
      </c>
      <c r="V40" s="93">
        <f>[34]Julho!$E$25</f>
        <v>45.125</v>
      </c>
      <c r="W40" s="93">
        <f>[34]Julho!$E$26</f>
        <v>49.791666666666664</v>
      </c>
      <c r="X40" s="93">
        <f>[34]Julho!$E$27</f>
        <v>50.083333333333336</v>
      </c>
      <c r="Y40" s="93">
        <f>[34]Julho!$E$28</f>
        <v>41.458333333333336</v>
      </c>
      <c r="Z40" s="93">
        <f>[34]Julho!$E$29</f>
        <v>45.333333333333336</v>
      </c>
      <c r="AA40" s="93">
        <f>[34]Julho!$E$30</f>
        <v>48.5</v>
      </c>
      <c r="AB40" s="93">
        <f>[34]Julho!$E$31</f>
        <v>45.583333333333336</v>
      </c>
      <c r="AC40" s="93">
        <f>[34]Julho!$E$32</f>
        <v>33.708333333333336</v>
      </c>
      <c r="AD40" s="93">
        <f>[34]Julho!$E$33</f>
        <v>70.958333333333329</v>
      </c>
      <c r="AE40" s="93">
        <f>[34]Julho!$E$34</f>
        <v>88.291666666666671</v>
      </c>
      <c r="AF40" s="93">
        <f>[34]Julho!$E$35</f>
        <v>67.75</v>
      </c>
      <c r="AG40" s="100">
        <f t="shared" si="1"/>
        <v>59.830645161290313</v>
      </c>
      <c r="AJ40" t="s">
        <v>33</v>
      </c>
      <c r="AK40" t="s">
        <v>33</v>
      </c>
    </row>
    <row r="41" spans="1:38" x14ac:dyDescent="0.2">
      <c r="A41" s="50" t="s">
        <v>156</v>
      </c>
      <c r="B41" s="93">
        <f>[35]Julho!$E$5</f>
        <v>55.5</v>
      </c>
      <c r="C41" s="93">
        <f>[35]Julho!$E$6</f>
        <v>71.375</v>
      </c>
      <c r="D41" s="93">
        <f>[35]Julho!$E$7</f>
        <v>59.208333333333336</v>
      </c>
      <c r="E41" s="93">
        <f>[35]Julho!$E$8</f>
        <v>54.375</v>
      </c>
      <c r="F41" s="93">
        <f>[35]Julho!$E$9</f>
        <v>48.458333333333336</v>
      </c>
      <c r="G41" s="93">
        <f>[35]Julho!$E$10</f>
        <v>52</v>
      </c>
      <c r="H41" s="93">
        <f>[35]Julho!$E$11</f>
        <v>63.875</v>
      </c>
      <c r="I41" s="93">
        <f>[35]Julho!$E$12</f>
        <v>79</v>
      </c>
      <c r="J41" s="93">
        <f>[35]Julho!$E$13</f>
        <v>93.5</v>
      </c>
      <c r="K41" s="93">
        <f>[35]Julho!$E$14</f>
        <v>92</v>
      </c>
      <c r="L41" s="93">
        <f>[35]Julho!$E$15</f>
        <v>75.666666666666671</v>
      </c>
      <c r="M41" s="93">
        <f>[35]Julho!$E$16</f>
        <v>80.791666666666671</v>
      </c>
      <c r="N41" s="93">
        <f>[35]Julho!$E$17</f>
        <v>82.166666666666671</v>
      </c>
      <c r="O41" s="93">
        <f>[35]Julho!$E$18</f>
        <v>81.208333333333329</v>
      </c>
      <c r="P41" s="93">
        <f>[35]Julho!$E$19</f>
        <v>76.75</v>
      </c>
      <c r="Q41" s="93">
        <f>[35]Julho!$E$20</f>
        <v>67.333333333333329</v>
      </c>
      <c r="R41" s="93">
        <f>[35]Julho!$E$21</f>
        <v>66.666666666666671</v>
      </c>
      <c r="S41" s="93">
        <f>[35]Julho!$E$22</f>
        <v>63.5</v>
      </c>
      <c r="T41" s="93">
        <f>[35]Julho!$E$23</f>
        <v>51.333333333333336</v>
      </c>
      <c r="U41" s="93">
        <f>[35]Julho!$E$24</f>
        <v>49.833333333333336</v>
      </c>
      <c r="V41" s="93">
        <f>[35]Julho!$E$25</f>
        <v>53.041666666666664</v>
      </c>
      <c r="W41" s="93">
        <f>[35]Julho!$E$26</f>
        <v>52.791666666666664</v>
      </c>
      <c r="X41" s="93">
        <f>[35]Julho!$E$27</f>
        <v>54.333333333333336</v>
      </c>
      <c r="Y41" s="93">
        <f>[35]Julho!$E$28</f>
        <v>48.541666666666664</v>
      </c>
      <c r="Z41" s="93">
        <f>[35]Julho!$E$29</f>
        <v>49.75</v>
      </c>
      <c r="AA41" s="93">
        <f>[35]Julho!$E$30</f>
        <v>52.791666666666664</v>
      </c>
      <c r="AB41" s="93">
        <f>[35]Julho!$E$31</f>
        <v>49</v>
      </c>
      <c r="AC41" s="93">
        <f>[35]Julho!$E$32</f>
        <v>46.304347826086953</v>
      </c>
      <c r="AD41" s="93">
        <f>[35]Julho!$E$33</f>
        <v>45.166666666666664</v>
      </c>
      <c r="AE41" s="93">
        <f>[35]Julho!$E$34</f>
        <v>61.375</v>
      </c>
      <c r="AF41" s="93">
        <f>[35]Julho!$E$35</f>
        <v>61.416666666666664</v>
      </c>
      <c r="AG41" s="100">
        <f t="shared" si="1"/>
        <v>62.550140252454426</v>
      </c>
      <c r="AI41" t="s">
        <v>33</v>
      </c>
      <c r="AJ41" t="s">
        <v>33</v>
      </c>
    </row>
    <row r="42" spans="1:38" x14ac:dyDescent="0.2">
      <c r="A42" s="50" t="s">
        <v>16</v>
      </c>
      <c r="B42" s="93">
        <f>[36]Julho!$E$5</f>
        <v>72.416666666666671</v>
      </c>
      <c r="C42" s="93">
        <f>[36]Julho!$E$6</f>
        <v>76.458333333333329</v>
      </c>
      <c r="D42" s="93">
        <f>[36]Julho!$E$7</f>
        <v>64.416666666666671</v>
      </c>
      <c r="E42" s="93">
        <f>[36]Julho!$E$8</f>
        <v>56.25</v>
      </c>
      <c r="F42" s="93">
        <f>[36]Julho!$E$9</f>
        <v>52.25</v>
      </c>
      <c r="G42" s="93">
        <f>[36]Julho!$E$10</f>
        <v>76.791666666666671</v>
      </c>
      <c r="H42" s="93">
        <f>[36]Julho!$E$11</f>
        <v>77.333333333333329</v>
      </c>
      <c r="I42" s="93">
        <f>[36]Julho!$E$12</f>
        <v>87.166666666666671</v>
      </c>
      <c r="J42" s="93">
        <f>[36]Julho!$E$13</f>
        <v>97.375</v>
      </c>
      <c r="K42" s="93">
        <f>[36]Julho!$E$14</f>
        <v>94.416666666666671</v>
      </c>
      <c r="L42" s="93">
        <f>[36]Julho!$E$15</f>
        <v>93.291666666666671</v>
      </c>
      <c r="M42" s="93">
        <f>[36]Julho!$E$16</f>
        <v>84.5</v>
      </c>
      <c r="N42" s="93">
        <f>[36]Julho!$E$17</f>
        <v>81.875</v>
      </c>
      <c r="O42" s="93">
        <f>[36]Julho!$E$18</f>
        <v>82.041666666666671</v>
      </c>
      <c r="P42" s="93">
        <f>[36]Julho!$E$19</f>
        <v>77.333333333333329</v>
      </c>
      <c r="Q42" s="93">
        <f>[36]Julho!$E$20</f>
        <v>74.416666666666671</v>
      </c>
      <c r="R42" s="93">
        <f>[36]Julho!$E$21</f>
        <v>73.958333333333329</v>
      </c>
      <c r="S42" s="93">
        <f>[36]Julho!$E$22</f>
        <v>68.208333333333329</v>
      </c>
      <c r="T42" s="93">
        <f>[36]Julho!$E$23</f>
        <v>53.083333333333336</v>
      </c>
      <c r="U42" s="93">
        <f>[36]Julho!$E$24</f>
        <v>63.083333333333336</v>
      </c>
      <c r="V42" s="93">
        <f>[36]Julho!$E$25</f>
        <v>56.75</v>
      </c>
      <c r="W42" s="93">
        <f>[36]Julho!$E$26</f>
        <v>61.25</v>
      </c>
      <c r="X42" s="93">
        <f>[36]Julho!$E$27</f>
        <v>63.833333333333336</v>
      </c>
      <c r="Y42" s="93">
        <f>[36]Julho!$E$28</f>
        <v>51.25</v>
      </c>
      <c r="Z42" s="93">
        <f>[36]Julho!$E$29</f>
        <v>58.791666666666664</v>
      </c>
      <c r="AA42" s="93">
        <f>[36]Julho!$E$30</f>
        <v>53.541666666666664</v>
      </c>
      <c r="AB42" s="93">
        <f>[36]Julho!$E$31</f>
        <v>56.958333333333336</v>
      </c>
      <c r="AC42" s="93">
        <f>[36]Julho!$E$32</f>
        <v>53.125</v>
      </c>
      <c r="AD42" s="93">
        <f>[36]Julho!$E$33</f>
        <v>67.708333333333329</v>
      </c>
      <c r="AE42" s="93">
        <f>[36]Julho!$E$34</f>
        <v>87.791666666666671</v>
      </c>
      <c r="AF42" s="93">
        <f>[36]Julho!$E$35</f>
        <v>74.333333333333329</v>
      </c>
      <c r="AG42" s="100">
        <f t="shared" si="1"/>
        <v>70.709677419354819</v>
      </c>
      <c r="AJ42" t="s">
        <v>33</v>
      </c>
      <c r="AK42" t="s">
        <v>33</v>
      </c>
    </row>
    <row r="43" spans="1:38" x14ac:dyDescent="0.2">
      <c r="A43" s="50" t="s">
        <v>139</v>
      </c>
      <c r="B43" s="93">
        <f>[37]Julho!$E$5</f>
        <v>77.833333333333329</v>
      </c>
      <c r="C43" s="93">
        <f>[37]Julho!$E$6</f>
        <v>83.791666666666671</v>
      </c>
      <c r="D43" s="93">
        <f>[37]Julho!$E$7</f>
        <v>61.833333333333336</v>
      </c>
      <c r="E43" s="93">
        <f>[37]Julho!$E$8</f>
        <v>46.5</v>
      </c>
      <c r="F43" s="93">
        <f>[37]Julho!$E$9</f>
        <v>40.916666666666664</v>
      </c>
      <c r="G43" s="93">
        <f>[37]Julho!$E$10</f>
        <v>48.291666666666664</v>
      </c>
      <c r="H43" s="93">
        <f>[37]Julho!$E$11</f>
        <v>60.083333333333336</v>
      </c>
      <c r="I43" s="93">
        <f>[37]Julho!$E$12</f>
        <v>83.958333333333329</v>
      </c>
      <c r="J43" s="93">
        <f>[37]Julho!$E$13</f>
        <v>99.291666666666671</v>
      </c>
      <c r="K43" s="93">
        <f>[37]Julho!$E$14</f>
        <v>94.458333333333329</v>
      </c>
      <c r="L43" s="93">
        <f>[37]Julho!$E$15</f>
        <v>82.5</v>
      </c>
      <c r="M43" s="93">
        <f>[37]Julho!$E$16</f>
        <v>88.791666666666671</v>
      </c>
      <c r="N43" s="93">
        <f>[37]Julho!$E$17</f>
        <v>88.75</v>
      </c>
      <c r="O43" s="93">
        <f>[37]Julho!$E$18</f>
        <v>87.041666666666671</v>
      </c>
      <c r="P43" s="93">
        <f>[37]Julho!$E$19</f>
        <v>80.416666666666671</v>
      </c>
      <c r="Q43" s="93">
        <f>[37]Julho!$E$20</f>
        <v>72.875</v>
      </c>
      <c r="R43" s="93">
        <f>[37]Julho!$E$21</f>
        <v>67.041666666666671</v>
      </c>
      <c r="S43" s="93">
        <f>[37]Julho!$E$22</f>
        <v>57.458333333333336</v>
      </c>
      <c r="T43" s="93">
        <f>[37]Julho!$E$23</f>
        <v>49</v>
      </c>
      <c r="U43" s="93">
        <f>[37]Julho!$E$24</f>
        <v>51.666666666666664</v>
      </c>
      <c r="V43" s="93">
        <f>[37]Julho!$E$25</f>
        <v>45.875</v>
      </c>
      <c r="W43" s="93">
        <f>[37]Julho!$E$26</f>
        <v>52.375</v>
      </c>
      <c r="X43" s="93">
        <f>[37]Julho!$E$27</f>
        <v>48.916666666666664</v>
      </c>
      <c r="Y43" s="93">
        <f>[37]Julho!$E$28</f>
        <v>47.291666666666664</v>
      </c>
      <c r="Z43" s="93">
        <f>[37]Julho!$E$29</f>
        <v>44.458333333333336</v>
      </c>
      <c r="AA43" s="93">
        <f>[37]Julho!$E$30</f>
        <v>41.375</v>
      </c>
      <c r="AB43" s="93">
        <f>[37]Julho!$E$31</f>
        <v>43.041666666666664</v>
      </c>
      <c r="AC43" s="93">
        <f>[37]Julho!$E$32</f>
        <v>38.791666666666664</v>
      </c>
      <c r="AD43" s="93">
        <f>[37]Julho!$E$33</f>
        <v>50.125</v>
      </c>
      <c r="AE43" s="93">
        <f>[37]Julho!$E$34</f>
        <v>68.833333333333329</v>
      </c>
      <c r="AF43" s="93">
        <f>[37]Julho!$E$35</f>
        <v>67.791666666666671</v>
      </c>
      <c r="AG43" s="100">
        <f t="shared" si="1"/>
        <v>63.592741935483886</v>
      </c>
      <c r="AK43" t="s">
        <v>33</v>
      </c>
    </row>
    <row r="44" spans="1:38" x14ac:dyDescent="0.2">
      <c r="A44" s="50" t="s">
        <v>17</v>
      </c>
      <c r="B44" s="93">
        <f>[38]Julho!$E$5</f>
        <v>46.25</v>
      </c>
      <c r="C44" s="93">
        <f>[38]Julho!$E$6</f>
        <v>59.083333333333336</v>
      </c>
      <c r="D44" s="93">
        <f>[38]Julho!$E$7</f>
        <v>44.083333333333336</v>
      </c>
      <c r="E44" s="93">
        <f>[38]Julho!$E$8</f>
        <v>39.291666666666664</v>
      </c>
      <c r="F44" s="93">
        <f>[38]Julho!$E$9</f>
        <v>37.083333333333336</v>
      </c>
      <c r="G44" s="93">
        <f>[38]Julho!$E$10</f>
        <v>42.708333333333336</v>
      </c>
      <c r="H44" s="93">
        <f>[38]Julho!$E$11</f>
        <v>63.041666666666664</v>
      </c>
      <c r="I44" s="93">
        <f>[38]Julho!$E$12</f>
        <v>74.958333333333329</v>
      </c>
      <c r="J44" s="93">
        <f>[38]Julho!$E$13</f>
        <v>90.166666666666671</v>
      </c>
      <c r="K44" s="93">
        <f>[38]Julho!$E$14</f>
        <v>86.791666666666671</v>
      </c>
      <c r="L44" s="93">
        <f>[38]Julho!$E$15</f>
        <v>69.541666666666671</v>
      </c>
      <c r="M44" s="93">
        <f>[38]Julho!$E$16</f>
        <v>74.708333333333329</v>
      </c>
      <c r="N44" s="93">
        <f>[38]Julho!$E$17</f>
        <v>73.125</v>
      </c>
      <c r="O44" s="93">
        <f>[38]Julho!$E$18</f>
        <v>76.291666666666671</v>
      </c>
      <c r="P44" s="93">
        <f>[38]Julho!$E$19</f>
        <v>73.916666666666671</v>
      </c>
      <c r="Q44" s="93">
        <f>[38]Julho!$E$20</f>
        <v>62.75</v>
      </c>
      <c r="R44" s="93">
        <f>[38]Julho!$E$21</f>
        <v>49.041666666666664</v>
      </c>
      <c r="S44" s="93">
        <f>[38]Julho!$E$22</f>
        <v>46.041666666666664</v>
      </c>
      <c r="T44" s="93">
        <f>[38]Julho!$E$23</f>
        <v>42.166666666666664</v>
      </c>
      <c r="U44" s="93">
        <f>[38]Julho!$E$24</f>
        <v>39.791666666666664</v>
      </c>
      <c r="V44" s="93">
        <f>[38]Julho!$E$25</f>
        <v>38.083333333333336</v>
      </c>
      <c r="W44" s="93">
        <f>[38]Julho!$E$26</f>
        <v>37.25</v>
      </c>
      <c r="X44" s="93">
        <f>[38]Julho!$E$27</f>
        <v>36.833333333333336</v>
      </c>
      <c r="Y44" s="93">
        <f>[38]Julho!$E$28</f>
        <v>39.458333333333336</v>
      </c>
      <c r="Z44" s="93">
        <f>[38]Julho!$E$29</f>
        <v>39.125</v>
      </c>
      <c r="AA44" s="93">
        <f>[38]Julho!$E$30</f>
        <v>37.125</v>
      </c>
      <c r="AB44" s="93">
        <f>[38]Julho!$E$31</f>
        <v>34.833333333333336</v>
      </c>
      <c r="AC44" s="93">
        <f>[38]Julho!$E$32</f>
        <v>34.458333333333336</v>
      </c>
      <c r="AD44" s="93">
        <f>[38]Julho!$E$33</f>
        <v>34.833333333333336</v>
      </c>
      <c r="AE44" s="93">
        <f>[38]Julho!$E$34</f>
        <v>53.833333333333336</v>
      </c>
      <c r="AF44" s="93">
        <f>[38]Julho!$E$35</f>
        <v>51.791666666666664</v>
      </c>
      <c r="AG44" s="100">
        <f t="shared" si="1"/>
        <v>52.530913978494617</v>
      </c>
      <c r="AI44" s="11" t="s">
        <v>33</v>
      </c>
      <c r="AK44" t="s">
        <v>33</v>
      </c>
    </row>
    <row r="45" spans="1:38" hidden="1" x14ac:dyDescent="0.2">
      <c r="A45" s="50" t="s">
        <v>144</v>
      </c>
      <c r="B45" s="93" t="str">
        <f>[39]Julho!$E$5</f>
        <v>*</v>
      </c>
      <c r="C45" s="93" t="str">
        <f>[39]Julho!$E$6</f>
        <v>*</v>
      </c>
      <c r="D45" s="93" t="str">
        <f>[39]Julho!$E$7</f>
        <v>*</v>
      </c>
      <c r="E45" s="93" t="str">
        <f>[39]Julho!$E$8</f>
        <v>*</v>
      </c>
      <c r="F45" s="93" t="str">
        <f>[39]Julho!$E$9</f>
        <v>*</v>
      </c>
      <c r="G45" s="93" t="str">
        <f>[39]Julho!$E$10</f>
        <v>*</v>
      </c>
      <c r="H45" s="93" t="str">
        <f>[39]Julho!$E$11</f>
        <v>*</v>
      </c>
      <c r="I45" s="93" t="str">
        <f>[39]Julho!$E$12</f>
        <v>*</v>
      </c>
      <c r="J45" s="93" t="str">
        <f>[39]Julho!$E$13</f>
        <v>*</v>
      </c>
      <c r="K45" s="93" t="str">
        <f>[39]Julho!$E$14</f>
        <v>*</v>
      </c>
      <c r="L45" s="93" t="str">
        <f>[39]Julho!$E$15</f>
        <v>*</v>
      </c>
      <c r="M45" s="93" t="str">
        <f>[39]Julho!$E$16</f>
        <v>*</v>
      </c>
      <c r="N45" s="93" t="str">
        <f>[39]Julho!$E$17</f>
        <v>*</v>
      </c>
      <c r="O45" s="93" t="str">
        <f>[39]Julho!$E$18</f>
        <v>*</v>
      </c>
      <c r="P45" s="93" t="str">
        <f>[39]Julho!$E$19</f>
        <v>*</v>
      </c>
      <c r="Q45" s="93" t="str">
        <f>[39]Julho!$E$20</f>
        <v>*</v>
      </c>
      <c r="R45" s="93" t="str">
        <f>[39]Julho!$E$21</f>
        <v>*</v>
      </c>
      <c r="S45" s="93" t="str">
        <f>[39]Julho!$E$22</f>
        <v>*</v>
      </c>
      <c r="T45" s="93" t="str">
        <f>[39]Julho!$E$23</f>
        <v>*</v>
      </c>
      <c r="U45" s="93" t="str">
        <f>[39]Julho!$E$24</f>
        <v>*</v>
      </c>
      <c r="V45" s="93" t="str">
        <f>[39]Julho!$E$25</f>
        <v>*</v>
      </c>
      <c r="W45" s="93" t="str">
        <f>[39]Julho!$E$26</f>
        <v>*</v>
      </c>
      <c r="X45" s="93" t="str">
        <f>[39]Julho!$E$27</f>
        <v>*</v>
      </c>
      <c r="Y45" s="93" t="str">
        <f>[39]Julho!$E$28</f>
        <v>*</v>
      </c>
      <c r="Z45" s="93" t="str">
        <f>[39]Julho!$E$29</f>
        <v>*</v>
      </c>
      <c r="AA45" s="93" t="str">
        <f>[39]Julho!$E$30</f>
        <v>*</v>
      </c>
      <c r="AB45" s="93" t="str">
        <f>[39]Julho!$E$31</f>
        <v>*</v>
      </c>
      <c r="AC45" s="93" t="str">
        <f>[39]Julho!$E$32</f>
        <v>*</v>
      </c>
      <c r="AD45" s="93" t="str">
        <f>[39]Julho!$E$33</f>
        <v>*</v>
      </c>
      <c r="AE45" s="93" t="str">
        <f>[39]Julho!$E$34</f>
        <v>*</v>
      </c>
      <c r="AF45" s="93" t="str">
        <f>[39]Julho!$E$35</f>
        <v>*</v>
      </c>
      <c r="AG45" s="100" t="s">
        <v>203</v>
      </c>
      <c r="AJ45" t="s">
        <v>33</v>
      </c>
      <c r="AK45" t="s">
        <v>33</v>
      </c>
    </row>
    <row r="46" spans="1:38" x14ac:dyDescent="0.2">
      <c r="A46" s="50" t="s">
        <v>18</v>
      </c>
      <c r="B46" s="93">
        <f>[40]Julho!$E$5</f>
        <v>56.125</v>
      </c>
      <c r="C46" s="93">
        <f>[40]Julho!$E$6</f>
        <v>65.625</v>
      </c>
      <c r="D46" s="93">
        <f>[40]Julho!$E$7</f>
        <v>65.416666666666671</v>
      </c>
      <c r="E46" s="93">
        <f>[40]Julho!$E$8</f>
        <v>51.125</v>
      </c>
      <c r="F46" s="93">
        <f>[40]Julho!$E$9</f>
        <v>45.833333333333336</v>
      </c>
      <c r="G46" s="93">
        <f>[40]Julho!$E$10</f>
        <v>85.416666666666671</v>
      </c>
      <c r="H46" s="93">
        <f>[40]Julho!$E$11</f>
        <v>89</v>
      </c>
      <c r="I46" s="93">
        <f>[40]Julho!$E$12</f>
        <v>98.583333333333329</v>
      </c>
      <c r="J46" s="93">
        <f>[40]Julho!$E$13</f>
        <v>99.083333333333329</v>
      </c>
      <c r="K46" s="93">
        <f>[40]Julho!$E$14</f>
        <v>84.583333333333329</v>
      </c>
      <c r="L46" s="93">
        <f>[40]Julho!$E$15</f>
        <v>97.791666666666671</v>
      </c>
      <c r="M46" s="93">
        <f>[40]Julho!$E$16</f>
        <v>98.958333333333329</v>
      </c>
      <c r="N46" s="93">
        <f>[40]Julho!$E$17</f>
        <v>98.666666666666671</v>
      </c>
      <c r="O46" s="93">
        <f>[40]Julho!$E$18</f>
        <v>93.125</v>
      </c>
      <c r="P46" s="93">
        <f>[40]Julho!$E$19</f>
        <v>86.875</v>
      </c>
      <c r="Q46" s="93">
        <f>[40]Julho!$E$20</f>
        <v>80.416666666666671</v>
      </c>
      <c r="R46" s="93">
        <f>[40]Julho!$E$21</f>
        <v>75.875</v>
      </c>
      <c r="S46" s="93">
        <f>[40]Julho!$E$22</f>
        <v>71.75</v>
      </c>
      <c r="T46" s="93">
        <f>[40]Julho!$E$23</f>
        <v>53.25</v>
      </c>
      <c r="U46" s="93">
        <f>[40]Julho!$E$24</f>
        <v>50.666666666666664</v>
      </c>
      <c r="V46" s="93">
        <f>[40]Julho!$E$25</f>
        <v>57.416666666666664</v>
      </c>
      <c r="W46" s="93">
        <f>[40]Julho!$E$26</f>
        <v>49.083333333333336</v>
      </c>
      <c r="X46" s="93">
        <f>[40]Julho!$E$27</f>
        <v>50.333333333333336</v>
      </c>
      <c r="Y46" s="93">
        <f>[40]Julho!$E$28</f>
        <v>45.458333333333336</v>
      </c>
      <c r="Z46" s="93">
        <f>[40]Julho!$E$29</f>
        <v>48</v>
      </c>
      <c r="AA46" s="93">
        <f>[40]Julho!$E$30</f>
        <v>47.583333333333336</v>
      </c>
      <c r="AB46" s="93">
        <f>[40]Julho!$E$31</f>
        <v>57.708333333333336</v>
      </c>
      <c r="AC46" s="93">
        <f>[40]Julho!$E$32</f>
        <v>61.25</v>
      </c>
      <c r="AD46" s="93">
        <f>[40]Julho!$E$33</f>
        <v>95.25</v>
      </c>
      <c r="AE46" s="93">
        <f>[40]Julho!$E$34</f>
        <v>97.666666666666671</v>
      </c>
      <c r="AF46" s="93">
        <f>[40]Julho!$E$35</f>
        <v>80</v>
      </c>
      <c r="AG46" s="100">
        <f t="shared" si="1"/>
        <v>72.19086021505376</v>
      </c>
      <c r="AH46" s="11" t="s">
        <v>33</v>
      </c>
      <c r="AJ46" t="s">
        <v>33</v>
      </c>
      <c r="AK46" t="s">
        <v>33</v>
      </c>
      <c r="AL46" t="s">
        <v>33</v>
      </c>
    </row>
    <row r="47" spans="1:38" x14ac:dyDescent="0.2">
      <c r="A47" s="50" t="s">
        <v>21</v>
      </c>
      <c r="B47" s="93">
        <f>[41]Julho!$E$5</f>
        <v>66.375</v>
      </c>
      <c r="C47" s="93">
        <f>[41]Julho!$E$6</f>
        <v>58.458333333333336</v>
      </c>
      <c r="D47" s="93">
        <f>[41]Julho!$E$7</f>
        <v>43.708333333333336</v>
      </c>
      <c r="E47" s="93">
        <f>[41]Julho!$E$8</f>
        <v>37.25</v>
      </c>
      <c r="F47" s="93">
        <f>[41]Julho!$E$9</f>
        <v>33.583333333333336</v>
      </c>
      <c r="G47" s="93">
        <f>[41]Julho!$E$10</f>
        <v>63.208333333333336</v>
      </c>
      <c r="H47" s="93">
        <f>[41]Julho!$E$11</f>
        <v>69.958333333333329</v>
      </c>
      <c r="I47" s="93">
        <f>[41]Julho!$E$12</f>
        <v>77</v>
      </c>
      <c r="J47" s="93">
        <f>[41]Julho!$E$13</f>
        <v>91.5</v>
      </c>
      <c r="K47" s="93">
        <f>[41]Julho!$E$14</f>
        <v>90.041666666666671</v>
      </c>
      <c r="L47" s="93">
        <f>[41]Julho!$E$15</f>
        <v>81.875</v>
      </c>
      <c r="M47" s="93">
        <f>[41]Julho!$E$16</f>
        <v>78.791666666666671</v>
      </c>
      <c r="N47" s="93">
        <f>[41]Julho!$E$17</f>
        <v>78.291666666666671</v>
      </c>
      <c r="O47" s="93">
        <f>[41]Julho!$E$18</f>
        <v>74.5</v>
      </c>
      <c r="P47" s="93">
        <f>[41]Julho!$E$19</f>
        <v>73.791666666666671</v>
      </c>
      <c r="Q47" s="93">
        <f>[41]Julho!$E$20</f>
        <v>66.541666666666671</v>
      </c>
      <c r="R47" s="93">
        <f>[41]Julho!$E$21</f>
        <v>60.375</v>
      </c>
      <c r="S47" s="93">
        <f>[41]Julho!$E$22</f>
        <v>47.333333333333336</v>
      </c>
      <c r="T47" s="93">
        <f>[41]Julho!$E$23</f>
        <v>36.875</v>
      </c>
      <c r="U47" s="93">
        <f>[41]Julho!$E$24</f>
        <v>41.083333333333336</v>
      </c>
      <c r="V47" s="93">
        <f>[41]Julho!$E$25</f>
        <v>37.083333333333336</v>
      </c>
      <c r="W47" s="93">
        <f>[41]Julho!$E$26</f>
        <v>39.541666666666664</v>
      </c>
      <c r="X47" s="93">
        <f>[41]Julho!$E$27</f>
        <v>40.25</v>
      </c>
      <c r="Y47" s="93">
        <f>[41]Julho!$E$28</f>
        <v>31.875</v>
      </c>
      <c r="Z47" s="93">
        <f>[41]Julho!$E$29</f>
        <v>35.958333333333336</v>
      </c>
      <c r="AA47" s="93">
        <f>[41]Julho!$E$30</f>
        <v>33.583333333333336</v>
      </c>
      <c r="AB47" s="93">
        <f>[41]Julho!$E$31</f>
        <v>30.375</v>
      </c>
      <c r="AC47" s="93">
        <f>[41]Julho!$E$32</f>
        <v>27.541666666666668</v>
      </c>
      <c r="AD47" s="93">
        <f>[41]Julho!$E$33</f>
        <v>41.625</v>
      </c>
      <c r="AE47" s="93">
        <f>[41]Julho!$E$34</f>
        <v>66.416666666666671</v>
      </c>
      <c r="AF47" s="93">
        <f>[41]Julho!$E$35</f>
        <v>58.916666666666664</v>
      </c>
      <c r="AG47" s="100">
        <f t="shared" si="1"/>
        <v>55.280913978494624</v>
      </c>
      <c r="AK47" t="s">
        <v>33</v>
      </c>
    </row>
    <row r="48" spans="1:38" x14ac:dyDescent="0.2">
      <c r="A48" s="50" t="s">
        <v>32</v>
      </c>
      <c r="B48" s="93">
        <f>[42]Julho!$E$5</f>
        <v>57.333333333333336</v>
      </c>
      <c r="C48" s="93">
        <f>[42]Julho!$E$6</f>
        <v>49.708333333333336</v>
      </c>
      <c r="D48" s="93">
        <f>[42]Julho!$E$7</f>
        <v>34.583333333333336</v>
      </c>
      <c r="E48" s="93">
        <f>[42]Julho!$E$8</f>
        <v>33.541666666666664</v>
      </c>
      <c r="F48" s="93">
        <f>[42]Julho!$E$9</f>
        <v>29.916666666666668</v>
      </c>
      <c r="G48" s="93">
        <f>[42]Julho!$E$10</f>
        <v>43.291666666666664</v>
      </c>
      <c r="H48" s="93">
        <f>[42]Julho!$E$11</f>
        <v>60.416666666666664</v>
      </c>
      <c r="I48" s="93">
        <f>[42]Julho!$E$12</f>
        <v>71.583333333333329</v>
      </c>
      <c r="J48" s="93">
        <f>[42]Julho!$E$13</f>
        <v>75.875</v>
      </c>
      <c r="K48" s="93">
        <f>[42]Julho!$E$14</f>
        <v>69.5</v>
      </c>
      <c r="L48" s="93">
        <f>[42]Julho!$E$15</f>
        <v>69.5</v>
      </c>
      <c r="M48" s="93">
        <f>[42]Julho!$E$16</f>
        <v>70.083333333333329</v>
      </c>
      <c r="N48" s="93">
        <f>[42]Julho!$E$17</f>
        <v>71.315789473684205</v>
      </c>
      <c r="O48" s="93">
        <f>[42]Julho!$E$18</f>
        <v>69.263157894736835</v>
      </c>
      <c r="P48" s="93">
        <f>[42]Julho!$E$19</f>
        <v>69.25</v>
      </c>
      <c r="Q48" s="93">
        <f>[42]Julho!$E$20</f>
        <v>61.958333333333336</v>
      </c>
      <c r="R48" s="93">
        <f>[42]Julho!$E$21</f>
        <v>50.125</v>
      </c>
      <c r="S48" s="93">
        <f>[42]Julho!$E$22</f>
        <v>39.625</v>
      </c>
      <c r="T48" s="93">
        <f>[42]Julho!$E$23</f>
        <v>38.833333333333336</v>
      </c>
      <c r="U48" s="93">
        <f>[42]Julho!$E$24</f>
        <v>35</v>
      </c>
      <c r="V48" s="93">
        <f>[42]Julho!$E$25</f>
        <v>32</v>
      </c>
      <c r="W48" s="93">
        <f>[42]Julho!$E$26</f>
        <v>33.5</v>
      </c>
      <c r="X48" s="93">
        <f>[42]Julho!$E$27</f>
        <v>31.833333333333332</v>
      </c>
      <c r="Y48" s="93">
        <f>[42]Julho!$E$28</f>
        <v>36.375</v>
      </c>
      <c r="Z48" s="93">
        <f>[41]Julho!$E$29</f>
        <v>35.958333333333336</v>
      </c>
      <c r="AA48" s="93">
        <f>[42]Julho!$E$30</f>
        <v>33.375</v>
      </c>
      <c r="AB48" s="93">
        <f>[42]Julho!$E$31</f>
        <v>30.5</v>
      </c>
      <c r="AC48" s="93">
        <f>[42]Julho!$E$32</f>
        <v>27.208333333333332</v>
      </c>
      <c r="AD48" s="93">
        <f>[42]Julho!$E$33</f>
        <v>31.75</v>
      </c>
      <c r="AE48" s="93">
        <f>[42]Julho!$E$34</f>
        <v>56.083333333333336</v>
      </c>
      <c r="AF48" s="93">
        <f>[42]Julho!$E$35</f>
        <v>44</v>
      </c>
      <c r="AG48" s="100">
        <f t="shared" si="1"/>
        <v>48.170557441992067</v>
      </c>
      <c r="AH48" s="11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3">
        <f>[43]Julho!$E$5</f>
        <v>76.583333333333329</v>
      </c>
      <c r="C49" s="93">
        <f>[43]Julho!$E$6</f>
        <v>76.5</v>
      </c>
      <c r="D49" s="93">
        <f>[43]Julho!$E$7</f>
        <v>64.208333333333329</v>
      </c>
      <c r="E49" s="93">
        <f>[43]Julho!$E$8</f>
        <v>53.083333333333336</v>
      </c>
      <c r="F49" s="93">
        <f>[43]Julho!$E$9</f>
        <v>44.75</v>
      </c>
      <c r="G49" s="93">
        <f>[43]Julho!$E$10</f>
        <v>52.541666666666664</v>
      </c>
      <c r="H49" s="93">
        <f>[43]Julho!$E$11</f>
        <v>52.5</v>
      </c>
      <c r="I49" s="93">
        <f>[43]Julho!$E$12</f>
        <v>69.25</v>
      </c>
      <c r="J49" s="93">
        <f>[43]Julho!$E$13</f>
        <v>87.583333333333329</v>
      </c>
      <c r="K49" s="93">
        <f>[43]Julho!$E$14</f>
        <v>84.916666666666671</v>
      </c>
      <c r="L49" s="93">
        <f>[43]Julho!$E$15</f>
        <v>69.625</v>
      </c>
      <c r="M49" s="93">
        <f>[43]Julho!$E$16</f>
        <v>73.208333333333329</v>
      </c>
      <c r="N49" s="93">
        <f>[43]Julho!$E$17</f>
        <v>70.875</v>
      </c>
      <c r="O49" s="93">
        <f>[43]Julho!$E$18</f>
        <v>80.083333333333329</v>
      </c>
      <c r="P49" s="93">
        <f>[43]Julho!$E$19</f>
        <v>75.75</v>
      </c>
      <c r="Q49" s="93">
        <f>[43]Julho!$E$20</f>
        <v>65.208333333333329</v>
      </c>
      <c r="R49" s="93">
        <f>[43]Julho!$E$21</f>
        <v>56.5</v>
      </c>
      <c r="S49" s="93">
        <f>[43]Julho!$E$22</f>
        <v>52.708333333333336</v>
      </c>
      <c r="T49" s="93">
        <f>[43]Julho!$E$23</f>
        <v>45.958333333333336</v>
      </c>
      <c r="U49" s="93">
        <f>[43]Julho!$E$24</f>
        <v>46.041666666666664</v>
      </c>
      <c r="V49" s="93">
        <f>[43]Julho!$E$25</f>
        <v>45</v>
      </c>
      <c r="W49" s="93">
        <f>[43]Julho!$E$26</f>
        <v>45.791666666666664</v>
      </c>
      <c r="X49" s="93">
        <f>[43]Julho!$E$27</f>
        <v>43.708333333333336</v>
      </c>
      <c r="Y49" s="93">
        <f>[43]Julho!$E$28</f>
        <v>42.958333333333336</v>
      </c>
      <c r="Z49" s="93">
        <f>[43]Julho!$E$29</f>
        <v>43.791666666666664</v>
      </c>
      <c r="AA49" s="93">
        <f>[43]Julho!$E$30</f>
        <v>46.166666666666664</v>
      </c>
      <c r="AB49" s="93">
        <f>[43]Julho!$E$31</f>
        <v>40.958333333333336</v>
      </c>
      <c r="AC49" s="93">
        <f>[43]Julho!$E$32</f>
        <v>41.541666666666664</v>
      </c>
      <c r="AD49" s="93">
        <f>[43]Julho!$E$33</f>
        <v>39.708333333333336</v>
      </c>
      <c r="AE49" s="93">
        <f>[43]Julho!$E$34</f>
        <v>54.25</v>
      </c>
      <c r="AF49" s="93">
        <f>[43]Julho!$E$35</f>
        <v>59.916666666666664</v>
      </c>
      <c r="AG49" s="100">
        <f t="shared" si="1"/>
        <v>58.118279569892472</v>
      </c>
      <c r="AI49" t="s">
        <v>33</v>
      </c>
      <c r="AJ49" t="s">
        <v>33</v>
      </c>
      <c r="AK49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60.363181280417315</v>
      </c>
      <c r="C50" s="94">
        <f t="shared" si="2"/>
        <v>65.168061847217885</v>
      </c>
      <c r="D50" s="94">
        <f t="shared" si="2"/>
        <v>55.842824876986384</v>
      </c>
      <c r="E50" s="94">
        <f t="shared" si="2"/>
        <v>46.104464841217549</v>
      </c>
      <c r="F50" s="94">
        <f t="shared" si="2"/>
        <v>41.7621204278813</v>
      </c>
      <c r="G50" s="94">
        <f t="shared" si="2"/>
        <v>64.187754877972253</v>
      </c>
      <c r="H50" s="94">
        <f t="shared" si="2"/>
        <v>67.403009688723969</v>
      </c>
      <c r="I50" s="94">
        <f t="shared" si="2"/>
        <v>81.049487219130086</v>
      </c>
      <c r="J50" s="94" t="e">
        <f t="shared" si="2"/>
        <v>#DIV/0!</v>
      </c>
      <c r="K50" s="94">
        <f t="shared" si="2"/>
        <v>84.619361875184836</v>
      </c>
      <c r="L50" s="94">
        <f t="shared" si="2"/>
        <v>80.43436004784688</v>
      </c>
      <c r="M50" s="94" t="e">
        <f t="shared" si="2"/>
        <v>#DIV/0!</v>
      </c>
      <c r="N50" s="94">
        <f t="shared" si="2"/>
        <v>78.53492324561401</v>
      </c>
      <c r="O50" s="94">
        <f t="shared" si="2"/>
        <v>78.303051900584791</v>
      </c>
      <c r="P50" s="94">
        <f t="shared" si="2"/>
        <v>74.464581043956031</v>
      </c>
      <c r="Q50" s="94">
        <f t="shared" si="2"/>
        <v>68.260264338382186</v>
      </c>
      <c r="R50" s="94">
        <f t="shared" si="2"/>
        <v>62.736999770668504</v>
      </c>
      <c r="S50" s="94">
        <f t="shared" si="2"/>
        <v>56.968605195701493</v>
      </c>
      <c r="T50" s="94">
        <f t="shared" si="2"/>
        <v>49.101769693384618</v>
      </c>
      <c r="U50" s="94">
        <f t="shared" si="2"/>
        <v>48.661706349206341</v>
      </c>
      <c r="V50" s="94">
        <f t="shared" si="2"/>
        <v>47.559884559884559</v>
      </c>
      <c r="W50" s="94">
        <f t="shared" si="2"/>
        <v>47.306375086266392</v>
      </c>
      <c r="X50" s="94">
        <f t="shared" si="2"/>
        <v>47.242309967465239</v>
      </c>
      <c r="Y50" s="94">
        <f t="shared" si="2"/>
        <v>44.90099538555183</v>
      </c>
      <c r="Z50" s="94">
        <f t="shared" si="2"/>
        <v>44.781655844155843</v>
      </c>
      <c r="AA50" s="94">
        <f t="shared" si="2"/>
        <v>44.510461760461759</v>
      </c>
      <c r="AB50" s="94">
        <f t="shared" si="2"/>
        <v>44.973645617667344</v>
      </c>
      <c r="AC50" s="94">
        <f t="shared" si="2"/>
        <v>42.559104241169457</v>
      </c>
      <c r="AD50" s="94">
        <f t="shared" si="2"/>
        <v>56.342373658949747</v>
      </c>
      <c r="AE50" s="94">
        <f t="shared" si="2"/>
        <v>73.910299161386106</v>
      </c>
      <c r="AF50" s="94">
        <f t="shared" ref="AF50" si="3">AVERAGE(AF5:AF49)</f>
        <v>64.523089815636396</v>
      </c>
      <c r="AG50" s="100" t="e">
        <f t="shared" si="1"/>
        <v>#DIV/0!</v>
      </c>
      <c r="AI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70"/>
      <c r="AJ52" t="s">
        <v>33</v>
      </c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  <c r="AI57" t="s">
        <v>33</v>
      </c>
    </row>
    <row r="59" spans="1:37" x14ac:dyDescent="0.2">
      <c r="AI59" t="s">
        <v>33</v>
      </c>
    </row>
    <row r="60" spans="1:37" x14ac:dyDescent="0.2">
      <c r="K60" s="2" t="s">
        <v>33</v>
      </c>
      <c r="AE60" s="2" t="s">
        <v>33</v>
      </c>
    </row>
    <row r="62" spans="1:37" x14ac:dyDescent="0.2">
      <c r="M62" s="2" t="s">
        <v>33</v>
      </c>
      <c r="T62" s="2" t="s">
        <v>33</v>
      </c>
    </row>
    <row r="63" spans="1:37" x14ac:dyDescent="0.2">
      <c r="AB63" s="2" t="s">
        <v>33</v>
      </c>
      <c r="AC63" s="2" t="s">
        <v>33</v>
      </c>
      <c r="AG63" s="7" t="s">
        <v>33</v>
      </c>
    </row>
    <row r="64" spans="1:37" x14ac:dyDescent="0.2">
      <c r="P64" s="2" t="s">
        <v>33</v>
      </c>
      <c r="R64" s="2" t="s">
        <v>33</v>
      </c>
    </row>
    <row r="66" spans="11:34" x14ac:dyDescent="0.2">
      <c r="AH66" t="s">
        <v>33</v>
      </c>
    </row>
    <row r="69" spans="11:34" x14ac:dyDescent="0.2">
      <c r="T69" s="2" t="s">
        <v>33</v>
      </c>
    </row>
    <row r="72" spans="11:34" x14ac:dyDescent="0.2">
      <c r="K72" s="2" t="s">
        <v>33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E3:AE4"/>
    <mergeCell ref="AG3:AG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AK30" sqref="AK30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15" t="s">
        <v>215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7"/>
    </row>
    <row r="2" spans="1:36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6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[1]Julho!$F$5</f>
        <v>97</v>
      </c>
      <c r="C5" s="90">
        <f>[1]Julho!$F$6</f>
        <v>100</v>
      </c>
      <c r="D5" s="90">
        <f>[1]Julho!$F$7</f>
        <v>100</v>
      </c>
      <c r="E5" s="90">
        <f>[1]Julho!$F$8</f>
        <v>97</v>
      </c>
      <c r="F5" s="90">
        <f>[1]Julho!$F$9</f>
        <v>84</v>
      </c>
      <c r="G5" s="90">
        <f>[1]Julho!$F$10</f>
        <v>94</v>
      </c>
      <c r="H5" s="90">
        <f>[1]Julho!$F$11</f>
        <v>94</v>
      </c>
      <c r="I5" s="90">
        <f>[1]Julho!$F$12</f>
        <v>97</v>
      </c>
      <c r="J5" s="90">
        <f>[1]Julho!$F$13</f>
        <v>100</v>
      </c>
      <c r="K5" s="90">
        <f>[1]Julho!$F$14</f>
        <v>99</v>
      </c>
      <c r="L5" s="90">
        <f>[1]Julho!$F$15</f>
        <v>100</v>
      </c>
      <c r="M5" s="90">
        <f>[1]Julho!$F$16</f>
        <v>93</v>
      </c>
      <c r="N5" s="90">
        <f>[1]Julho!$F$17</f>
        <v>97</v>
      </c>
      <c r="O5" s="90">
        <f>[1]Julho!$F$18</f>
        <v>96</v>
      </c>
      <c r="P5" s="90">
        <f>[1]Julho!$F$19</f>
        <v>97</v>
      </c>
      <c r="Q5" s="90">
        <f>[1]Julho!$F$20</f>
        <v>100</v>
      </c>
      <c r="R5" s="90">
        <f>[1]Julho!$F$21</f>
        <v>99</v>
      </c>
      <c r="S5" s="90">
        <f>[1]Julho!$F$22</f>
        <v>99</v>
      </c>
      <c r="T5" s="90">
        <f>[1]Julho!$F$23</f>
        <v>96</v>
      </c>
      <c r="U5" s="90">
        <f>[1]Julho!$F$24</f>
        <v>96</v>
      </c>
      <c r="V5" s="90">
        <f>[1]Julho!$F$25</f>
        <v>95</v>
      </c>
      <c r="W5" s="90">
        <f>[1]Julho!$F$26</f>
        <v>95</v>
      </c>
      <c r="X5" s="90">
        <f>[1]Julho!$F$27</f>
        <v>96</v>
      </c>
      <c r="Y5" s="90">
        <f>[1]Julho!$F$28</f>
        <v>95</v>
      </c>
      <c r="Z5" s="90">
        <f>[1]Julho!$F$29</f>
        <v>90</v>
      </c>
      <c r="AA5" s="90">
        <f>[1]Julho!$F$30</f>
        <v>95</v>
      </c>
      <c r="AB5" s="90">
        <f>[1]Julho!$F$31</f>
        <v>94</v>
      </c>
      <c r="AC5" s="90">
        <f>[1]Julho!$F$32</f>
        <v>94</v>
      </c>
      <c r="AD5" s="90">
        <f>[1]Julho!$F$33</f>
        <v>90</v>
      </c>
      <c r="AE5" s="90">
        <f>[1]Julho!$F$34</f>
        <v>91</v>
      </c>
      <c r="AF5" s="90">
        <f>[1]Julho!$F$35</f>
        <v>96</v>
      </c>
      <c r="AG5" s="81">
        <f>MAX(B5:AF5)</f>
        <v>100</v>
      </c>
      <c r="AH5" s="92">
        <f t="shared" ref="AH5" si="1">AVERAGE(B5:AF5)</f>
        <v>95.677419354838705</v>
      </c>
    </row>
    <row r="6" spans="1:36" x14ac:dyDescent="0.2">
      <c r="A6" s="50" t="s">
        <v>0</v>
      </c>
      <c r="B6" s="93">
        <f>[2]Julho!$F$5</f>
        <v>84</v>
      </c>
      <c r="C6" s="93">
        <f>[2]Julho!$F$6</f>
        <v>99</v>
      </c>
      <c r="D6" s="93">
        <f>[2]Julho!$F$7</f>
        <v>93</v>
      </c>
      <c r="E6" s="93">
        <f>[2]Julho!$F$8</f>
        <v>83</v>
      </c>
      <c r="F6" s="93">
        <f>[2]Julho!$F$9</f>
        <v>72</v>
      </c>
      <c r="G6" s="93">
        <f>[2]Julho!$F$10</f>
        <v>90</v>
      </c>
      <c r="H6" s="93">
        <f>[2]Julho!$F$11</f>
        <v>89</v>
      </c>
      <c r="I6" s="93">
        <f>[2]Julho!$F$12</f>
        <v>100</v>
      </c>
      <c r="J6" s="93">
        <f>[2]Julho!$F$13</f>
        <v>97</v>
      </c>
      <c r="K6" s="93">
        <f>[2]Julho!$F$14</f>
        <v>92</v>
      </c>
      <c r="L6" s="93">
        <f>[2]Julho!$F$15</f>
        <v>100</v>
      </c>
      <c r="M6" s="93" t="str">
        <f>[2]Julho!$F$16</f>
        <v>*</v>
      </c>
      <c r="N6" s="93" t="str">
        <f>[2]Julho!$F$17</f>
        <v>*</v>
      </c>
      <c r="O6" s="93" t="str">
        <f>[2]Julho!$F$18</f>
        <v>*</v>
      </c>
      <c r="P6" s="93" t="str">
        <f>[2]Julho!$F$19</f>
        <v>*</v>
      </c>
      <c r="Q6" s="93">
        <f>[2]Julho!$F$20</f>
        <v>92</v>
      </c>
      <c r="R6" s="93">
        <f>[2]Julho!$F$21</f>
        <v>100</v>
      </c>
      <c r="S6" s="93">
        <f>[2]Julho!$F$22</f>
        <v>100</v>
      </c>
      <c r="T6" s="93">
        <f>[2]Julho!$F$23</f>
        <v>89</v>
      </c>
      <c r="U6" s="93">
        <f>[2]Julho!$F$24</f>
        <v>89</v>
      </c>
      <c r="V6" s="93">
        <f>[2]Julho!$F$25</f>
        <v>88</v>
      </c>
      <c r="W6" s="93">
        <f>[2]Julho!$F$26</f>
        <v>85</v>
      </c>
      <c r="X6" s="93">
        <f>[2]Julho!$F$27</f>
        <v>88</v>
      </c>
      <c r="Y6" s="93">
        <f>[2]Julho!$F$28</f>
        <v>85</v>
      </c>
      <c r="Z6" s="93">
        <f>[2]Julho!$F$29</f>
        <v>86</v>
      </c>
      <c r="AA6" s="93">
        <f>[2]Julho!$F$30</f>
        <v>73</v>
      </c>
      <c r="AB6" s="93">
        <f>[2]Julho!$F$31</f>
        <v>79</v>
      </c>
      <c r="AC6" s="93">
        <f>[2]Julho!$F$32</f>
        <v>87</v>
      </c>
      <c r="AD6" s="93">
        <f>[2]Julho!$F$33</f>
        <v>100</v>
      </c>
      <c r="AE6" s="93">
        <f>[2]Julho!$F$34</f>
        <v>100</v>
      </c>
      <c r="AF6" s="93">
        <f>[2]Julho!$F$35</f>
        <v>100</v>
      </c>
      <c r="AG6" s="81">
        <f t="shared" ref="AG6:AG49" si="2">MAX(B6:AF6)</f>
        <v>100</v>
      </c>
      <c r="AH6" s="92">
        <f t="shared" ref="AH6:AH50" si="3">AVERAGE(B6:AF6)</f>
        <v>90.370370370370367</v>
      </c>
    </row>
    <row r="7" spans="1:36" x14ac:dyDescent="0.2">
      <c r="A7" s="50" t="s">
        <v>86</v>
      </c>
      <c r="B7" s="93">
        <f>[3]Julho!$F$5</f>
        <v>90</v>
      </c>
      <c r="C7" s="93">
        <f>[3]Julho!$F$6</f>
        <v>99</v>
      </c>
      <c r="D7" s="93">
        <f>[3]Julho!$F$7</f>
        <v>94</v>
      </c>
      <c r="E7" s="93">
        <f>[3]Julho!$F$8</f>
        <v>62</v>
      </c>
      <c r="F7" s="93">
        <f>[3]Julho!$F$9</f>
        <v>58</v>
      </c>
      <c r="G7" s="93">
        <f>[3]Julho!$F$10</f>
        <v>96</v>
      </c>
      <c r="H7" s="93">
        <f>[3]Julho!$F$11</f>
        <v>97</v>
      </c>
      <c r="I7" s="93">
        <f>[3]Julho!$F$12</f>
        <v>97</v>
      </c>
      <c r="J7" s="93">
        <f>[3]Julho!$F$13</f>
        <v>99</v>
      </c>
      <c r="K7" s="93">
        <f>[3]Julho!$F$14</f>
        <v>98</v>
      </c>
      <c r="L7" s="93">
        <f>[3]Julho!$F$15</f>
        <v>99</v>
      </c>
      <c r="M7" s="93">
        <f>[3]Julho!$F$16</f>
        <v>95</v>
      </c>
      <c r="N7" s="93">
        <f>[3]Julho!$F$17</f>
        <v>94</v>
      </c>
      <c r="O7" s="93">
        <f>[3]Julho!$F$18</f>
        <v>89</v>
      </c>
      <c r="P7" s="93">
        <f>[3]Julho!$F$19</f>
        <v>87</v>
      </c>
      <c r="Q7" s="93">
        <f>[3]Julho!$F$20</f>
        <v>94</v>
      </c>
      <c r="R7" s="93">
        <f>[3]Julho!$F$21</f>
        <v>90</v>
      </c>
      <c r="S7" s="93">
        <f>[3]Julho!$F$22</f>
        <v>78</v>
      </c>
      <c r="T7" s="93">
        <f>[3]Julho!$F$23</f>
        <v>64</v>
      </c>
      <c r="U7" s="93">
        <f>[3]Julho!$F$24</f>
        <v>71</v>
      </c>
      <c r="V7" s="93">
        <f>[3]Julho!$F$25</f>
        <v>73</v>
      </c>
      <c r="W7" s="93">
        <f>[3]Julho!$F$26</f>
        <v>67</v>
      </c>
      <c r="X7" s="93">
        <f>[3]Julho!$F$27</f>
        <v>67</v>
      </c>
      <c r="Y7" s="93">
        <f>[3]Julho!$F$28</f>
        <v>64</v>
      </c>
      <c r="Z7" s="93">
        <f>[3]Julho!$F$29</f>
        <v>72</v>
      </c>
      <c r="AA7" s="93">
        <f>[3]Julho!$F$30</f>
        <v>61</v>
      </c>
      <c r="AB7" s="93">
        <f>[3]Julho!$F$31</f>
        <v>72</v>
      </c>
      <c r="AC7" s="93">
        <f>[3]Julho!$F$32</f>
        <v>68</v>
      </c>
      <c r="AD7" s="93">
        <f>[3]Julho!$F$33</f>
        <v>87</v>
      </c>
      <c r="AE7" s="93">
        <f>[3]Julho!$F$34</f>
        <v>98</v>
      </c>
      <c r="AF7" s="93">
        <f>[3]Julho!$F$35</f>
        <v>89</v>
      </c>
      <c r="AG7" s="81">
        <f t="shared" si="2"/>
        <v>99</v>
      </c>
      <c r="AH7" s="92">
        <f t="shared" si="3"/>
        <v>82.870967741935488</v>
      </c>
    </row>
    <row r="8" spans="1:36" x14ac:dyDescent="0.2">
      <c r="A8" s="50" t="s">
        <v>1</v>
      </c>
      <c r="B8" s="93">
        <f>[4]Julho!$F$5</f>
        <v>85</v>
      </c>
      <c r="C8" s="93">
        <f>[4]Julho!$F$6</f>
        <v>94</v>
      </c>
      <c r="D8" s="93">
        <f>[4]Julho!$F$7</f>
        <v>91</v>
      </c>
      <c r="E8" s="93">
        <f>[4]Julho!$F$8</f>
        <v>86</v>
      </c>
      <c r="F8" s="93">
        <f>[4]Julho!$F$9</f>
        <v>72</v>
      </c>
      <c r="G8" s="93">
        <f>[4]Julho!$F$10</f>
        <v>82</v>
      </c>
      <c r="H8" s="93">
        <f>[4]Julho!$F$11</f>
        <v>85</v>
      </c>
      <c r="I8" s="93">
        <f>[4]Julho!$F$12</f>
        <v>87</v>
      </c>
      <c r="J8" s="93">
        <f>[4]Julho!$F$13</f>
        <v>94</v>
      </c>
      <c r="K8" s="93">
        <f>[4]Julho!$F$14</f>
        <v>92</v>
      </c>
      <c r="L8" s="93">
        <f>[4]Julho!$F$15</f>
        <v>93</v>
      </c>
      <c r="M8" s="93">
        <f>[4]Julho!$F$16</f>
        <v>88</v>
      </c>
      <c r="N8" s="93">
        <f>[4]Julho!$F$17</f>
        <v>84</v>
      </c>
      <c r="O8" s="93">
        <f>[4]Julho!$F$18</f>
        <v>93</v>
      </c>
      <c r="P8" s="93">
        <f>[4]Julho!$F$19</f>
        <v>88</v>
      </c>
      <c r="Q8" s="93">
        <f>[4]Julho!$F$20</f>
        <v>87</v>
      </c>
      <c r="R8" s="93">
        <f>[4]Julho!$F$21</f>
        <v>88</v>
      </c>
      <c r="S8" s="93">
        <f>[4]Julho!$F$22</f>
        <v>89</v>
      </c>
      <c r="T8" s="93">
        <f>[4]Julho!$F$23</f>
        <v>88</v>
      </c>
      <c r="U8" s="93">
        <f>[4]Julho!$F$24</f>
        <v>81</v>
      </c>
      <c r="V8" s="93">
        <f>[4]Julho!$F$25</f>
        <v>78</v>
      </c>
      <c r="W8" s="93">
        <f>[4]Julho!$F$26</f>
        <v>79</v>
      </c>
      <c r="X8" s="93">
        <f>[4]Julho!$F$27</f>
        <v>69</v>
      </c>
      <c r="Y8" s="93">
        <f>[4]Julho!$F$28</f>
        <v>82</v>
      </c>
      <c r="Z8" s="93">
        <f>[4]Julho!$F$29</f>
        <v>82</v>
      </c>
      <c r="AA8" s="93">
        <f>[4]Julho!$F$30</f>
        <v>83</v>
      </c>
      <c r="AB8" s="93">
        <f>[4]Julho!$F$31</f>
        <v>83</v>
      </c>
      <c r="AC8" s="93">
        <f>[4]Julho!$F$32</f>
        <v>82</v>
      </c>
      <c r="AD8" s="93">
        <f>[4]Julho!$F$33</f>
        <v>77</v>
      </c>
      <c r="AE8" s="93">
        <f>[4]Julho!$F$34</f>
        <v>88</v>
      </c>
      <c r="AF8" s="93">
        <f>[4]Julho!$F$35</f>
        <v>78</v>
      </c>
      <c r="AG8" s="81">
        <f t="shared" si="2"/>
        <v>94</v>
      </c>
      <c r="AH8" s="92">
        <f t="shared" si="3"/>
        <v>84.774193548387103</v>
      </c>
    </row>
    <row r="9" spans="1:36" x14ac:dyDescent="0.2">
      <c r="A9" s="50" t="s">
        <v>149</v>
      </c>
      <c r="B9" s="93">
        <f>[5]Julho!$F$5</f>
        <v>68</v>
      </c>
      <c r="C9" s="93">
        <f>[5]Julho!$F$6</f>
        <v>91</v>
      </c>
      <c r="D9" s="93">
        <f>[5]Julho!$F$7</f>
        <v>79</v>
      </c>
      <c r="E9" s="93">
        <f>[5]Julho!$F$8</f>
        <v>53</v>
      </c>
      <c r="F9" s="93">
        <f>[5]Julho!$F$9</f>
        <v>83</v>
      </c>
      <c r="G9" s="93">
        <f>[5]Julho!$F$10</f>
        <v>100</v>
      </c>
      <c r="H9" s="93">
        <f>[5]Julho!$F$11</f>
        <v>99</v>
      </c>
      <c r="I9" s="93">
        <f>[5]Julho!$F$12</f>
        <v>100</v>
      </c>
      <c r="J9" s="93">
        <f>[5]Julho!$F$13</f>
        <v>100</v>
      </c>
      <c r="K9" s="93">
        <f>[5]Julho!$F$14</f>
        <v>100</v>
      </c>
      <c r="L9" s="93">
        <f>[5]Julho!$F$15</f>
        <v>100</v>
      </c>
      <c r="M9" s="93">
        <f>[5]Julho!$F$16</f>
        <v>100</v>
      </c>
      <c r="N9" s="93">
        <f>[5]Julho!$F$17</f>
        <v>100</v>
      </c>
      <c r="O9" s="93">
        <f>[5]Julho!$F$18</f>
        <v>100</v>
      </c>
      <c r="P9" s="93">
        <f>[5]Julho!$F$19</f>
        <v>100</v>
      </c>
      <c r="Q9" s="93">
        <f>[5]Julho!$F$20</f>
        <v>94</v>
      </c>
      <c r="R9" s="93">
        <f>[5]Julho!$F$21</f>
        <v>92</v>
      </c>
      <c r="S9" s="93">
        <f>[5]Julho!$F$22</f>
        <v>97</v>
      </c>
      <c r="T9" s="93">
        <f>[5]Julho!$F$23</f>
        <v>78</v>
      </c>
      <c r="U9" s="93">
        <f>[5]Julho!$F$24</f>
        <v>60</v>
      </c>
      <c r="V9" s="93">
        <f>[5]Julho!$F$25</f>
        <v>67</v>
      </c>
      <c r="W9" s="93">
        <f>[5]Julho!$F$26</f>
        <v>61</v>
      </c>
      <c r="X9" s="93">
        <f>[5]Julho!$F$27</f>
        <v>60</v>
      </c>
      <c r="Y9" s="93">
        <f>[5]Julho!$F$28</f>
        <v>70</v>
      </c>
      <c r="Z9" s="93">
        <f>[5]Julho!$F$29</f>
        <v>52</v>
      </c>
      <c r="AA9" s="93">
        <f>[5]Julho!$F$30</f>
        <v>54</v>
      </c>
      <c r="AB9" s="93">
        <f>[5]Julho!$F$31</f>
        <v>62</v>
      </c>
      <c r="AC9" s="93">
        <f>[5]Julho!$F$32</f>
        <v>63</v>
      </c>
      <c r="AD9" s="93">
        <f>[5]Julho!$F$33</f>
        <v>98</v>
      </c>
      <c r="AE9" s="93">
        <f>[5]Julho!$F$34</f>
        <v>100</v>
      </c>
      <c r="AF9" s="93">
        <f>[5]Julho!$F$35</f>
        <v>100</v>
      </c>
      <c r="AG9" s="81">
        <f t="shared" si="2"/>
        <v>100</v>
      </c>
      <c r="AH9" s="92">
        <f t="shared" si="3"/>
        <v>83.258064516129039</v>
      </c>
    </row>
    <row r="10" spans="1:36" x14ac:dyDescent="0.2">
      <c r="A10" s="50" t="s">
        <v>93</v>
      </c>
      <c r="B10" s="93">
        <f>[6]Julho!$F$5</f>
        <v>80</v>
      </c>
      <c r="C10" s="93">
        <f>[6]Julho!$F$6</f>
        <v>99</v>
      </c>
      <c r="D10" s="93">
        <f>[6]Julho!$F$7</f>
        <v>90</v>
      </c>
      <c r="E10" s="93">
        <f>[6]Julho!$F$8</f>
        <v>66</v>
      </c>
      <c r="F10" s="93">
        <f>[6]Julho!$F$9</f>
        <v>58</v>
      </c>
      <c r="G10" s="93">
        <f>[6]Julho!$F$10</f>
        <v>73</v>
      </c>
      <c r="H10" s="93">
        <f>[6]Julho!$F$11</f>
        <v>97</v>
      </c>
      <c r="I10" s="93">
        <f>[6]Julho!$F$12</f>
        <v>92</v>
      </c>
      <c r="J10" s="93">
        <f>[6]Julho!$F$13</f>
        <v>100</v>
      </c>
      <c r="K10" s="93">
        <f>[6]Julho!$F$14</f>
        <v>100</v>
      </c>
      <c r="L10" s="93">
        <f>[6]Julho!$F$15</f>
        <v>100</v>
      </c>
      <c r="M10" s="93">
        <f>[6]Julho!$F$16</f>
        <v>97</v>
      </c>
      <c r="N10" s="93">
        <f>[6]Julho!$F$17</f>
        <v>100</v>
      </c>
      <c r="O10" s="93">
        <f>[6]Julho!$F$18</f>
        <v>100</v>
      </c>
      <c r="P10" s="93">
        <f>[6]Julho!$F$19</f>
        <v>100</v>
      </c>
      <c r="Q10" s="93">
        <f>[6]Julho!$F$20</f>
        <v>99</v>
      </c>
      <c r="R10" s="93">
        <f>[6]Julho!$F$21</f>
        <v>91</v>
      </c>
      <c r="S10" s="93">
        <f>[6]Julho!$F$22</f>
        <v>92</v>
      </c>
      <c r="T10" s="93">
        <f>[6]Julho!$F$23</f>
        <v>86</v>
      </c>
      <c r="U10" s="93">
        <f>[6]Julho!$F$24</f>
        <v>86</v>
      </c>
      <c r="V10" s="93">
        <f>[6]Julho!$F$25</f>
        <v>78</v>
      </c>
      <c r="W10" s="93">
        <f>[6]Julho!$F$26</f>
        <v>81</v>
      </c>
      <c r="X10" s="93">
        <f>[6]Julho!$F$27</f>
        <v>80</v>
      </c>
      <c r="Y10" s="93">
        <f>[6]Julho!$F$28</f>
        <v>76</v>
      </c>
      <c r="Z10" s="93">
        <f>[6]Julho!$F$29</f>
        <v>63</v>
      </c>
      <c r="AA10" s="93">
        <f>[6]Julho!$F$30</f>
        <v>69</v>
      </c>
      <c r="AB10" s="93">
        <f>[6]Julho!$F$31</f>
        <v>71</v>
      </c>
      <c r="AC10" s="93">
        <f>[6]Julho!$F$32</f>
        <v>67</v>
      </c>
      <c r="AD10" s="93">
        <f>[6]Julho!$F$33</f>
        <v>48</v>
      </c>
      <c r="AE10" s="93">
        <f>[6]Julho!$F$34</f>
        <v>91</v>
      </c>
      <c r="AF10" s="93">
        <f>[6]Julho!$F$35</f>
        <v>90</v>
      </c>
      <c r="AG10" s="81">
        <f t="shared" si="2"/>
        <v>100</v>
      </c>
      <c r="AH10" s="92">
        <f t="shared" si="3"/>
        <v>84.516129032258064</v>
      </c>
    </row>
    <row r="11" spans="1:36" x14ac:dyDescent="0.2">
      <c r="A11" s="50" t="s">
        <v>50</v>
      </c>
      <c r="B11" s="93">
        <f>[7]Julho!$F$5</f>
        <v>93</v>
      </c>
      <c r="C11" s="93">
        <f>[7]Julho!$F$6</f>
        <v>100</v>
      </c>
      <c r="D11" s="93">
        <f>[7]Julho!$F$7</f>
        <v>100</v>
      </c>
      <c r="E11" s="93">
        <f>[7]Julho!$F$8</f>
        <v>56</v>
      </c>
      <c r="F11" s="93">
        <f>[7]Julho!$F$9</f>
        <v>63</v>
      </c>
      <c r="G11" s="93">
        <f>[7]Julho!$F$10</f>
        <v>61</v>
      </c>
      <c r="H11" s="93">
        <f>[7]Julho!$F$11</f>
        <v>88</v>
      </c>
      <c r="I11" s="93">
        <f>[7]Julho!$F$12</f>
        <v>89</v>
      </c>
      <c r="J11" s="93" t="str">
        <f>[7]Julho!$F$13</f>
        <v>*</v>
      </c>
      <c r="K11" s="93" t="str">
        <f>[7]Julho!$F$14</f>
        <v>*</v>
      </c>
      <c r="L11" s="93">
        <f>[7]Julho!$F$15</f>
        <v>98</v>
      </c>
      <c r="M11" s="93">
        <f>[7]Julho!$F$16</f>
        <v>100</v>
      </c>
      <c r="N11" s="93">
        <f>[7]Julho!$F$17</f>
        <v>100</v>
      </c>
      <c r="O11" s="93">
        <f>[7]Julho!$F$18</f>
        <v>100</v>
      </c>
      <c r="P11" s="93">
        <f>[7]Julho!$F$19</f>
        <v>87</v>
      </c>
      <c r="Q11" s="93">
        <f>[7]Julho!$F$20</f>
        <v>100</v>
      </c>
      <c r="R11" s="93">
        <f>[7]Julho!$F$21</f>
        <v>89</v>
      </c>
      <c r="S11" s="93">
        <f>[7]Julho!$F$22</f>
        <v>75</v>
      </c>
      <c r="T11" s="93">
        <f>[7]Julho!$F$23</f>
        <v>75</v>
      </c>
      <c r="U11" s="93">
        <f>[7]Julho!$F$24</f>
        <v>77</v>
      </c>
      <c r="V11" s="93">
        <f>[7]Julho!$F$25</f>
        <v>70</v>
      </c>
      <c r="W11" s="93">
        <f>[7]Julho!$F$26</f>
        <v>71</v>
      </c>
      <c r="X11" s="93">
        <f>[7]Julho!$F$27</f>
        <v>66</v>
      </c>
      <c r="Y11" s="93">
        <f>[7]Julho!$F$28</f>
        <v>73</v>
      </c>
      <c r="Z11" s="93">
        <f>[7]Julho!$F$29</f>
        <v>71</v>
      </c>
      <c r="AA11" s="93">
        <f>[7]Julho!$F$30</f>
        <v>63</v>
      </c>
      <c r="AB11" s="93">
        <f>[7]Julho!$F$31</f>
        <v>66</v>
      </c>
      <c r="AC11" s="93">
        <f>[7]Julho!$F$32</f>
        <v>73</v>
      </c>
      <c r="AD11" s="93">
        <f>[7]Julho!$F$33</f>
        <v>64</v>
      </c>
      <c r="AE11" s="93">
        <f>[7]Julho!$F$34</f>
        <v>90</v>
      </c>
      <c r="AF11" s="93">
        <f>[7]Julho!$F$35</f>
        <v>85</v>
      </c>
      <c r="AG11" s="81">
        <f t="shared" si="2"/>
        <v>100</v>
      </c>
      <c r="AH11" s="92">
        <f t="shared" si="3"/>
        <v>80.793103448275858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>
        <f t="shared" si="2"/>
        <v>0</v>
      </c>
      <c r="AH12" s="92" t="e">
        <f t="shared" si="3"/>
        <v>#DIV/0!</v>
      </c>
    </row>
    <row r="13" spans="1:36" x14ac:dyDescent="0.2">
      <c r="A13" s="50" t="s">
        <v>96</v>
      </c>
      <c r="B13" s="93">
        <f>[8]Julho!$F$5</f>
        <v>92</v>
      </c>
      <c r="C13" s="93">
        <f>[8]Julho!$F$6</f>
        <v>94</v>
      </c>
      <c r="D13" s="93">
        <f>[8]Julho!$F$7</f>
        <v>90</v>
      </c>
      <c r="E13" s="93">
        <f>[8]Julho!$F$8</f>
        <v>80</v>
      </c>
      <c r="F13" s="93">
        <f>[8]Julho!$F$9</f>
        <v>65</v>
      </c>
      <c r="G13" s="93">
        <f>[8]Julho!$F$10</f>
        <v>93</v>
      </c>
      <c r="H13" s="93">
        <f>[8]Julho!$F$11</f>
        <v>85</v>
      </c>
      <c r="I13" s="93">
        <f>[8]Julho!$F$12</f>
        <v>99</v>
      </c>
      <c r="J13" s="93">
        <f>[8]Julho!$F$13</f>
        <v>100</v>
      </c>
      <c r="K13" s="93">
        <f>[8]Julho!$F$14</f>
        <v>97</v>
      </c>
      <c r="L13" s="93">
        <f>[8]Julho!$F$15</f>
        <v>94</v>
      </c>
      <c r="M13" s="93">
        <f>[8]Julho!$F$16</f>
        <v>98</v>
      </c>
      <c r="N13" s="93">
        <f>[8]Julho!$F$17</f>
        <v>94</v>
      </c>
      <c r="O13" s="93">
        <f>[8]Julho!$F$18</f>
        <v>93</v>
      </c>
      <c r="P13" s="93">
        <f>[8]Julho!$F$19</f>
        <v>97</v>
      </c>
      <c r="Q13" s="93">
        <f>[8]Julho!$F$20</f>
        <v>97</v>
      </c>
      <c r="R13" s="93">
        <f>[8]Julho!$F$21</f>
        <v>96</v>
      </c>
      <c r="S13" s="93">
        <f>[8]Julho!$F$22</f>
        <v>97</v>
      </c>
      <c r="T13" s="93">
        <f>[8]Julho!$F$23</f>
        <v>92</v>
      </c>
      <c r="U13" s="93">
        <f>[8]Julho!$F$24</f>
        <v>89</v>
      </c>
      <c r="V13" s="93">
        <f>[8]Julho!$F$25</f>
        <v>90</v>
      </c>
      <c r="W13" s="93">
        <f>[8]Julho!$F$26</f>
        <v>88</v>
      </c>
      <c r="X13" s="93">
        <f>[8]Julho!$F$27</f>
        <v>85</v>
      </c>
      <c r="Y13" s="93">
        <f>[8]Julho!$F$28</f>
        <v>84</v>
      </c>
      <c r="Z13" s="93">
        <f>[8]Julho!$F$29</f>
        <v>84</v>
      </c>
      <c r="AA13" s="93">
        <f>[8]Julho!$F$30</f>
        <v>86</v>
      </c>
      <c r="AB13" s="93">
        <f>[8]Julho!$F$31</f>
        <v>85</v>
      </c>
      <c r="AC13" s="93">
        <f>[8]Julho!$F$32</f>
        <v>85</v>
      </c>
      <c r="AD13" s="93">
        <f>[8]Julho!$F$33</f>
        <v>95</v>
      </c>
      <c r="AE13" s="93">
        <f>[8]Julho!$F$34</f>
        <v>100</v>
      </c>
      <c r="AF13" s="93">
        <f>[8]Julho!$F$35</f>
        <v>100</v>
      </c>
      <c r="AG13" s="81">
        <f t="shared" si="2"/>
        <v>100</v>
      </c>
      <c r="AH13" s="92">
        <f t="shared" si="3"/>
        <v>91.096774193548384</v>
      </c>
    </row>
    <row r="14" spans="1:36" hidden="1" x14ac:dyDescent="0.2">
      <c r="A14" s="50" t="s">
        <v>100</v>
      </c>
      <c r="B14" s="93" t="str">
        <f>[9]Julho!$F$5</f>
        <v>*</v>
      </c>
      <c r="C14" s="93" t="str">
        <f>[9]Julho!$F$6</f>
        <v>*</v>
      </c>
      <c r="D14" s="93" t="str">
        <f>[9]Julho!$F$7</f>
        <v>*</v>
      </c>
      <c r="E14" s="93" t="str">
        <f>[9]Julho!$F$8</f>
        <v>*</v>
      </c>
      <c r="F14" s="93" t="str">
        <f>[9]Julho!$F$9</f>
        <v>*</v>
      </c>
      <c r="G14" s="93" t="str">
        <f>[9]Julho!$F$10</f>
        <v>*</v>
      </c>
      <c r="H14" s="93" t="str">
        <f>[9]Julho!$F$11</f>
        <v>*</v>
      </c>
      <c r="I14" s="93" t="str">
        <f>[9]Julho!$F$12</f>
        <v>*</v>
      </c>
      <c r="J14" s="93" t="str">
        <f>[9]Julho!$F$13</f>
        <v>*</v>
      </c>
      <c r="K14" s="93" t="str">
        <f>[9]Julho!$F$14</f>
        <v>*</v>
      </c>
      <c r="L14" s="93" t="str">
        <f>[9]Julho!$F$15</f>
        <v>*</v>
      </c>
      <c r="M14" s="93" t="str">
        <f>[9]Julho!$F$16</f>
        <v>*</v>
      </c>
      <c r="N14" s="93" t="str">
        <f>[9]Julho!$F$17</f>
        <v>*</v>
      </c>
      <c r="O14" s="93" t="str">
        <f>[9]Julho!$F$18</f>
        <v>*</v>
      </c>
      <c r="P14" s="93" t="str">
        <f>[9]Julho!$F$19</f>
        <v>*</v>
      </c>
      <c r="Q14" s="93" t="str">
        <f>[9]Julho!$F$20</f>
        <v>*</v>
      </c>
      <c r="R14" s="93" t="str">
        <f>[9]Julho!$F$21</f>
        <v>*</v>
      </c>
      <c r="S14" s="93" t="str">
        <f>[9]Julho!$F$22</f>
        <v>*</v>
      </c>
      <c r="T14" s="93" t="str">
        <f>[9]Julho!$F$23</f>
        <v>*</v>
      </c>
      <c r="U14" s="93" t="str">
        <f>[9]Julho!$F$24</f>
        <v>*</v>
      </c>
      <c r="V14" s="93" t="str">
        <f>[9]Julho!$F$25</f>
        <v>*</v>
      </c>
      <c r="W14" s="93" t="str">
        <f>[9]Julho!$F$26</f>
        <v>*</v>
      </c>
      <c r="X14" s="93" t="str">
        <f>[9]Julho!$F$27</f>
        <v>*</v>
      </c>
      <c r="Y14" s="93" t="str">
        <f>[9]Julho!$F$28</f>
        <v>*</v>
      </c>
      <c r="Z14" s="93" t="str">
        <f>[9]Julho!$F$29</f>
        <v>*</v>
      </c>
      <c r="AA14" s="93" t="str">
        <f>[9]Julho!$F$30</f>
        <v>*</v>
      </c>
      <c r="AB14" s="93" t="str">
        <f>[9]Julho!$F$31</f>
        <v>*</v>
      </c>
      <c r="AC14" s="93" t="str">
        <f>[9]Julho!$F$32</f>
        <v>*</v>
      </c>
      <c r="AD14" s="93" t="str">
        <f>[9]Julho!$F$33</f>
        <v>*</v>
      </c>
      <c r="AE14" s="93" t="str">
        <f>[9]Julho!$F$34</f>
        <v>*</v>
      </c>
      <c r="AF14" s="93" t="str">
        <f>[9]Julho!$F$35</f>
        <v>*</v>
      </c>
      <c r="AG14" s="81">
        <f t="shared" si="2"/>
        <v>0</v>
      </c>
      <c r="AH14" s="92" t="e">
        <f t="shared" si="3"/>
        <v>#DIV/0!</v>
      </c>
    </row>
    <row r="15" spans="1:36" x14ac:dyDescent="0.2">
      <c r="A15" s="50" t="s">
        <v>103</v>
      </c>
      <c r="B15" s="93">
        <f>[10]Julho!$F$5</f>
        <v>92</v>
      </c>
      <c r="C15" s="93">
        <f>[10]Julho!$F$6</f>
        <v>94</v>
      </c>
      <c r="D15" s="93">
        <f>[10]Julho!$F$7</f>
        <v>97</v>
      </c>
      <c r="E15" s="93">
        <f>[10]Julho!$F$8</f>
        <v>63</v>
      </c>
      <c r="F15" s="93">
        <f>[10]Julho!$F$9</f>
        <v>53</v>
      </c>
      <c r="G15" s="93">
        <f>[10]Julho!$F$10</f>
        <v>99</v>
      </c>
      <c r="H15" s="93">
        <f>[10]Julho!$F$11</f>
        <v>93</v>
      </c>
      <c r="I15" s="93">
        <f>[10]Julho!$F$12</f>
        <v>100</v>
      </c>
      <c r="J15" s="93">
        <f>[10]Julho!$F$13</f>
        <v>100</v>
      </c>
      <c r="K15" s="93">
        <f>[10]Julho!$F$14</f>
        <v>100</v>
      </c>
      <c r="L15" s="93">
        <f>[10]Julho!$F$15</f>
        <v>100</v>
      </c>
      <c r="M15" s="93">
        <f>[10]Julho!$F$16</f>
        <v>99</v>
      </c>
      <c r="N15" s="93">
        <f>[10]Julho!$F$17</f>
        <v>99</v>
      </c>
      <c r="O15" s="93">
        <f>[10]Julho!$F$18</f>
        <v>100</v>
      </c>
      <c r="P15" s="93">
        <f>[10]Julho!$F$19</f>
        <v>96</v>
      </c>
      <c r="Q15" s="93">
        <f>[10]Julho!$F$20</f>
        <v>94</v>
      </c>
      <c r="R15" s="93">
        <f>[10]Julho!$F$21</f>
        <v>100</v>
      </c>
      <c r="S15" s="93">
        <f>[10]Julho!$F$22</f>
        <v>98</v>
      </c>
      <c r="T15" s="93">
        <f>[10]Julho!$F$23</f>
        <v>63</v>
      </c>
      <c r="U15" s="93">
        <f>[10]Julho!$F$24</f>
        <v>82</v>
      </c>
      <c r="V15" s="93">
        <f>[10]Julho!$F$25</f>
        <v>70</v>
      </c>
      <c r="W15" s="93">
        <f>[10]Julho!$F$26</f>
        <v>80</v>
      </c>
      <c r="X15" s="93">
        <f>[10]Julho!$F$27</f>
        <v>81</v>
      </c>
      <c r="Y15" s="93">
        <f>[10]Julho!$F$28</f>
        <v>62</v>
      </c>
      <c r="Z15" s="93">
        <f>[10]Julho!$F$29</f>
        <v>68</v>
      </c>
      <c r="AA15" s="93">
        <f>[10]Julho!$F$30</f>
        <v>62</v>
      </c>
      <c r="AB15" s="93">
        <f>[10]Julho!$F$31</f>
        <v>66</v>
      </c>
      <c r="AC15" s="93">
        <f>[10]Julho!$F$32</f>
        <v>60</v>
      </c>
      <c r="AD15" s="93">
        <f>[10]Julho!$F$33</f>
        <v>99</v>
      </c>
      <c r="AE15" s="93">
        <f>[10]Julho!$F$34</f>
        <v>100</v>
      </c>
      <c r="AF15" s="93">
        <f>[10]Julho!$F$35</f>
        <v>100</v>
      </c>
      <c r="AG15" s="81">
        <f t="shared" si="2"/>
        <v>100</v>
      </c>
      <c r="AH15" s="92">
        <f t="shared" si="3"/>
        <v>86.129032258064512</v>
      </c>
      <c r="AJ15" t="s">
        <v>33</v>
      </c>
    </row>
    <row r="16" spans="1:36" x14ac:dyDescent="0.2">
      <c r="A16" s="50" t="s">
        <v>150</v>
      </c>
      <c r="B16" s="93">
        <f>[11]Julho!$F$5</f>
        <v>68</v>
      </c>
      <c r="C16" s="93">
        <f>[11]Julho!$F$6</f>
        <v>100</v>
      </c>
      <c r="D16" s="93">
        <f>[11]Julho!$F$7</f>
        <v>83</v>
      </c>
      <c r="E16" s="93">
        <f>[11]Julho!$F$8</f>
        <v>92</v>
      </c>
      <c r="F16" s="93">
        <f>[11]Julho!$F$9</f>
        <v>75</v>
      </c>
      <c r="G16" s="93">
        <f>[11]Julho!$F$10</f>
        <v>100</v>
      </c>
      <c r="H16" s="93">
        <f>[11]Julho!$F$11</f>
        <v>100</v>
      </c>
      <c r="I16" s="93">
        <f>[11]Julho!$F$12</f>
        <v>93</v>
      </c>
      <c r="J16" s="93">
        <f>[11]Julho!$F$13</f>
        <v>100</v>
      </c>
      <c r="K16" s="93">
        <f>[11]Julho!$F$14</f>
        <v>100</v>
      </c>
      <c r="L16" s="93">
        <f>[11]Julho!$F$15</f>
        <v>100</v>
      </c>
      <c r="M16" s="93">
        <f>[11]Julho!$F$16</f>
        <v>100</v>
      </c>
      <c r="N16" s="93">
        <f>[11]Julho!$F$17</f>
        <v>100</v>
      </c>
      <c r="O16" s="93">
        <f>[11]Julho!$F$18</f>
        <v>100</v>
      </c>
      <c r="P16" s="93">
        <f>[11]Julho!$F$19</f>
        <v>100</v>
      </c>
      <c r="Q16" s="93">
        <f>[11]Julho!$F$20</f>
        <v>100</v>
      </c>
      <c r="R16" s="93">
        <f>[11]Julho!$F$21</f>
        <v>84</v>
      </c>
      <c r="S16" s="93">
        <f>[11]Julho!$F$22</f>
        <v>89</v>
      </c>
      <c r="T16" s="93">
        <f>[11]Julho!$F$23</f>
        <v>77</v>
      </c>
      <c r="U16" s="93">
        <f>[11]Julho!$F$24</f>
        <v>70</v>
      </c>
      <c r="V16" s="93">
        <f>[11]Julho!$F$25</f>
        <v>61</v>
      </c>
      <c r="W16" s="93">
        <f>[11]Julho!$F$26</f>
        <v>78</v>
      </c>
      <c r="X16" s="93">
        <f>[11]Julho!$F$27</f>
        <v>74</v>
      </c>
      <c r="Y16" s="93">
        <f>[11]Julho!$F$28</f>
        <v>54</v>
      </c>
      <c r="Z16" s="93">
        <f>[11]Julho!$F$29</f>
        <v>82</v>
      </c>
      <c r="AA16" s="93">
        <f>[11]Julho!$F$30</f>
        <v>87</v>
      </c>
      <c r="AB16" s="93">
        <f>[11]Julho!$F$31</f>
        <v>79</v>
      </c>
      <c r="AC16" s="93">
        <f>[11]Julho!$F$32</f>
        <v>69</v>
      </c>
      <c r="AD16" s="93">
        <f>[11]Julho!$F$33</f>
        <v>87</v>
      </c>
      <c r="AE16" s="93">
        <f>[11]Julho!$F$34</f>
        <v>85</v>
      </c>
      <c r="AF16" s="93">
        <f>[11]Julho!$F$35</f>
        <v>85</v>
      </c>
      <c r="AG16" s="81">
        <f t="shared" si="2"/>
        <v>100</v>
      </c>
      <c r="AH16" s="92">
        <f t="shared" si="3"/>
        <v>86.193548387096769</v>
      </c>
    </row>
    <row r="17" spans="1:37" x14ac:dyDescent="0.2">
      <c r="A17" s="50" t="s">
        <v>2</v>
      </c>
      <c r="B17" s="93">
        <f>[12]Julho!$F$5</f>
        <v>75</v>
      </c>
      <c r="C17" s="93">
        <f>[12]Julho!$F$6</f>
        <v>73</v>
      </c>
      <c r="D17" s="93">
        <f>[12]Julho!$F$7</f>
        <v>56</v>
      </c>
      <c r="E17" s="93">
        <f>[12]Julho!$F$8</f>
        <v>51</v>
      </c>
      <c r="F17" s="93">
        <f>[12]Julho!$F$9</f>
        <v>52</v>
      </c>
      <c r="G17" s="93">
        <f>[12]Julho!$F$10</f>
        <v>78</v>
      </c>
      <c r="H17" s="93">
        <f>[12]Julho!$F$11</f>
        <v>86</v>
      </c>
      <c r="I17" s="93">
        <f>[12]Julho!$F$12</f>
        <v>92</v>
      </c>
      <c r="J17" s="93">
        <f>[12]Julho!$F$13</f>
        <v>94</v>
      </c>
      <c r="K17" s="93">
        <f>[12]Julho!$F$14</f>
        <v>95</v>
      </c>
      <c r="L17" s="93">
        <f>[12]Julho!$F$15</f>
        <v>91</v>
      </c>
      <c r="M17" s="93">
        <f>[12]Julho!$F$16</f>
        <v>89</v>
      </c>
      <c r="N17" s="93">
        <f>[12]Julho!$F$17</f>
        <v>92</v>
      </c>
      <c r="O17" s="93">
        <f>[12]Julho!$F$18</f>
        <v>94</v>
      </c>
      <c r="P17" s="93">
        <f>[12]Julho!$F$19</f>
        <v>89</v>
      </c>
      <c r="Q17" s="93">
        <f>[12]Julho!$F$20</f>
        <v>79</v>
      </c>
      <c r="R17" s="93">
        <f>[12]Julho!$F$21</f>
        <v>86</v>
      </c>
      <c r="S17" s="93">
        <f>[12]Julho!$F$22</f>
        <v>60</v>
      </c>
      <c r="T17" s="93">
        <f>[12]Julho!$F$23</f>
        <v>46</v>
      </c>
      <c r="U17" s="93">
        <f>[12]Julho!$F$24</f>
        <v>48</v>
      </c>
      <c r="V17" s="93">
        <f>[12]Julho!$F$25</f>
        <v>49</v>
      </c>
      <c r="W17" s="93">
        <f>[12]Julho!$F$26</f>
        <v>43</v>
      </c>
      <c r="X17" s="93">
        <f>[12]Julho!$F$27</f>
        <v>58</v>
      </c>
      <c r="Y17" s="93">
        <f>[12]Julho!$F$28</f>
        <v>45</v>
      </c>
      <c r="Z17" s="93">
        <f>[12]Julho!$F$29</f>
        <v>62</v>
      </c>
      <c r="AA17" s="93">
        <f>[12]Julho!$F$30</f>
        <v>50</v>
      </c>
      <c r="AB17" s="93">
        <f>[12]Julho!$F$31</f>
        <v>39</v>
      </c>
      <c r="AC17" s="93">
        <f>[12]Julho!$F$32</f>
        <v>48</v>
      </c>
      <c r="AD17" s="93">
        <f>[12]Julho!$F$33</f>
        <v>48</v>
      </c>
      <c r="AE17" s="93">
        <f>[12]Julho!$F$34</f>
        <v>79</v>
      </c>
      <c r="AF17" s="93">
        <f>[12]Julho!$F$35</f>
        <v>71</v>
      </c>
      <c r="AG17" s="81">
        <f t="shared" si="2"/>
        <v>95</v>
      </c>
      <c r="AH17" s="92">
        <f t="shared" si="3"/>
        <v>68.322580645161295</v>
      </c>
      <c r="AJ17" s="11" t="s">
        <v>33</v>
      </c>
    </row>
    <row r="18" spans="1:37" x14ac:dyDescent="0.2">
      <c r="A18" s="50" t="s">
        <v>3</v>
      </c>
      <c r="B18" s="93">
        <f>[13]Julho!$F5</f>
        <v>100</v>
      </c>
      <c r="C18" s="93">
        <f>[13]Julho!$F6</f>
        <v>100</v>
      </c>
      <c r="D18" s="93">
        <f>[13]Julho!$F7</f>
        <v>92</v>
      </c>
      <c r="E18" s="93">
        <f>[13]Julho!$F8</f>
        <v>86</v>
      </c>
      <c r="F18" s="93">
        <f>[13]Julho!$F9</f>
        <v>80</v>
      </c>
      <c r="G18" s="93">
        <f>[13]Julho!$F10</f>
        <v>91</v>
      </c>
      <c r="H18" s="93">
        <f>[13]Julho!$F11</f>
        <v>84</v>
      </c>
      <c r="I18" s="93">
        <f>[13]Julho!$F12</f>
        <v>87</v>
      </c>
      <c r="J18" s="93">
        <f>[13]Julho!$F13</f>
        <v>100</v>
      </c>
      <c r="K18" s="93">
        <f>[13]Julho!$F14</f>
        <v>100</v>
      </c>
      <c r="L18" s="93">
        <f>[13]Julho!$F15</f>
        <v>100</v>
      </c>
      <c r="M18" s="93">
        <f>[13]Julho!$F16</f>
        <v>97</v>
      </c>
      <c r="N18" s="93">
        <f>[13]Julho!$F17</f>
        <v>100</v>
      </c>
      <c r="O18" s="93">
        <f>[13]Julho!$F18</f>
        <v>100</v>
      </c>
      <c r="P18" s="93">
        <f>[13]Julho!$F19</f>
        <v>100</v>
      </c>
      <c r="Q18" s="93">
        <f>[13]Julho!$F20</f>
        <v>100</v>
      </c>
      <c r="R18" s="93">
        <f>[13]Julho!$F21</f>
        <v>93</v>
      </c>
      <c r="S18" s="93">
        <f>[13]Julho!$F22</f>
        <v>92</v>
      </c>
      <c r="T18" s="93">
        <f>[13]Julho!$F23</f>
        <v>88</v>
      </c>
      <c r="U18" s="93">
        <f>[13]Julho!$F24</f>
        <v>86</v>
      </c>
      <c r="V18" s="93">
        <f>[13]Julho!$F25</f>
        <v>89</v>
      </c>
      <c r="W18" s="93">
        <f>[13]Julho!$F26</f>
        <v>88</v>
      </c>
      <c r="X18" s="93">
        <f>[13]Julho!$F27</f>
        <v>83</v>
      </c>
      <c r="Y18" s="93">
        <f>[13]Julho!$F28</f>
        <v>85</v>
      </c>
      <c r="Z18" s="93">
        <f>[13]Julho!$F29</f>
        <v>80</v>
      </c>
      <c r="AA18" s="93">
        <f>[13]Julho!$F30</f>
        <v>87</v>
      </c>
      <c r="AB18" s="93">
        <f>[13]Julho!$F31</f>
        <v>84</v>
      </c>
      <c r="AC18" s="93">
        <f>[13]Julho!$F32</f>
        <v>84</v>
      </c>
      <c r="AD18" s="93">
        <f>[13]Julho!$F33</f>
        <v>76</v>
      </c>
      <c r="AE18" s="93">
        <f>[13]Julho!$F34</f>
        <v>78</v>
      </c>
      <c r="AF18" s="93">
        <f>[13]Julho!$F35</f>
        <v>88</v>
      </c>
      <c r="AG18" s="81">
        <f t="shared" si="2"/>
        <v>100</v>
      </c>
      <c r="AH18" s="92">
        <f t="shared" si="3"/>
        <v>90.258064516129039</v>
      </c>
      <c r="AI18" s="11" t="s">
        <v>33</v>
      </c>
      <c r="AJ18" s="11" t="s">
        <v>33</v>
      </c>
    </row>
    <row r="19" spans="1:37" x14ac:dyDescent="0.2">
      <c r="A19" s="50" t="s">
        <v>4</v>
      </c>
      <c r="B19" s="93">
        <f>[14]Julho!$F$5</f>
        <v>78</v>
      </c>
      <c r="C19" s="93">
        <f>[14]Julho!$F$6</f>
        <v>84</v>
      </c>
      <c r="D19" s="93">
        <f>[14]Julho!$F$7</f>
        <v>63</v>
      </c>
      <c r="E19" s="93">
        <f>[14]Julho!$F$8</f>
        <v>53</v>
      </c>
      <c r="F19" s="93">
        <f>[14]Julho!$F$9</f>
        <v>50</v>
      </c>
      <c r="G19" s="93">
        <f>[14]Julho!$F$10</f>
        <v>60</v>
      </c>
      <c r="H19" s="93">
        <f>[14]Julho!$F$11</f>
        <v>52</v>
      </c>
      <c r="I19" s="93">
        <f>[14]Julho!$F$12</f>
        <v>84</v>
      </c>
      <c r="J19" s="93">
        <f>[14]Julho!$F$13</f>
        <v>97</v>
      </c>
      <c r="K19" s="93">
        <f>[14]Julho!$F$14</f>
        <v>94</v>
      </c>
      <c r="L19" s="93">
        <f>[14]Julho!$F$15</f>
        <v>93</v>
      </c>
      <c r="M19" s="93">
        <f>[14]Julho!$F$16</f>
        <v>96</v>
      </c>
      <c r="N19" s="93">
        <f>[14]Julho!$F$17</f>
        <v>97</v>
      </c>
      <c r="O19" s="93">
        <f>[14]Julho!$F$18</f>
        <v>97</v>
      </c>
      <c r="P19" s="93">
        <f>[14]Julho!$F$19</f>
        <v>97</v>
      </c>
      <c r="Q19" s="93">
        <f>[14]Julho!$F$20</f>
        <v>93</v>
      </c>
      <c r="R19" s="93">
        <f>[14]Julho!$F$21</f>
        <v>57</v>
      </c>
      <c r="S19" s="93">
        <f>[14]Julho!$F$22</f>
        <v>56</v>
      </c>
      <c r="T19" s="93">
        <f>[14]Julho!$F$23</f>
        <v>60</v>
      </c>
      <c r="U19" s="93">
        <f>[14]Julho!$F$24</f>
        <v>57</v>
      </c>
      <c r="V19" s="93">
        <f>[14]Julho!$F$25</f>
        <v>55</v>
      </c>
      <c r="W19" s="93">
        <f>[14]Julho!$F$26</f>
        <v>56</v>
      </c>
      <c r="X19" s="93">
        <f>[14]Julho!$F$27</f>
        <v>51</v>
      </c>
      <c r="Y19" s="93">
        <f>[14]Julho!$F$28</f>
        <v>56</v>
      </c>
      <c r="Z19" s="93">
        <f>[14]Julho!$F$29</f>
        <v>49</v>
      </c>
      <c r="AA19" s="93">
        <f>[14]Julho!$F$30</f>
        <v>48</v>
      </c>
      <c r="AB19" s="93">
        <f>[14]Julho!$F$31</f>
        <v>47</v>
      </c>
      <c r="AC19" s="93">
        <f>[14]Julho!$F$32</f>
        <v>56</v>
      </c>
      <c r="AD19" s="93">
        <f>[14]Julho!$F$33</f>
        <v>52</v>
      </c>
      <c r="AE19" s="93">
        <f>[14]Julho!$F$34</f>
        <v>85</v>
      </c>
      <c r="AF19" s="93">
        <f>[14]Julho!$F$35</f>
        <v>77</v>
      </c>
      <c r="AG19" s="81">
        <f t="shared" si="2"/>
        <v>97</v>
      </c>
      <c r="AH19" s="92">
        <f t="shared" si="3"/>
        <v>69.354838709677423</v>
      </c>
      <c r="AJ19" t="s">
        <v>33</v>
      </c>
    </row>
    <row r="20" spans="1:37" x14ac:dyDescent="0.2">
      <c r="A20" s="50" t="s">
        <v>5</v>
      </c>
      <c r="B20" s="93">
        <f>[15]Julho!$F$5</f>
        <v>70</v>
      </c>
      <c r="C20" s="93">
        <f>[15]Julho!$F$6</f>
        <v>83</v>
      </c>
      <c r="D20" s="93">
        <f>[15]Julho!$F$7</f>
        <v>79</v>
      </c>
      <c r="E20" s="93">
        <f>[15]Julho!$F$8</f>
        <v>61</v>
      </c>
      <c r="F20" s="93">
        <f>[15]Julho!$F$9</f>
        <v>58</v>
      </c>
      <c r="G20" s="93">
        <f>[15]Julho!$F$10</f>
        <v>63</v>
      </c>
      <c r="H20" s="93">
        <f>[15]Julho!$F$11</f>
        <v>73</v>
      </c>
      <c r="I20" s="93">
        <f>[15]Julho!$F$12</f>
        <v>73</v>
      </c>
      <c r="J20" s="93">
        <f>[15]Julho!$F$13</f>
        <v>86</v>
      </c>
      <c r="K20" s="93">
        <f>[15]Julho!$F$14</f>
        <v>83</v>
      </c>
      <c r="L20" s="93">
        <f>[15]Julho!$F$15</f>
        <v>76</v>
      </c>
      <c r="M20" s="93">
        <f>[15]Julho!$F$16</f>
        <v>77</v>
      </c>
      <c r="N20" s="93">
        <f>[15]Julho!$F$17</f>
        <v>69</v>
      </c>
      <c r="O20" s="93">
        <f>[15]Julho!$F$18</f>
        <v>75</v>
      </c>
      <c r="P20" s="93">
        <f>[15]Julho!$F$19</f>
        <v>71</v>
      </c>
      <c r="Q20" s="93">
        <f>[15]Julho!$F$20</f>
        <v>87</v>
      </c>
      <c r="R20" s="93">
        <f>[15]Julho!$F$21</f>
        <v>85</v>
      </c>
      <c r="S20" s="93">
        <f>[15]Julho!$F$22</f>
        <v>83</v>
      </c>
      <c r="T20" s="93">
        <f>[15]Julho!$F$23</f>
        <v>60</v>
      </c>
      <c r="U20" s="93">
        <f>[15]Julho!$F$24</f>
        <v>74</v>
      </c>
      <c r="V20" s="93">
        <f>[15]Julho!$F$25</f>
        <v>63</v>
      </c>
      <c r="W20" s="93">
        <f>[15]Julho!$F$26</f>
        <v>54</v>
      </c>
      <c r="X20" s="93">
        <f>[15]Julho!$F$27</f>
        <v>80</v>
      </c>
      <c r="Y20" s="93">
        <f>[15]Julho!$F$28</f>
        <v>58</v>
      </c>
      <c r="Z20" s="93">
        <f>[15]Julho!$F$29</f>
        <v>65</v>
      </c>
      <c r="AA20" s="93">
        <f>[15]Julho!$F$30</f>
        <v>64</v>
      </c>
      <c r="AB20" s="93">
        <f>[15]Julho!$F$31</f>
        <v>58</v>
      </c>
      <c r="AC20" s="93">
        <f>[15]Julho!$F$32</f>
        <v>45</v>
      </c>
      <c r="AD20" s="93">
        <f>[15]Julho!$F$33</f>
        <v>70</v>
      </c>
      <c r="AE20" s="93">
        <f>[15]Julho!$F$34</f>
        <v>86</v>
      </c>
      <c r="AF20" s="93">
        <f>[15]Julho!$F$35</f>
        <v>92</v>
      </c>
      <c r="AG20" s="81">
        <f t="shared" si="2"/>
        <v>92</v>
      </c>
      <c r="AH20" s="92">
        <f t="shared" si="3"/>
        <v>71.645161290322577</v>
      </c>
      <c r="AI20" s="11" t="s">
        <v>33</v>
      </c>
      <c r="AJ20" t="s">
        <v>33</v>
      </c>
    </row>
    <row r="21" spans="1:37" x14ac:dyDescent="0.2">
      <c r="A21" s="50" t="s">
        <v>31</v>
      </c>
      <c r="B21" s="93">
        <f>[16]Julho!$F$5</f>
        <v>80</v>
      </c>
      <c r="C21" s="93">
        <f>[16]Julho!$F$6</f>
        <v>84</v>
      </c>
      <c r="D21" s="93">
        <f>[16]Julho!$F$7</f>
        <v>71</v>
      </c>
      <c r="E21" s="93">
        <f>[16]Julho!$F$8</f>
        <v>63</v>
      </c>
      <c r="F21" s="93">
        <f>[16]Julho!$F$9</f>
        <v>59</v>
      </c>
      <c r="G21" s="93">
        <f>[16]Julho!$F$10</f>
        <v>62</v>
      </c>
      <c r="H21" s="93">
        <f>[16]Julho!$F$11</f>
        <v>59</v>
      </c>
      <c r="I21" s="93">
        <f>[16]Julho!$F$12</f>
        <v>91</v>
      </c>
      <c r="J21" s="93">
        <f>[16]Julho!$F$13</f>
        <v>99</v>
      </c>
      <c r="K21" s="93">
        <f>[16]Julho!$F$14</f>
        <v>94</v>
      </c>
      <c r="L21" s="93">
        <f>[16]Julho!$F$15</f>
        <v>94</v>
      </c>
      <c r="M21" s="93">
        <f>[16]Julho!$F$16</f>
        <v>95</v>
      </c>
      <c r="N21" s="93">
        <f>[16]Julho!$F$17</f>
        <v>94</v>
      </c>
      <c r="O21" s="93">
        <f>[16]Julho!$F$18</f>
        <v>100</v>
      </c>
      <c r="P21" s="93">
        <f>[16]Julho!$F$19</f>
        <v>100</v>
      </c>
      <c r="Q21" s="93">
        <f>[16]Julho!$F$20</f>
        <v>94</v>
      </c>
      <c r="R21" s="93">
        <f>[16]Julho!$F$21</f>
        <v>70</v>
      </c>
      <c r="S21" s="93">
        <f>[16]Julho!$F$22</f>
        <v>66</v>
      </c>
      <c r="T21" s="93">
        <f>[16]Julho!$F$23</f>
        <v>75</v>
      </c>
      <c r="U21" s="93">
        <f>[16]Julho!$F$24</f>
        <v>64</v>
      </c>
      <c r="V21" s="93">
        <f>[16]Julho!$F$25</f>
        <v>65</v>
      </c>
      <c r="W21" s="93">
        <f>[16]Julho!$F$26</f>
        <v>67</v>
      </c>
      <c r="X21" s="93">
        <f>[16]Julho!$F$27</f>
        <v>61</v>
      </c>
      <c r="Y21" s="93">
        <f>[16]Julho!$F$28</f>
        <v>70</v>
      </c>
      <c r="Z21" s="93">
        <f>[16]Julho!$F$29</f>
        <v>58</v>
      </c>
      <c r="AA21" s="93">
        <f>[16]Julho!$F$30</f>
        <v>60</v>
      </c>
      <c r="AB21" s="93">
        <f>[16]Julho!$F$31</f>
        <v>55</v>
      </c>
      <c r="AC21" s="93">
        <f>[16]Julho!$F$32</f>
        <v>59</v>
      </c>
      <c r="AD21" s="93">
        <f>[16]Julho!$F$33</f>
        <v>62</v>
      </c>
      <c r="AE21" s="93">
        <f>[16]Julho!$F$34</f>
        <v>82</v>
      </c>
      <c r="AF21" s="93">
        <f>[16]Julho!$F$35</f>
        <v>80</v>
      </c>
      <c r="AG21" s="81">
        <f t="shared" si="2"/>
        <v>100</v>
      </c>
      <c r="AH21" s="92">
        <f t="shared" si="3"/>
        <v>75.258064516129039</v>
      </c>
    </row>
    <row r="22" spans="1:37" x14ac:dyDescent="0.2">
      <c r="A22" s="50" t="s">
        <v>6</v>
      </c>
      <c r="B22" s="93">
        <f>[17]Julho!$F$5</f>
        <v>72</v>
      </c>
      <c r="C22" s="93">
        <f>[17]Julho!$F$6</f>
        <v>92</v>
      </c>
      <c r="D22" s="93">
        <f>[17]Julho!$F$7</f>
        <v>92</v>
      </c>
      <c r="E22" s="93">
        <f>[17]Julho!$F$8</f>
        <v>83</v>
      </c>
      <c r="F22" s="93">
        <f>[17]Julho!$F$9</f>
        <v>61</v>
      </c>
      <c r="G22" s="93">
        <f>[17]Julho!$F$10</f>
        <v>89</v>
      </c>
      <c r="H22" s="93">
        <f>[17]Julho!$F$11</f>
        <v>97</v>
      </c>
      <c r="I22" s="93">
        <f>[17]Julho!$F$12</f>
        <v>75</v>
      </c>
      <c r="J22" s="93">
        <f>[17]Julho!$F$13</f>
        <v>85</v>
      </c>
      <c r="K22" s="93">
        <f>[17]Julho!$F$14</f>
        <v>90</v>
      </c>
      <c r="L22" s="93">
        <f>[17]Julho!$F$15</f>
        <v>94</v>
      </c>
      <c r="M22" s="93">
        <f>[17]Julho!$F$16</f>
        <v>78</v>
      </c>
      <c r="N22" s="93">
        <f>[17]Julho!$F$17</f>
        <v>86</v>
      </c>
      <c r="O22" s="93">
        <f>[17]Julho!$F$18</f>
        <v>87</v>
      </c>
      <c r="P22" s="93">
        <f>[17]Julho!$F$19</f>
        <v>94</v>
      </c>
      <c r="Q22" s="93">
        <f>[17]Julho!$F$20</f>
        <v>94</v>
      </c>
      <c r="R22" s="93">
        <f>[17]Julho!$F$21</f>
        <v>89</v>
      </c>
      <c r="S22" s="93">
        <f>[17]Julho!$F$22</f>
        <v>92</v>
      </c>
      <c r="T22" s="93">
        <f>[17]Julho!$F$23</f>
        <v>90</v>
      </c>
      <c r="U22" s="93">
        <f>[17]Julho!$F$24</f>
        <v>81</v>
      </c>
      <c r="V22" s="93">
        <f>[17]Julho!$F$25</f>
        <v>84</v>
      </c>
      <c r="W22" s="93">
        <f>[17]Julho!$F$26</f>
        <v>85</v>
      </c>
      <c r="X22" s="93">
        <f>[17]Julho!$F$27</f>
        <v>83</v>
      </c>
      <c r="Y22" s="93">
        <f>[17]Julho!$F$28</f>
        <v>87</v>
      </c>
      <c r="Z22" s="93">
        <f>[17]Julho!$F$29</f>
        <v>84</v>
      </c>
      <c r="AA22" s="93">
        <f>[17]Julho!$F$30</f>
        <v>89</v>
      </c>
      <c r="AB22" s="93">
        <f>[17]Julho!$F$31</f>
        <v>79</v>
      </c>
      <c r="AC22" s="93">
        <f>[17]Julho!$F$32</f>
        <v>80</v>
      </c>
      <c r="AD22" s="93">
        <f>[17]Julho!$F$33</f>
        <v>77</v>
      </c>
      <c r="AE22" s="93">
        <f>[17]Julho!$F$34</f>
        <v>83</v>
      </c>
      <c r="AF22" s="93">
        <f>[17]Julho!$F$35</f>
        <v>76</v>
      </c>
      <c r="AG22" s="81">
        <f t="shared" si="2"/>
        <v>97</v>
      </c>
      <c r="AH22" s="92">
        <f t="shared" si="3"/>
        <v>84.774193548387103</v>
      </c>
    </row>
    <row r="23" spans="1:37" x14ac:dyDescent="0.2">
      <c r="A23" s="50" t="s">
        <v>7</v>
      </c>
      <c r="B23" s="93">
        <f>[18]Julho!$F$5</f>
        <v>82</v>
      </c>
      <c r="C23" s="93">
        <f>[18]Julho!$F$6</f>
        <v>95</v>
      </c>
      <c r="D23" s="93">
        <f>[18]Julho!$F$7</f>
        <v>93</v>
      </c>
      <c r="E23" s="93">
        <f>[18]Julho!$F$8</f>
        <v>66</v>
      </c>
      <c r="F23" s="93">
        <f>[18]Julho!$F$9</f>
        <v>47</v>
      </c>
      <c r="G23" s="93">
        <f>[18]Julho!$F$10</f>
        <v>97</v>
      </c>
      <c r="H23" s="93">
        <f>[18]Julho!$F$11</f>
        <v>89</v>
      </c>
      <c r="I23" s="93">
        <f>[18]Julho!$F$12</f>
        <v>99</v>
      </c>
      <c r="J23" s="93">
        <f>[18]Julho!$F$13</f>
        <v>99</v>
      </c>
      <c r="K23" s="93">
        <f>[18]Julho!$F$14</f>
        <v>98</v>
      </c>
      <c r="L23" s="93">
        <f>[18]Julho!$F$15</f>
        <v>97</v>
      </c>
      <c r="M23" s="93">
        <f>[18]Julho!$F$16</f>
        <v>96</v>
      </c>
      <c r="N23" s="93">
        <f>[18]Julho!$F$17</f>
        <v>96</v>
      </c>
      <c r="O23" s="93">
        <f>[18]Julho!$F$18</f>
        <v>94</v>
      </c>
      <c r="P23" s="93">
        <f>[18]Julho!$F$19</f>
        <v>94</v>
      </c>
      <c r="Q23" s="93">
        <f>[18]Julho!$F$20</f>
        <v>89</v>
      </c>
      <c r="R23" s="93">
        <f>[18]Julho!$F$21</f>
        <v>92</v>
      </c>
      <c r="S23" s="93">
        <f>[18]Julho!$F$22</f>
        <v>84</v>
      </c>
      <c r="T23" s="93">
        <f>[18]Julho!$F$23</f>
        <v>68</v>
      </c>
      <c r="U23" s="93">
        <f>[18]Julho!$F$24</f>
        <v>73</v>
      </c>
      <c r="V23" s="93">
        <f>[18]Julho!$F$25</f>
        <v>70</v>
      </c>
      <c r="W23" s="93">
        <f>[18]Julho!$F$26</f>
        <v>74</v>
      </c>
      <c r="X23" s="93">
        <f>[18]Julho!$F$27</f>
        <v>60</v>
      </c>
      <c r="Y23" s="93">
        <f>[18]Julho!$F$28</f>
        <v>61</v>
      </c>
      <c r="Z23" s="93">
        <f>[18]Julho!$F$29</f>
        <v>59</v>
      </c>
      <c r="AA23" s="93">
        <f>[18]Julho!$F$30</f>
        <v>48</v>
      </c>
      <c r="AB23" s="93">
        <f>[18]Julho!$F$31</f>
        <v>60</v>
      </c>
      <c r="AC23" s="93">
        <f>[18]Julho!$F$32</f>
        <v>53</v>
      </c>
      <c r="AD23" s="93">
        <f>[18]Julho!$F$33</f>
        <v>89</v>
      </c>
      <c r="AE23" s="93">
        <f>[18]Julho!$F$34</f>
        <v>99</v>
      </c>
      <c r="AF23" s="93">
        <f>[18]Julho!$F$35</f>
        <v>91</v>
      </c>
      <c r="AG23" s="81">
        <f t="shared" si="2"/>
        <v>99</v>
      </c>
      <c r="AH23" s="92">
        <f t="shared" si="3"/>
        <v>81.032258064516128</v>
      </c>
      <c r="AJ23" t="s">
        <v>33</v>
      </c>
    </row>
    <row r="24" spans="1:37" x14ac:dyDescent="0.2">
      <c r="A24" s="50" t="s">
        <v>151</v>
      </c>
      <c r="B24" s="93">
        <f>[19]Julho!$F$5</f>
        <v>98</v>
      </c>
      <c r="C24" s="93">
        <f>[19]Julho!$F$6</f>
        <v>100</v>
      </c>
      <c r="D24" s="93">
        <f>[19]Julho!$F$7</f>
        <v>97</v>
      </c>
      <c r="E24" s="93">
        <f>[19]Julho!$F$8</f>
        <v>87</v>
      </c>
      <c r="F24" s="93">
        <f>[19]Julho!$F$9</f>
        <v>70</v>
      </c>
      <c r="G24" s="93">
        <f>[19]Julho!$F$10</f>
        <v>100</v>
      </c>
      <c r="H24" s="93">
        <f>[19]Julho!$F$11</f>
        <v>98</v>
      </c>
      <c r="I24" s="93">
        <f>[19]Julho!$F$12</f>
        <v>99</v>
      </c>
      <c r="J24" s="93">
        <f>[19]Julho!$F$13</f>
        <v>100</v>
      </c>
      <c r="K24" s="93">
        <f>[19]Julho!$F$14</f>
        <v>100</v>
      </c>
      <c r="L24" s="93">
        <f>[19]Julho!$F$15</f>
        <v>99</v>
      </c>
      <c r="M24" s="93">
        <f>[19]Julho!$F$16</f>
        <v>92</v>
      </c>
      <c r="N24" s="93">
        <f>[19]Julho!$F$17</f>
        <v>93</v>
      </c>
      <c r="O24" s="93">
        <f>[19]Julho!$F$18</f>
        <v>92</v>
      </c>
      <c r="P24" s="93">
        <f>[19]Julho!$F$19</f>
        <v>95</v>
      </c>
      <c r="Q24" s="93">
        <f>[19]Julho!$F$20</f>
        <v>90</v>
      </c>
      <c r="R24" s="93">
        <f>[19]Julho!$F$21</f>
        <v>100</v>
      </c>
      <c r="S24" s="93">
        <f>[19]Julho!$F$22</f>
        <v>89</v>
      </c>
      <c r="T24" s="93">
        <f>[19]Julho!$F$23</f>
        <v>79</v>
      </c>
      <c r="U24" s="93">
        <f>[19]Julho!$F$24</f>
        <v>83</v>
      </c>
      <c r="V24" s="93">
        <f>[19]Julho!$F$25</f>
        <v>86</v>
      </c>
      <c r="W24" s="93">
        <f>[19]Julho!$F$26</f>
        <v>73</v>
      </c>
      <c r="X24" s="93">
        <f>[19]Julho!$F$27</f>
        <v>83</v>
      </c>
      <c r="Y24" s="93">
        <f>[19]Julho!$F$28</f>
        <v>67</v>
      </c>
      <c r="Z24" s="93">
        <f>[19]Julho!$F$29</f>
        <v>86</v>
      </c>
      <c r="AA24" s="93">
        <f>[19]Julho!$F$30</f>
        <v>69</v>
      </c>
      <c r="AB24" s="93">
        <f>[19]Julho!$F$31</f>
        <v>83</v>
      </c>
      <c r="AC24" s="93">
        <f>[19]Julho!$F$32</f>
        <v>80</v>
      </c>
      <c r="AD24" s="93">
        <f>[19]Julho!$F$33</f>
        <v>86</v>
      </c>
      <c r="AE24" s="93">
        <f>[19]Julho!$F$34</f>
        <v>100</v>
      </c>
      <c r="AF24" s="93">
        <f>[19]Julho!$F$35</f>
        <v>92</v>
      </c>
      <c r="AG24" s="81">
        <f t="shared" si="2"/>
        <v>100</v>
      </c>
      <c r="AH24" s="92">
        <f t="shared" si="3"/>
        <v>89.225806451612897</v>
      </c>
    </row>
    <row r="25" spans="1:37" x14ac:dyDescent="0.2">
      <c r="A25" s="50" t="s">
        <v>152</v>
      </c>
      <c r="B25" s="93">
        <f>[44]Julho!$F5</f>
        <v>94</v>
      </c>
      <c r="C25" s="93">
        <f>[44]Julho!$F6</f>
        <v>94</v>
      </c>
      <c r="D25" s="93">
        <f>[44]Julho!$F7</f>
        <v>97</v>
      </c>
      <c r="E25" s="93">
        <f>[44]Julho!$F8</f>
        <v>82</v>
      </c>
      <c r="F25" s="93">
        <f>[44]Julho!$F9</f>
        <v>60</v>
      </c>
      <c r="G25" s="93">
        <f>[44]Julho!$F10</f>
        <v>89</v>
      </c>
      <c r="H25" s="93">
        <f>[44]Julho!$F11</f>
        <v>91</v>
      </c>
      <c r="I25" s="93">
        <f>[44]Julho!$F12</f>
        <v>97</v>
      </c>
      <c r="J25" s="93">
        <f>[44]Julho!$F13</f>
        <v>97</v>
      </c>
      <c r="K25" s="93">
        <f>[44]Julho!$F14</f>
        <v>96</v>
      </c>
      <c r="L25" s="93">
        <f>[44]Julho!$F15</f>
        <v>97</v>
      </c>
      <c r="M25" s="93">
        <f>[44]Julho!$F16</f>
        <v>97</v>
      </c>
      <c r="N25" s="93">
        <f>[44]Julho!$F17</f>
        <v>96</v>
      </c>
      <c r="O25" s="93">
        <f>[44]Julho!$F18</f>
        <v>93</v>
      </c>
      <c r="P25" s="93">
        <f>[44]Julho!$F19</f>
        <v>92</v>
      </c>
      <c r="Q25" s="93">
        <f>[44]Julho!$F20</f>
        <v>95</v>
      </c>
      <c r="R25" s="93">
        <f>[44]Julho!$F21</f>
        <v>98</v>
      </c>
      <c r="S25" s="93">
        <f>[44]Julho!$F22</f>
        <v>98</v>
      </c>
      <c r="T25" s="93">
        <f>[44]Julho!$F23</f>
        <v>62</v>
      </c>
      <c r="U25" s="93">
        <f>[44]Julho!$F24</f>
        <v>93</v>
      </c>
      <c r="V25" s="93">
        <f>[44]Julho!$F25</f>
        <v>91</v>
      </c>
      <c r="W25" s="93">
        <f>[44]Julho!$F26</f>
        <v>93</v>
      </c>
      <c r="X25" s="93">
        <f>[44]Julho!$F27</f>
        <v>90</v>
      </c>
      <c r="Y25" s="93">
        <f>[44]Julho!$F28</f>
        <v>56</v>
      </c>
      <c r="Z25" s="93">
        <f>[44]Julho!$F29</f>
        <v>83</v>
      </c>
      <c r="AA25" s="93">
        <f>[44]Julho!$F30</f>
        <v>80</v>
      </c>
      <c r="AB25" s="93">
        <f>[44]Julho!$F31</f>
        <v>74</v>
      </c>
      <c r="AC25" s="93">
        <f>[44]Julho!$F32</f>
        <v>80</v>
      </c>
      <c r="AD25" s="93">
        <f>[44]Julho!$F33</f>
        <v>97</v>
      </c>
      <c r="AE25" s="93">
        <f>[44]Julho!$F34</f>
        <v>98</v>
      </c>
      <c r="AF25" s="93">
        <f>[44]Julho!$F35</f>
        <v>96</v>
      </c>
      <c r="AG25" s="81">
        <f t="shared" si="2"/>
        <v>98</v>
      </c>
      <c r="AH25" s="92">
        <f t="shared" si="3"/>
        <v>88.903225806451616</v>
      </c>
      <c r="AI25" s="11" t="s">
        <v>33</v>
      </c>
    </row>
    <row r="26" spans="1:37" x14ac:dyDescent="0.2">
      <c r="A26" s="50" t="s">
        <v>153</v>
      </c>
      <c r="B26" s="93">
        <f>[20]Julho!$F$5</f>
        <v>87</v>
      </c>
      <c r="C26" s="93">
        <f>[20]Julho!$F$6</f>
        <v>100</v>
      </c>
      <c r="D26" s="93">
        <f>[20]Julho!$F$7</f>
        <v>100</v>
      </c>
      <c r="E26" s="93">
        <f>[20]Julho!$F$8</f>
        <v>71</v>
      </c>
      <c r="F26" s="93">
        <f>[20]Julho!$F$9</f>
        <v>64</v>
      </c>
      <c r="G26" s="93">
        <f>[20]Julho!$F$10</f>
        <v>100</v>
      </c>
      <c r="H26" s="93">
        <f>[20]Julho!$F$11</f>
        <v>96</v>
      </c>
      <c r="I26" s="93">
        <f>[20]Julho!$F$12</f>
        <v>100</v>
      </c>
      <c r="J26" s="93">
        <f>[20]Julho!$F$13</f>
        <v>100</v>
      </c>
      <c r="K26" s="93">
        <f>[20]Julho!$F$14</f>
        <v>100</v>
      </c>
      <c r="L26" s="93">
        <f>[20]Julho!$F$15</f>
        <v>100</v>
      </c>
      <c r="M26" s="93">
        <f>[20]Julho!$F$16</f>
        <v>94</v>
      </c>
      <c r="N26" s="93">
        <f>[20]Julho!$F$17</f>
        <v>96</v>
      </c>
      <c r="O26" s="93">
        <f>[20]Julho!$F$18</f>
        <v>96</v>
      </c>
      <c r="P26" s="93">
        <f>[20]Julho!$F$19</f>
        <v>100</v>
      </c>
      <c r="Q26" s="93">
        <f>[20]Julho!$F$20</f>
        <v>90</v>
      </c>
      <c r="R26" s="93">
        <f>[20]Julho!$F$21</f>
        <v>100</v>
      </c>
      <c r="S26" s="93">
        <f>[20]Julho!$F$22</f>
        <v>93</v>
      </c>
      <c r="T26" s="93">
        <f>[20]Julho!$F$23</f>
        <v>76</v>
      </c>
      <c r="U26" s="93">
        <f>[20]Julho!$F$24</f>
        <v>77</v>
      </c>
      <c r="V26" s="93">
        <f>[20]Julho!$F$25</f>
        <v>72</v>
      </c>
      <c r="W26" s="93">
        <f>[20]Julho!$F$26</f>
        <v>78</v>
      </c>
      <c r="X26" s="93">
        <f>[20]Julho!$F$27</f>
        <v>77</v>
      </c>
      <c r="Y26" s="93">
        <f>[20]Julho!$F$28</f>
        <v>70</v>
      </c>
      <c r="Z26" s="93">
        <f>[20]Julho!$F$29</f>
        <v>93</v>
      </c>
      <c r="AA26" s="93">
        <f>[20]Julho!$F$30</f>
        <v>59</v>
      </c>
      <c r="AB26" s="93">
        <f>[20]Julho!$F$31</f>
        <v>72</v>
      </c>
      <c r="AC26" s="93">
        <f>[20]Julho!$F$32</f>
        <v>60</v>
      </c>
      <c r="AD26" s="93">
        <f>[20]Julho!$F$33</f>
        <v>87</v>
      </c>
      <c r="AE26" s="93">
        <f>[20]Julho!$F$34</f>
        <v>100</v>
      </c>
      <c r="AF26" s="93">
        <f>[20]Julho!$F$35</f>
        <v>100</v>
      </c>
      <c r="AG26" s="81">
        <f t="shared" si="2"/>
        <v>100</v>
      </c>
      <c r="AH26" s="92">
        <f t="shared" si="3"/>
        <v>87.354838709677423</v>
      </c>
      <c r="AJ26" t="s">
        <v>33</v>
      </c>
    </row>
    <row r="27" spans="1:37" x14ac:dyDescent="0.2">
      <c r="A27" s="50" t="s">
        <v>8</v>
      </c>
      <c r="B27" s="93">
        <f>[21]Julho!$F$5</f>
        <v>85</v>
      </c>
      <c r="C27" s="93">
        <f>[21]Julho!$F$6</f>
        <v>100</v>
      </c>
      <c r="D27" s="93">
        <f>[21]Julho!$F$7</f>
        <v>100</v>
      </c>
      <c r="E27" s="93">
        <f>[21]Julho!$F$8</f>
        <v>71</v>
      </c>
      <c r="F27" s="93">
        <f>[21]Julho!$F$9</f>
        <v>53</v>
      </c>
      <c r="G27" s="93">
        <f>[21]Julho!$F$10</f>
        <v>98</v>
      </c>
      <c r="H27" s="93">
        <f>[21]Julho!$F$11</f>
        <v>95</v>
      </c>
      <c r="I27" s="93">
        <f>[21]Julho!$F$12</f>
        <v>100</v>
      </c>
      <c r="J27" s="93">
        <f>[21]Julho!$F$13</f>
        <v>100</v>
      </c>
      <c r="K27" s="93">
        <f>[21]Julho!$F$14</f>
        <v>100</v>
      </c>
      <c r="L27" s="93">
        <f>[21]Julho!$F$15</f>
        <v>94</v>
      </c>
      <c r="M27" s="93">
        <f>[21]Julho!$F$16</f>
        <v>0</v>
      </c>
      <c r="N27" s="93">
        <f>[21]Julho!$F$17</f>
        <v>92</v>
      </c>
      <c r="O27" s="93">
        <f>[21]Julho!$F$18</f>
        <v>100</v>
      </c>
      <c r="P27" s="93">
        <f>[21]Julho!$F$19</f>
        <v>100</v>
      </c>
      <c r="Q27" s="93">
        <f>[21]Julho!$F$20</f>
        <v>100</v>
      </c>
      <c r="R27" s="93">
        <f>[21]Julho!$F$21</f>
        <v>100</v>
      </c>
      <c r="S27" s="93">
        <f>[21]Julho!$F$22</f>
        <v>100</v>
      </c>
      <c r="T27" s="93">
        <f>[21]Julho!$F$23</f>
        <v>73</v>
      </c>
      <c r="U27" s="93">
        <f>[21]Julho!$F$24</f>
        <v>88</v>
      </c>
      <c r="V27" s="93">
        <f>[21]Julho!$F$25</f>
        <v>81</v>
      </c>
      <c r="W27" s="93">
        <f>[21]Julho!$F$26</f>
        <v>95</v>
      </c>
      <c r="X27" s="93">
        <f>[21]Julho!$F$27</f>
        <v>87</v>
      </c>
      <c r="Y27" s="93">
        <f>[21]Julho!$F$28</f>
        <v>69</v>
      </c>
      <c r="Z27" s="93">
        <f>[21]Julho!$F$29</f>
        <v>79</v>
      </c>
      <c r="AA27" s="93">
        <f>[21]Julho!$F$30</f>
        <v>66</v>
      </c>
      <c r="AB27" s="93">
        <f>[21]Julho!$F$31</f>
        <v>71</v>
      </c>
      <c r="AC27" s="93">
        <f>[21]Julho!$F$32</f>
        <v>78</v>
      </c>
      <c r="AD27" s="93">
        <f>[21]Julho!$F$33</f>
        <v>100</v>
      </c>
      <c r="AE27" s="93">
        <f>[21]Julho!$F$34</f>
        <v>100</v>
      </c>
      <c r="AF27" s="93">
        <f>[21]Julho!$F$35</f>
        <v>100</v>
      </c>
      <c r="AG27" s="81">
        <f t="shared" si="2"/>
        <v>100</v>
      </c>
      <c r="AH27" s="92">
        <f t="shared" si="3"/>
        <v>86.290322580645167</v>
      </c>
      <c r="AJ27" t="s">
        <v>33</v>
      </c>
    </row>
    <row r="28" spans="1:37" x14ac:dyDescent="0.2">
      <c r="A28" s="50" t="s">
        <v>9</v>
      </c>
      <c r="B28" s="93">
        <f>[22]Julho!$F5</f>
        <v>90</v>
      </c>
      <c r="C28" s="93">
        <f>[22]Julho!$F6</f>
        <v>96</v>
      </c>
      <c r="D28" s="93">
        <f>[22]Julho!$F7</f>
        <v>86</v>
      </c>
      <c r="E28" s="93">
        <f>[22]Julho!$F8</f>
        <v>67</v>
      </c>
      <c r="F28" s="93">
        <f>[22]Julho!$F9</f>
        <v>58</v>
      </c>
      <c r="G28" s="93">
        <f>[22]Julho!$F10</f>
        <v>91</v>
      </c>
      <c r="H28" s="93">
        <f>[22]Julho!$F11</f>
        <v>87</v>
      </c>
      <c r="I28" s="93">
        <f>[22]Julho!$F12</f>
        <v>95</v>
      </c>
      <c r="J28" s="93">
        <f>[22]Julho!$F13</f>
        <v>96</v>
      </c>
      <c r="K28" s="93">
        <f>[22]Julho!$F14</f>
        <v>97</v>
      </c>
      <c r="L28" s="93">
        <f>[22]Julho!$F15</f>
        <v>97</v>
      </c>
      <c r="M28" s="93">
        <f>[22]Julho!$F16</f>
        <v>93</v>
      </c>
      <c r="N28" s="93">
        <f>[22]Julho!$F17</f>
        <v>92</v>
      </c>
      <c r="O28" s="93">
        <f>[22]Julho!$F18</f>
        <v>88</v>
      </c>
      <c r="P28" s="93">
        <f>[22]Julho!$F19</f>
        <v>87</v>
      </c>
      <c r="Q28" s="93">
        <f>[22]Julho!$F20</f>
        <v>85</v>
      </c>
      <c r="R28" s="93">
        <f>[22]Julho!$F21</f>
        <v>89</v>
      </c>
      <c r="S28" s="93">
        <f>[22]Julho!$F22</f>
        <v>71</v>
      </c>
      <c r="T28" s="93">
        <f>[22]Julho!$F23</f>
        <v>59</v>
      </c>
      <c r="U28" s="93">
        <f>[22]Julho!$F24</f>
        <v>61</v>
      </c>
      <c r="V28" s="93">
        <f>[22]Julho!$F25</f>
        <v>64</v>
      </c>
      <c r="W28" s="93">
        <f>[22]Julho!$F26</f>
        <v>65</v>
      </c>
      <c r="X28" s="93">
        <f>[22]Julho!$F27</f>
        <v>61</v>
      </c>
      <c r="Y28" s="93">
        <f>[22]Julho!$F28</f>
        <v>63</v>
      </c>
      <c r="Z28" s="93">
        <f>[22]Julho!$F29</f>
        <v>60</v>
      </c>
      <c r="AA28" s="93">
        <f>[22]Julho!$F30</f>
        <v>47</v>
      </c>
      <c r="AB28" s="93">
        <f>[22]Julho!$F31</f>
        <v>63</v>
      </c>
      <c r="AC28" s="93">
        <f>[22]Julho!$F32</f>
        <v>61</v>
      </c>
      <c r="AD28" s="93">
        <f>[22]Julho!$F33</f>
        <v>83</v>
      </c>
      <c r="AE28" s="93">
        <f>[22]Julho!$F34</f>
        <v>96</v>
      </c>
      <c r="AF28" s="93">
        <f>[22]Julho!$F35</f>
        <v>87</v>
      </c>
      <c r="AG28" s="81">
        <f t="shared" si="2"/>
        <v>97</v>
      </c>
      <c r="AH28" s="92">
        <f t="shared" si="3"/>
        <v>78.548387096774192</v>
      </c>
      <c r="AJ28" t="s">
        <v>33</v>
      </c>
    </row>
    <row r="29" spans="1:37" x14ac:dyDescent="0.2">
      <c r="A29" s="50" t="s">
        <v>30</v>
      </c>
      <c r="B29" s="93">
        <f>[23]Julho!$F$5</f>
        <v>87</v>
      </c>
      <c r="C29" s="93">
        <f>[23]Julho!$F$6</f>
        <v>93</v>
      </c>
      <c r="D29" s="93">
        <f>[23]Julho!$F$7</f>
        <v>84</v>
      </c>
      <c r="E29" s="93">
        <f>[23]Julho!$F$8</f>
        <v>82</v>
      </c>
      <c r="F29" s="93">
        <f>[23]Julho!$F$9</f>
        <v>61</v>
      </c>
      <c r="G29" s="93">
        <f>[23]Julho!$F$10</f>
        <v>81</v>
      </c>
      <c r="H29" s="93">
        <f>[23]Julho!$F$11</f>
        <v>75</v>
      </c>
      <c r="I29" s="93">
        <f>[23]Julho!$F$12</f>
        <v>92</v>
      </c>
      <c r="J29" s="93">
        <f>[23]Julho!$F$13</f>
        <v>0</v>
      </c>
      <c r="K29" s="93">
        <f>[23]Julho!$F$14</f>
        <v>96</v>
      </c>
      <c r="L29" s="93">
        <f>[23]Julho!$F$15</f>
        <v>89</v>
      </c>
      <c r="M29" s="93">
        <f>[23]Julho!$F$16</f>
        <v>99</v>
      </c>
      <c r="N29" s="93">
        <f>[23]Julho!$F$17</f>
        <v>85</v>
      </c>
      <c r="O29" s="93">
        <f>[23]Julho!$F$18</f>
        <v>81</v>
      </c>
      <c r="P29" s="93">
        <f>[23]Julho!$F$19</f>
        <v>95</v>
      </c>
      <c r="Q29" s="93">
        <f>[23]Julho!$F$20</f>
        <v>93</v>
      </c>
      <c r="R29" s="93">
        <f>[23]Julho!$F$21</f>
        <v>91</v>
      </c>
      <c r="S29" s="93">
        <f>[23]Julho!$F$22</f>
        <v>92</v>
      </c>
      <c r="T29" s="93">
        <f>[23]Julho!$F$23</f>
        <v>88</v>
      </c>
      <c r="U29" s="93">
        <f>[23]Julho!$F$24</f>
        <v>87</v>
      </c>
      <c r="V29" s="93">
        <f>[23]Julho!$F$25</f>
        <v>86</v>
      </c>
      <c r="W29" s="93">
        <f>[23]Julho!$F$26</f>
        <v>86</v>
      </c>
      <c r="X29" s="93">
        <f>[23]Julho!$F$27</f>
        <v>88</v>
      </c>
      <c r="Y29" s="93">
        <f>[23]Julho!$F$28</f>
        <v>61</v>
      </c>
      <c r="Z29" s="93">
        <f>[23]Julho!$F$29</f>
        <v>80</v>
      </c>
      <c r="AA29" s="93">
        <f>[23]Julho!$F$30</f>
        <v>84</v>
      </c>
      <c r="AB29" s="93">
        <f>[23]Julho!$F$31</f>
        <v>77</v>
      </c>
      <c r="AC29" s="93">
        <f>[23]Julho!$F$32</f>
        <v>79</v>
      </c>
      <c r="AD29" s="93">
        <f>[23]Julho!$F$33</f>
        <v>75</v>
      </c>
      <c r="AE29" s="93">
        <f>[23]Julho!$F$34</f>
        <v>85</v>
      </c>
      <c r="AF29" s="93">
        <f>[23]Julho!$F$35</f>
        <v>97</v>
      </c>
      <c r="AG29" s="81">
        <f t="shared" si="2"/>
        <v>99</v>
      </c>
      <c r="AH29" s="92">
        <f t="shared" si="3"/>
        <v>82.225806451612897</v>
      </c>
      <c r="AJ29" t="s">
        <v>33</v>
      </c>
    </row>
    <row r="30" spans="1:37" x14ac:dyDescent="0.2">
      <c r="A30" s="50" t="s">
        <v>10</v>
      </c>
      <c r="B30" s="93">
        <f>[24]Julho!$F$5</f>
        <v>85</v>
      </c>
      <c r="C30" s="93">
        <f>[24]Julho!$F$6</f>
        <v>93</v>
      </c>
      <c r="D30" s="93">
        <f>[24]Julho!$F$7</f>
        <v>94</v>
      </c>
      <c r="E30" s="93">
        <f>[24]Julho!$F$8</f>
        <v>72</v>
      </c>
      <c r="F30" s="93">
        <f>[24]Julho!$F$9</f>
        <v>55</v>
      </c>
      <c r="G30" s="93">
        <f>[24]Julho!$F$10</f>
        <v>96</v>
      </c>
      <c r="H30" s="93">
        <f>[24]Julho!$F$11</f>
        <v>91</v>
      </c>
      <c r="I30" s="93">
        <f>[24]Julho!$F$12</f>
        <v>100</v>
      </c>
      <c r="J30" s="93">
        <f>[24]Julho!$F$13</f>
        <v>100</v>
      </c>
      <c r="K30" s="93">
        <f>[24]Julho!$F$14</f>
        <v>97</v>
      </c>
      <c r="L30" s="93">
        <f>[24]Julho!$F$15</f>
        <v>100</v>
      </c>
      <c r="M30" s="93">
        <f>[24]Julho!$F$16</f>
        <v>100</v>
      </c>
      <c r="N30" s="93">
        <f>[24]Julho!$F$17</f>
        <v>97</v>
      </c>
      <c r="O30" s="93">
        <f>[24]Julho!$F$18</f>
        <v>94</v>
      </c>
      <c r="P30" s="93">
        <f>[24]Julho!$F$19</f>
        <v>95</v>
      </c>
      <c r="Q30" s="93">
        <f>[24]Julho!$F$20</f>
        <v>92</v>
      </c>
      <c r="R30" s="93">
        <f>[24]Julho!$F$21</f>
        <v>100</v>
      </c>
      <c r="S30" s="93">
        <f>[24]Julho!$F$22</f>
        <v>100</v>
      </c>
      <c r="T30" s="93">
        <f>[24]Julho!$F$23</f>
        <v>62</v>
      </c>
      <c r="U30" s="93">
        <f>[24]Julho!$F$24</f>
        <v>88</v>
      </c>
      <c r="V30" s="93">
        <f>[24]Julho!$F$25</f>
        <v>87</v>
      </c>
      <c r="W30" s="93">
        <f>[24]Julho!$F$26</f>
        <v>86</v>
      </c>
      <c r="X30" s="93">
        <f>[24]Julho!$F$27</f>
        <v>88</v>
      </c>
      <c r="Y30" s="93">
        <f>[24]Julho!$F$28</f>
        <v>61</v>
      </c>
      <c r="Z30" s="93">
        <f>[24]Julho!$F$29</f>
        <v>80</v>
      </c>
      <c r="AA30" s="93">
        <f>[24]Julho!$F$30</f>
        <v>68</v>
      </c>
      <c r="AB30" s="93">
        <f>[24]Julho!$F$31</f>
        <v>74</v>
      </c>
      <c r="AC30" s="93">
        <f>[24]Julho!$F$32</f>
        <v>79</v>
      </c>
      <c r="AD30" s="93">
        <f>[24]Julho!$F$33</f>
        <v>98</v>
      </c>
      <c r="AE30" s="93">
        <f>[24]Julho!$F$34</f>
        <v>100</v>
      </c>
      <c r="AF30" s="93">
        <f>[24]Julho!$F$35</f>
        <v>100</v>
      </c>
      <c r="AG30" s="81">
        <f t="shared" si="2"/>
        <v>100</v>
      </c>
      <c r="AH30" s="92">
        <f t="shared" si="3"/>
        <v>88.129032258064512</v>
      </c>
      <c r="AJ30" t="s">
        <v>33</v>
      </c>
    </row>
    <row r="31" spans="1:37" x14ac:dyDescent="0.2">
      <c r="A31" s="50" t="s">
        <v>154</v>
      </c>
      <c r="B31" s="93">
        <f>[25]Julho!$F5</f>
        <v>53</v>
      </c>
      <c r="C31" s="93">
        <f>[25]Julho!$F6</f>
        <v>66</v>
      </c>
      <c r="D31" s="93">
        <f>[25]Julho!$F7</f>
        <v>97</v>
      </c>
      <c r="E31" s="93">
        <f>[25]Julho!$F8</f>
        <v>81</v>
      </c>
      <c r="F31" s="93">
        <f>[25]Julho!$F9</f>
        <v>68</v>
      </c>
      <c r="G31" s="93">
        <f>[25]Julho!$F10</f>
        <v>98</v>
      </c>
      <c r="H31" s="93">
        <f>[25]Julho!$F11</f>
        <v>87</v>
      </c>
      <c r="I31" s="93">
        <f>[25]Julho!$F12</f>
        <v>97</v>
      </c>
      <c r="J31" s="93">
        <f>[25]Julho!$F13</f>
        <v>97</v>
      </c>
      <c r="K31" s="93">
        <f>[25]Julho!$F14</f>
        <v>97</v>
      </c>
      <c r="L31" s="93">
        <f>[25]Julho!$F15</f>
        <v>97</v>
      </c>
      <c r="M31" s="93" t="str">
        <f>[25]Julho!$F16</f>
        <v>*</v>
      </c>
      <c r="N31" s="93" t="str">
        <f>[25]Julho!$F17</f>
        <v>*</v>
      </c>
      <c r="O31" s="93" t="str">
        <f>[25]Julho!$F18</f>
        <v>*</v>
      </c>
      <c r="P31" s="93" t="str">
        <f>[25]Julho!$F19</f>
        <v>*</v>
      </c>
      <c r="Q31" s="93">
        <f>[25]Julho!$F20</f>
        <v>89</v>
      </c>
      <c r="R31" s="93">
        <f>[25]Julho!$F21</f>
        <v>93</v>
      </c>
      <c r="S31" s="93">
        <f>[25]Julho!$F22</f>
        <v>91</v>
      </c>
      <c r="T31" s="93">
        <f>[25]Julho!$F23</f>
        <v>80</v>
      </c>
      <c r="U31" s="93">
        <f>[25]Julho!$F24</f>
        <v>73</v>
      </c>
      <c r="V31" s="93">
        <f>[25]Julho!$F25</f>
        <v>81</v>
      </c>
      <c r="W31" s="93">
        <f>[25]Julho!$F26</f>
        <v>81</v>
      </c>
      <c r="X31" s="93">
        <f>[25]Julho!$F27</f>
        <v>78</v>
      </c>
      <c r="Y31" s="93">
        <f>[25]Julho!$F28</f>
        <v>71</v>
      </c>
      <c r="Z31" s="93">
        <f>[25]Julho!$F29</f>
        <v>76</v>
      </c>
      <c r="AA31" s="93">
        <f>[25]Julho!$F30</f>
        <v>66</v>
      </c>
      <c r="AB31" s="93">
        <f>[25]Julho!$F31</f>
        <v>71</v>
      </c>
      <c r="AC31" s="93">
        <f>[25]Julho!$F32</f>
        <v>71</v>
      </c>
      <c r="AD31" s="93">
        <f>[25]Julho!$F33</f>
        <v>97</v>
      </c>
      <c r="AE31" s="93">
        <f>[25]Julho!$F34</f>
        <v>98</v>
      </c>
      <c r="AF31" s="93">
        <f>[25]Julho!$F35</f>
        <v>98</v>
      </c>
      <c r="AG31" s="81">
        <f t="shared" si="2"/>
        <v>98</v>
      </c>
      <c r="AH31" s="92">
        <f t="shared" si="3"/>
        <v>83.407407407407405</v>
      </c>
      <c r="AI31" s="11" t="s">
        <v>33</v>
      </c>
    </row>
    <row r="32" spans="1:37" x14ac:dyDescent="0.2">
      <c r="A32" s="50" t="s">
        <v>11</v>
      </c>
      <c r="B32" s="93">
        <f>[26]Julho!$F$5</f>
        <v>93</v>
      </c>
      <c r="C32" s="93">
        <f>[26]Julho!$F$6</f>
        <v>96</v>
      </c>
      <c r="D32" s="93">
        <f>[26]Julho!$F$7</f>
        <v>93</v>
      </c>
      <c r="E32" s="93">
        <f>[26]Julho!$F$8</f>
        <v>90</v>
      </c>
      <c r="F32" s="93">
        <f>[26]Julho!$F$9</f>
        <v>79</v>
      </c>
      <c r="G32" s="93">
        <f>[26]Julho!$F$10</f>
        <v>94</v>
      </c>
      <c r="H32" s="93">
        <f>[26]Julho!$F$11</f>
        <v>91</v>
      </c>
      <c r="I32" s="93">
        <f>[26]Julho!$F$12</f>
        <v>95</v>
      </c>
      <c r="J32" s="93">
        <f>[26]Julho!$F$13</f>
        <v>95</v>
      </c>
      <c r="K32" s="93">
        <f>[26]Julho!$F$14</f>
        <v>95</v>
      </c>
      <c r="L32" s="93">
        <f>[26]Julho!$F$15</f>
        <v>96</v>
      </c>
      <c r="M32" s="93">
        <f>[26]Julho!$F$16</f>
        <v>89</v>
      </c>
      <c r="N32" s="93">
        <f>[26]Julho!$F$17</f>
        <v>89</v>
      </c>
      <c r="O32" s="93">
        <f>[26]Julho!$F$18</f>
        <v>92</v>
      </c>
      <c r="P32" s="93">
        <f>[26]Julho!$F$19</f>
        <v>90</v>
      </c>
      <c r="Q32" s="93">
        <f>[26]Julho!$F$20</f>
        <v>93</v>
      </c>
      <c r="R32" s="93">
        <f>[26]Julho!$F$21</f>
        <v>92</v>
      </c>
      <c r="S32" s="93">
        <f>[26]Julho!$F$22</f>
        <v>92</v>
      </c>
      <c r="T32" s="93">
        <f>[26]Julho!$F$23</f>
        <v>90</v>
      </c>
      <c r="U32" s="93">
        <f>[26]Julho!$F$24</f>
        <v>88</v>
      </c>
      <c r="V32" s="93">
        <f>[26]Julho!$F$25</f>
        <v>92</v>
      </c>
      <c r="W32" s="93">
        <f>[26]Julho!$F$26</f>
        <v>85</v>
      </c>
      <c r="X32" s="93">
        <f>[26]Julho!$F$27</f>
        <v>88</v>
      </c>
      <c r="Y32" s="93">
        <f>[26]Julho!$F$28</f>
        <v>88</v>
      </c>
      <c r="Z32" s="93">
        <f>[26]Julho!$F$29</f>
        <v>88</v>
      </c>
      <c r="AA32" s="93">
        <f>[26]Julho!$F$30</f>
        <v>84</v>
      </c>
      <c r="AB32" s="93">
        <f>[26]Julho!$F$31</f>
        <v>91</v>
      </c>
      <c r="AC32" s="93">
        <f>[26]Julho!$F$32</f>
        <v>90</v>
      </c>
      <c r="AD32" s="93">
        <f>[26]Julho!$F$33</f>
        <v>89</v>
      </c>
      <c r="AE32" s="93">
        <f>[26]Julho!$F$34</f>
        <v>95</v>
      </c>
      <c r="AF32" s="93">
        <f>[26]Julho!$F$35</f>
        <v>93</v>
      </c>
      <c r="AG32" s="81">
        <f t="shared" si="2"/>
        <v>96</v>
      </c>
      <c r="AH32" s="92">
        <f t="shared" si="3"/>
        <v>90.806451612903231</v>
      </c>
      <c r="AJ32" t="s">
        <v>33</v>
      </c>
      <c r="AK32" t="s">
        <v>33</v>
      </c>
    </row>
    <row r="33" spans="1:36" s="5" customFormat="1" x14ac:dyDescent="0.2">
      <c r="A33" s="50" t="s">
        <v>12</v>
      </c>
      <c r="B33" s="93">
        <f>[27]Julho!$F$5</f>
        <v>87</v>
      </c>
      <c r="C33" s="93">
        <f>[27]Julho!$F$6</f>
        <v>88</v>
      </c>
      <c r="D33" s="93">
        <f>[27]Julho!$F$7</f>
        <v>88</v>
      </c>
      <c r="E33" s="93">
        <f>[27]Julho!$F$8</f>
        <v>86</v>
      </c>
      <c r="F33" s="93">
        <f>[27]Julho!$F$9</f>
        <v>74</v>
      </c>
      <c r="G33" s="93">
        <f>[27]Julho!$F$10</f>
        <v>77</v>
      </c>
      <c r="H33" s="93">
        <f>[27]Julho!$F$11</f>
        <v>82</v>
      </c>
      <c r="I33" s="93">
        <f>[27]Julho!$F$12</f>
        <v>89</v>
      </c>
      <c r="J33" s="93">
        <f>[27]Julho!$F$13</f>
        <v>92</v>
      </c>
      <c r="K33" s="93">
        <f>[27]Julho!$F$14</f>
        <v>89</v>
      </c>
      <c r="L33" s="93">
        <f>[27]Julho!$F$15</f>
        <v>88</v>
      </c>
      <c r="M33" s="93">
        <f>[27]Julho!$F$16</f>
        <v>81</v>
      </c>
      <c r="N33" s="93">
        <f>[27]Julho!$F$17</f>
        <v>77</v>
      </c>
      <c r="O33" s="93">
        <f>[27]Julho!$F$18</f>
        <v>78</v>
      </c>
      <c r="P33" s="93">
        <f>[27]Julho!$F$19</f>
        <v>79</v>
      </c>
      <c r="Q33" s="93">
        <f>[27]Julho!$F$20</f>
        <v>82</v>
      </c>
      <c r="R33" s="93">
        <f>[27]Julho!$F$21</f>
        <v>84</v>
      </c>
      <c r="S33" s="93">
        <f>[27]Julho!$F$22</f>
        <v>81</v>
      </c>
      <c r="T33" s="93">
        <f>[27]Julho!$F$23</f>
        <v>84</v>
      </c>
      <c r="U33" s="93">
        <f>[27]Julho!$F$24</f>
        <v>77</v>
      </c>
      <c r="V33" s="93">
        <f>[27]Julho!$F$25</f>
        <v>77</v>
      </c>
      <c r="W33" s="93">
        <f>[27]Julho!$F$26</f>
        <v>70</v>
      </c>
      <c r="X33" s="93">
        <f>[27]Julho!$F$27</f>
        <v>75</v>
      </c>
      <c r="Y33" s="93">
        <f>[27]Julho!$F$28</f>
        <v>81</v>
      </c>
      <c r="Z33" s="93">
        <f>[27]Julho!$F$29</f>
        <v>82</v>
      </c>
      <c r="AA33" s="93">
        <f>[27]Julho!$F$30</f>
        <v>84</v>
      </c>
      <c r="AB33" s="93">
        <f>[27]Julho!$F$31</f>
        <v>83</v>
      </c>
      <c r="AC33" s="93">
        <f>[27]Julho!$F$32</f>
        <v>82</v>
      </c>
      <c r="AD33" s="93">
        <f>[27]Julho!$F$33</f>
        <v>79</v>
      </c>
      <c r="AE33" s="93">
        <f>[27]Julho!$F$34</f>
        <v>88</v>
      </c>
      <c r="AF33" s="93">
        <f>[27]Julho!$F$35</f>
        <v>84</v>
      </c>
      <c r="AG33" s="81">
        <f t="shared" si="2"/>
        <v>92</v>
      </c>
      <c r="AH33" s="92">
        <f t="shared" si="3"/>
        <v>82.193548387096769</v>
      </c>
    </row>
    <row r="34" spans="1:36" x14ac:dyDescent="0.2">
      <c r="A34" s="50" t="s">
        <v>233</v>
      </c>
      <c r="B34" s="93">
        <f>[28]Julho!$F$5</f>
        <v>76</v>
      </c>
      <c r="C34" s="93">
        <f>[28]Julho!$F$6</f>
        <v>95</v>
      </c>
      <c r="D34" s="93">
        <f>[28]Julho!$F$7</f>
        <v>92</v>
      </c>
      <c r="E34" s="93">
        <f>[28]Julho!$F$8</f>
        <v>81</v>
      </c>
      <c r="F34" s="93">
        <f>[28]Julho!$F$9</f>
        <v>76</v>
      </c>
      <c r="G34" s="93">
        <f>[28]Julho!$F$10</f>
        <v>73</v>
      </c>
      <c r="H34" s="93">
        <f>[28]Julho!$F$11</f>
        <v>91</v>
      </c>
      <c r="I34" s="93">
        <f>[28]Julho!$F$12</f>
        <v>83</v>
      </c>
      <c r="J34" s="93">
        <f>[28]Julho!$F$13</f>
        <v>94</v>
      </c>
      <c r="K34" s="93">
        <f>[28]Julho!$F$14</f>
        <v>90</v>
      </c>
      <c r="L34" s="93">
        <f>[28]Julho!$F$15</f>
        <v>94</v>
      </c>
      <c r="M34" s="93">
        <f>[28]Julho!$F$16</f>
        <v>86</v>
      </c>
      <c r="N34" s="93">
        <f>[28]Julho!$F$17</f>
        <v>79</v>
      </c>
      <c r="O34" s="93">
        <f>[28]Julho!$F$18</f>
        <v>81</v>
      </c>
      <c r="P34" s="93">
        <f>[28]Julho!$F$19</f>
        <v>88</v>
      </c>
      <c r="Q34" s="93">
        <f>[28]Julho!$F$20</f>
        <v>90</v>
      </c>
      <c r="R34" s="93">
        <f>[28]Julho!$F$21</f>
        <v>92</v>
      </c>
      <c r="S34" s="93">
        <f>[28]Julho!$F$22</f>
        <v>94</v>
      </c>
      <c r="T34" s="93">
        <f>[28]Julho!$F$23</f>
        <v>88</v>
      </c>
      <c r="U34" s="93">
        <f>[28]Julho!$F$24</f>
        <v>91</v>
      </c>
      <c r="V34" s="93">
        <f>[28]Julho!$F$25</f>
        <v>90</v>
      </c>
      <c r="W34" s="93">
        <f>[28]Julho!$F$26</f>
        <v>86</v>
      </c>
      <c r="X34" s="93">
        <f>[28]Julho!$F$27</f>
        <v>92</v>
      </c>
      <c r="Y34" s="93">
        <f>[28]Julho!$F$28</f>
        <v>86</v>
      </c>
      <c r="Z34" s="93">
        <f>[28]Julho!$F$29</f>
        <v>89</v>
      </c>
      <c r="AA34" s="93">
        <f>[28]Julho!$F$30</f>
        <v>90</v>
      </c>
      <c r="AB34" s="93">
        <f>[28]Julho!$F$31</f>
        <v>88</v>
      </c>
      <c r="AC34" s="93">
        <f>[28]Julho!$F$32</f>
        <v>87</v>
      </c>
      <c r="AD34" s="93">
        <f>[28]Julho!$F$33</f>
        <v>85</v>
      </c>
      <c r="AE34" s="93">
        <f>[28]Julho!$F$34</f>
        <v>91</v>
      </c>
      <c r="AF34" s="93">
        <f>[28]Julho!$F$35</f>
        <v>98</v>
      </c>
      <c r="AG34" s="81">
        <f t="shared" si="2"/>
        <v>98</v>
      </c>
      <c r="AH34" s="92">
        <f t="shared" si="3"/>
        <v>87.612903225806448</v>
      </c>
      <c r="AJ34" t="s">
        <v>33</v>
      </c>
    </row>
    <row r="35" spans="1:36" x14ac:dyDescent="0.2">
      <c r="A35" s="50" t="s">
        <v>232</v>
      </c>
      <c r="B35" s="93">
        <f>[29]Julho!$F$5</f>
        <v>96</v>
      </c>
      <c r="C35" s="93">
        <f>[29]Julho!$F$6</f>
        <v>93</v>
      </c>
      <c r="D35" s="93">
        <f>[29]Julho!$F$7</f>
        <v>84</v>
      </c>
      <c r="E35" s="93">
        <f>[29]Julho!$F$8</f>
        <v>68</v>
      </c>
      <c r="F35" s="93">
        <f>[29]Julho!$F$9</f>
        <v>66</v>
      </c>
      <c r="G35" s="93">
        <f>[29]Julho!$F$10</f>
        <v>98</v>
      </c>
      <c r="H35" s="93">
        <f>[29]Julho!$F$11</f>
        <v>98</v>
      </c>
      <c r="I35" s="93">
        <f>[29]Julho!$F$12</f>
        <v>96</v>
      </c>
      <c r="J35" s="93">
        <f>[29]Julho!$F$13</f>
        <v>97</v>
      </c>
      <c r="K35" s="93">
        <f>[29]Julho!$F$14</f>
        <v>97</v>
      </c>
      <c r="L35" s="93">
        <f>[29]Julho!$F$15</f>
        <v>98</v>
      </c>
      <c r="M35" s="93">
        <f>[29]Julho!$F$16</f>
        <v>93</v>
      </c>
      <c r="N35" s="93">
        <f>[29]Julho!$F$17</f>
        <v>93</v>
      </c>
      <c r="O35" s="93">
        <f>[29]Julho!$F$18</f>
        <v>94</v>
      </c>
      <c r="P35" s="93">
        <f>[29]Julho!$F$19</f>
        <v>98</v>
      </c>
      <c r="Q35" s="93">
        <f>[29]Julho!$F$20</f>
        <v>98</v>
      </c>
      <c r="R35" s="93">
        <f>[29]Julho!$F$21</f>
        <v>98</v>
      </c>
      <c r="S35" s="93">
        <f>[29]Julho!$F$22</f>
        <v>89</v>
      </c>
      <c r="T35" s="93">
        <f>[29]Julho!$F$23</f>
        <v>74</v>
      </c>
      <c r="U35" s="93">
        <f>[29]Julho!$F$24</f>
        <v>65</v>
      </c>
      <c r="V35" s="93">
        <f>[29]Julho!$F$25</f>
        <v>72</v>
      </c>
      <c r="W35" s="93">
        <f>[29]Julho!$F$26</f>
        <v>73</v>
      </c>
      <c r="X35" s="93">
        <f>[29]Julho!$F$27</f>
        <v>71</v>
      </c>
      <c r="Y35" s="93">
        <f>[29]Julho!$F$28</f>
        <v>72</v>
      </c>
      <c r="Z35" s="93">
        <f>[29]Julho!$F$29</f>
        <v>79</v>
      </c>
      <c r="AA35" s="93">
        <f>[29]Julho!$F$30</f>
        <v>58</v>
      </c>
      <c r="AB35" s="93">
        <f>[29]Julho!$F$31</f>
        <v>65</v>
      </c>
      <c r="AC35" s="93">
        <f>[29]Julho!$F$32</f>
        <v>56</v>
      </c>
      <c r="AD35" s="93">
        <f>[29]Julho!$F$33</f>
        <v>87</v>
      </c>
      <c r="AE35" s="93">
        <f>[29]Julho!$F$34</f>
        <v>96</v>
      </c>
      <c r="AF35" s="93">
        <f>[29]Julho!$F$35</f>
        <v>88</v>
      </c>
      <c r="AG35" s="81">
        <f t="shared" si="2"/>
        <v>98</v>
      </c>
      <c r="AH35" s="92">
        <f t="shared" si="3"/>
        <v>84.193548387096769</v>
      </c>
      <c r="AJ35" t="s">
        <v>33</v>
      </c>
    </row>
    <row r="36" spans="1:36" x14ac:dyDescent="0.2">
      <c r="A36" s="50" t="s">
        <v>126</v>
      </c>
      <c r="B36" s="93">
        <f>[30]Julho!$F$5</f>
        <v>100</v>
      </c>
      <c r="C36" s="93">
        <f>[30]Julho!$F$6</f>
        <v>100</v>
      </c>
      <c r="D36" s="93">
        <f>[30]Julho!$F$7</f>
        <v>96</v>
      </c>
      <c r="E36" s="93">
        <f>[30]Julho!$F$8</f>
        <v>96</v>
      </c>
      <c r="F36" s="93">
        <f>[30]Julho!$F$9</f>
        <v>64</v>
      </c>
      <c r="G36" s="93">
        <f>[30]Julho!$F$10</f>
        <v>98</v>
      </c>
      <c r="H36" s="93">
        <f>[30]Julho!$F$11</f>
        <v>100</v>
      </c>
      <c r="I36" s="93">
        <f>[30]Julho!$F$12</f>
        <v>100</v>
      </c>
      <c r="J36" s="93">
        <f>[30]Julho!$F$13</f>
        <v>100</v>
      </c>
      <c r="K36" s="93">
        <f>[30]Julho!$F$14</f>
        <v>100</v>
      </c>
      <c r="L36" s="93">
        <f>[30]Julho!$F$15</f>
        <v>100</v>
      </c>
      <c r="M36" s="93">
        <f>[30]Julho!$F$16</f>
        <v>100</v>
      </c>
      <c r="N36" s="93">
        <f>[30]Julho!$F$17</f>
        <v>100</v>
      </c>
      <c r="O36" s="93">
        <f>[30]Julho!$F$18</f>
        <v>97</v>
      </c>
      <c r="P36" s="93">
        <f>[30]Julho!$F$19</f>
        <v>98</v>
      </c>
      <c r="Q36" s="93">
        <f>[30]Julho!$F$20</f>
        <v>98</v>
      </c>
      <c r="R36" s="93">
        <f>[30]Julho!$F$21</f>
        <v>98</v>
      </c>
      <c r="S36" s="93">
        <f>[30]Julho!$F$22</f>
        <v>89</v>
      </c>
      <c r="T36" s="93">
        <f>[30]Julho!$F$23</f>
        <v>74</v>
      </c>
      <c r="U36" s="93">
        <f>[30]Julho!$F$24</f>
        <v>65</v>
      </c>
      <c r="V36" s="93">
        <f>[30]Julho!$F$25</f>
        <v>72</v>
      </c>
      <c r="W36" s="93">
        <f>[30]Julho!$F$26</f>
        <v>61</v>
      </c>
      <c r="X36" s="93">
        <f>[30]Julho!$F$27</f>
        <v>61</v>
      </c>
      <c r="Y36" s="93">
        <f>[30]Julho!$F$28</f>
        <v>57</v>
      </c>
      <c r="Z36" s="93">
        <f>[30]Julho!$F$29</f>
        <v>71</v>
      </c>
      <c r="AA36" s="93">
        <f>[30]Julho!$F$30</f>
        <v>49</v>
      </c>
      <c r="AB36" s="93">
        <f>[30]Julho!$F$31</f>
        <v>53</v>
      </c>
      <c r="AC36" s="93">
        <f>[30]Julho!$F$32</f>
        <v>55</v>
      </c>
      <c r="AD36" s="93">
        <f>[30]Julho!$F$33</f>
        <v>97</v>
      </c>
      <c r="AE36" s="93">
        <f>[30]Julho!$F$34</f>
        <v>100</v>
      </c>
      <c r="AF36" s="93">
        <f>[30]Julho!$F$35</f>
        <v>88</v>
      </c>
      <c r="AG36" s="81">
        <f t="shared" si="2"/>
        <v>100</v>
      </c>
      <c r="AH36" s="92">
        <f t="shared" si="3"/>
        <v>85.064516129032256</v>
      </c>
    </row>
    <row r="37" spans="1:36" x14ac:dyDescent="0.2">
      <c r="A37" s="50" t="s">
        <v>13</v>
      </c>
      <c r="B37" s="93">
        <f>[31]Julho!$F$5</f>
        <v>86</v>
      </c>
      <c r="C37" s="93">
        <f>[31]Julho!$F$6</f>
        <v>95</v>
      </c>
      <c r="D37" s="93">
        <f>[31]Julho!$F$7</f>
        <v>86</v>
      </c>
      <c r="E37" s="93">
        <f>[31]Julho!$F$8</f>
        <v>86</v>
      </c>
      <c r="F37" s="93">
        <f>[31]Julho!$F$9</f>
        <v>68</v>
      </c>
      <c r="G37" s="93">
        <f>[31]Julho!$F$10</f>
        <v>86</v>
      </c>
      <c r="H37" s="93">
        <f>[31]Julho!$F$11</f>
        <v>81</v>
      </c>
      <c r="I37" s="93">
        <f>[31]Julho!$F$12</f>
        <v>82</v>
      </c>
      <c r="J37" s="93">
        <f>[31]Julho!$F$13</f>
        <v>89</v>
      </c>
      <c r="K37" s="93">
        <f>[31]Julho!$F$14</f>
        <v>89</v>
      </c>
      <c r="L37" s="93">
        <f>[31]Julho!$F$15</f>
        <v>93</v>
      </c>
      <c r="M37" s="93">
        <f>[31]Julho!$F$16</f>
        <v>88</v>
      </c>
      <c r="N37" s="93">
        <f>[31]Julho!$F$17</f>
        <v>92</v>
      </c>
      <c r="O37" s="93">
        <f>[31]Julho!$F$18</f>
        <v>92</v>
      </c>
      <c r="P37" s="93">
        <f>[31]Julho!$F$19</f>
        <v>93</v>
      </c>
      <c r="Q37" s="93">
        <f>[31]Julho!$F$20</f>
        <v>91</v>
      </c>
      <c r="R37" s="93">
        <f>[31]Julho!$F$21</f>
        <v>85</v>
      </c>
      <c r="S37" s="93">
        <f>[31]Julho!$F$22</f>
        <v>84</v>
      </c>
      <c r="T37" s="93">
        <f>[31]Julho!$F$23</f>
        <v>81</v>
      </c>
      <c r="U37" s="93">
        <f>[31]Julho!$F$24</f>
        <v>80</v>
      </c>
      <c r="V37" s="93">
        <f>[31]Julho!$F$25</f>
        <v>82</v>
      </c>
      <c r="W37" s="93">
        <f>[31]Julho!$F$26</f>
        <v>85</v>
      </c>
      <c r="X37" s="93">
        <f>[31]Julho!$F$27</f>
        <v>82</v>
      </c>
      <c r="Y37" s="93">
        <f>[31]Julho!$F$28</f>
        <v>82</v>
      </c>
      <c r="Z37" s="93">
        <f>[31]Julho!$F$29</f>
        <v>76</v>
      </c>
      <c r="AA37" s="93">
        <f>[31]Julho!$F$30</f>
        <v>79</v>
      </c>
      <c r="AB37" s="93">
        <f>[31]Julho!$F$31</f>
        <v>83</v>
      </c>
      <c r="AC37" s="93">
        <f>[31]Julho!$F$32</f>
        <v>80</v>
      </c>
      <c r="AD37" s="93">
        <f>[31]Julho!$F$33</f>
        <v>79</v>
      </c>
      <c r="AE37" s="93">
        <f>[31]Julho!$F$34</f>
        <v>84</v>
      </c>
      <c r="AF37" s="93">
        <f>[31]Julho!$F$35</f>
        <v>89</v>
      </c>
      <c r="AG37" s="81">
        <f t="shared" si="2"/>
        <v>95</v>
      </c>
      <c r="AH37" s="92">
        <f t="shared" si="3"/>
        <v>84.774193548387103</v>
      </c>
    </row>
    <row r="38" spans="1:36" x14ac:dyDescent="0.2">
      <c r="A38" s="50" t="s">
        <v>155</v>
      </c>
      <c r="B38" s="93">
        <f>[32]Julho!$F5</f>
        <v>92</v>
      </c>
      <c r="C38" s="93">
        <f>[32]Julho!$F6</f>
        <v>97</v>
      </c>
      <c r="D38" s="93">
        <f>[32]Julho!$F7</f>
        <v>97</v>
      </c>
      <c r="E38" s="93">
        <f>[32]Julho!$F8</f>
        <v>93</v>
      </c>
      <c r="F38" s="93">
        <f>[32]Julho!$F9</f>
        <v>68</v>
      </c>
      <c r="G38" s="93">
        <f>[32]Julho!$F10</f>
        <v>86</v>
      </c>
      <c r="H38" s="93">
        <f>[32]Julho!$F11</f>
        <v>81</v>
      </c>
      <c r="I38" s="93">
        <f>[32]Julho!$F12</f>
        <v>93</v>
      </c>
      <c r="J38" s="93">
        <f>[32]Julho!$F13</f>
        <v>96</v>
      </c>
      <c r="K38" s="93">
        <f>[32]Julho!$F14</f>
        <v>92</v>
      </c>
      <c r="L38" s="93">
        <f>[32]Julho!$F15</f>
        <v>97</v>
      </c>
      <c r="M38" s="93">
        <f>[32]Julho!$F16</f>
        <v>85</v>
      </c>
      <c r="N38" s="93">
        <f>[32]Julho!$F17</f>
        <v>95</v>
      </c>
      <c r="O38" s="93">
        <f>[32]Julho!$F18</f>
        <v>96</v>
      </c>
      <c r="P38" s="93">
        <f>[32]Julho!$F19</f>
        <v>97</v>
      </c>
      <c r="Q38" s="93">
        <f>[32]Julho!$F20</f>
        <v>98</v>
      </c>
      <c r="R38" s="93">
        <f>[32]Julho!$F21</f>
        <v>97</v>
      </c>
      <c r="S38" s="93">
        <f>[32]Julho!$F22</f>
        <v>96</v>
      </c>
      <c r="T38" s="93">
        <f>[32]Julho!$F23</f>
        <v>95</v>
      </c>
      <c r="U38" s="93">
        <f>[32]Julho!$F24</f>
        <v>95</v>
      </c>
      <c r="V38" s="93">
        <f>[32]Julho!$F25</f>
        <v>96</v>
      </c>
      <c r="W38" s="93">
        <f>[32]Julho!$F26</f>
        <v>95</v>
      </c>
      <c r="X38" s="93">
        <f>[32]Julho!$F27</f>
        <v>95</v>
      </c>
      <c r="Y38" s="93">
        <f>[32]Julho!$F28</f>
        <v>94</v>
      </c>
      <c r="Z38" s="93">
        <f>[32]Julho!$F29</f>
        <v>95</v>
      </c>
      <c r="AA38" s="93">
        <f>[32]Julho!$F30</f>
        <v>96</v>
      </c>
      <c r="AB38" s="93">
        <f>[32]Julho!$F31</f>
        <v>93</v>
      </c>
      <c r="AC38" s="93">
        <f>[32]Julho!$F32</f>
        <v>91</v>
      </c>
      <c r="AD38" s="93">
        <f>[32]Julho!$F33</f>
        <v>92</v>
      </c>
      <c r="AE38" s="93">
        <f>[32]Julho!$F34</f>
        <v>94</v>
      </c>
      <c r="AF38" s="93">
        <f>[32]Julho!$F35</f>
        <v>93</v>
      </c>
      <c r="AG38" s="81">
        <f t="shared" si="2"/>
        <v>98</v>
      </c>
      <c r="AH38" s="92">
        <f t="shared" si="3"/>
        <v>92.903225806451616</v>
      </c>
    </row>
    <row r="39" spans="1:36" x14ac:dyDescent="0.2">
      <c r="A39" s="50" t="s">
        <v>14</v>
      </c>
      <c r="B39" s="93">
        <f>[33]Julho!$F$5</f>
        <v>83</v>
      </c>
      <c r="C39" s="93">
        <f>[33]Julho!$F$6</f>
        <v>92</v>
      </c>
      <c r="D39" s="93">
        <f>[33]Julho!$F$7</f>
        <v>79</v>
      </c>
      <c r="E39" s="93">
        <f>[33]Julho!$F$8</f>
        <v>57</v>
      </c>
      <c r="F39" s="93">
        <f>[33]Julho!$F$9</f>
        <v>74</v>
      </c>
      <c r="G39" s="93">
        <f>[33]Julho!$F$10</f>
        <v>97</v>
      </c>
      <c r="H39" s="93">
        <f>[33]Julho!$F$11</f>
        <v>95</v>
      </c>
      <c r="I39" s="93">
        <f>[33]Julho!$F$12</f>
        <v>97</v>
      </c>
      <c r="J39" s="93">
        <f>[33]Julho!$F$13</f>
        <v>97</v>
      </c>
      <c r="K39" s="93">
        <f>[33]Julho!$F$14</f>
        <v>96</v>
      </c>
      <c r="L39" s="93">
        <f>[33]Julho!$F$15</f>
        <v>96</v>
      </c>
      <c r="M39" s="93">
        <f>[33]Julho!$F$16</f>
        <v>97</v>
      </c>
      <c r="N39" s="93">
        <f>[33]Julho!$F$17</f>
        <v>97</v>
      </c>
      <c r="O39" s="93">
        <f>[33]Julho!$F$18</f>
        <v>97</v>
      </c>
      <c r="P39" s="93">
        <f>[33]Julho!$F$19</f>
        <v>96</v>
      </c>
      <c r="Q39" s="93">
        <f>[33]Julho!$F$20</f>
        <v>88</v>
      </c>
      <c r="R39" s="93">
        <f>[33]Julho!$F$21</f>
        <v>87</v>
      </c>
      <c r="S39" s="93">
        <f>[33]Julho!$F$22</f>
        <v>86</v>
      </c>
      <c r="T39" s="93">
        <f>[33]Julho!$F$23</f>
        <v>71</v>
      </c>
      <c r="U39" s="93">
        <f>[33]Julho!$F$24</f>
        <v>65</v>
      </c>
      <c r="V39" s="93">
        <f>[33]Julho!$F$25</f>
        <v>70</v>
      </c>
      <c r="W39" s="93">
        <f>[33]Julho!$F$26</f>
        <v>61</v>
      </c>
      <c r="X39" s="93">
        <f>[33]Julho!$F$27</f>
        <v>58</v>
      </c>
      <c r="Y39" s="93">
        <f>[33]Julho!$F$28</f>
        <v>73</v>
      </c>
      <c r="Z39" s="93">
        <f>[33]Julho!$F$29</f>
        <v>54</v>
      </c>
      <c r="AA39" s="93">
        <f>[33]Julho!$F$30</f>
        <v>55</v>
      </c>
      <c r="AB39" s="93">
        <f>[33]Julho!$F$31</f>
        <v>65</v>
      </c>
      <c r="AC39" s="93">
        <f>[33]Julho!$F$32</f>
        <v>64</v>
      </c>
      <c r="AD39" s="93">
        <f>[33]Julho!$F$33</f>
        <v>94</v>
      </c>
      <c r="AE39" s="93">
        <f>[33]Julho!$F$34</f>
        <v>97</v>
      </c>
      <c r="AF39" s="93">
        <f>[33]Julho!$F$35</f>
        <v>96</v>
      </c>
      <c r="AG39" s="81">
        <f t="shared" si="2"/>
        <v>97</v>
      </c>
      <c r="AH39" s="92">
        <f t="shared" si="3"/>
        <v>81.741935483870961</v>
      </c>
      <c r="AI39" s="11" t="s">
        <v>33</v>
      </c>
      <c r="AJ39" t="s">
        <v>33</v>
      </c>
    </row>
    <row r="40" spans="1:36" x14ac:dyDescent="0.2">
      <c r="A40" s="50" t="s">
        <v>15</v>
      </c>
      <c r="B40" s="93">
        <f>[34]Julho!$F$5</f>
        <v>65</v>
      </c>
      <c r="C40" s="93">
        <f>[34]Julho!$F$6</f>
        <v>76</v>
      </c>
      <c r="D40" s="93">
        <f>[34]Julho!$F$7</f>
        <v>73</v>
      </c>
      <c r="E40" s="93">
        <f>[34]Julho!$F$8</f>
        <v>58</v>
      </c>
      <c r="F40" s="93">
        <f>[34]Julho!$F$9</f>
        <v>66</v>
      </c>
      <c r="G40" s="93">
        <f>[34]Julho!$F$10</f>
        <v>77</v>
      </c>
      <c r="H40" s="93">
        <f>[34]Julho!$F$11</f>
        <v>84</v>
      </c>
      <c r="I40" s="93">
        <f>[34]Julho!$F$12</f>
        <v>92</v>
      </c>
      <c r="J40" s="93">
        <f>[34]Julho!$F$13</f>
        <v>90</v>
      </c>
      <c r="K40" s="93">
        <f>[34]Julho!$F$14</f>
        <v>89</v>
      </c>
      <c r="L40" s="93">
        <f>[34]Julho!$F$15</f>
        <v>88</v>
      </c>
      <c r="M40" s="93">
        <f>[34]Julho!$F$16</f>
        <v>93</v>
      </c>
      <c r="N40" s="93">
        <f>[34]Julho!$F$17</f>
        <v>88</v>
      </c>
      <c r="O40" s="93">
        <f>[34]Julho!$F$18</f>
        <v>92</v>
      </c>
      <c r="P40" s="93">
        <f>[34]Julho!$F$19</f>
        <v>92</v>
      </c>
      <c r="Q40" s="93">
        <f>[34]Julho!$F$20</f>
        <v>90</v>
      </c>
      <c r="R40" s="93">
        <f>[34]Julho!$F$21</f>
        <v>89</v>
      </c>
      <c r="S40" s="93">
        <f>[34]Julho!$F$22</f>
        <v>88</v>
      </c>
      <c r="T40" s="93">
        <f>[34]Julho!$F$23</f>
        <v>81</v>
      </c>
      <c r="U40" s="93">
        <f>[34]Julho!$F$24</f>
        <v>78</v>
      </c>
      <c r="V40" s="93">
        <f>[34]Julho!$F$25</f>
        <v>83</v>
      </c>
      <c r="W40" s="93">
        <f>[34]Julho!$F$26</f>
        <v>78</v>
      </c>
      <c r="X40" s="93">
        <f>[34]Julho!$F$27</f>
        <v>84</v>
      </c>
      <c r="Y40" s="93">
        <f>[34]Julho!$F$28</f>
        <v>74</v>
      </c>
      <c r="Z40" s="93">
        <f>[34]Julho!$F$29</f>
        <v>76</v>
      </c>
      <c r="AA40" s="93">
        <f>[34]Julho!$F$30</f>
        <v>70</v>
      </c>
      <c r="AB40" s="93">
        <f>[34]Julho!$F$31</f>
        <v>75</v>
      </c>
      <c r="AC40" s="93">
        <f>[34]Julho!$F$32</f>
        <v>52</v>
      </c>
      <c r="AD40" s="93">
        <f>[34]Julho!$F$33</f>
        <v>92</v>
      </c>
      <c r="AE40" s="93">
        <f>[34]Julho!$F$34</f>
        <v>94</v>
      </c>
      <c r="AF40" s="93">
        <f>[34]Julho!$F$35</f>
        <v>94</v>
      </c>
      <c r="AG40" s="81">
        <f t="shared" si="2"/>
        <v>94</v>
      </c>
      <c r="AH40" s="92">
        <f t="shared" si="3"/>
        <v>81.322580645161295</v>
      </c>
    </row>
    <row r="41" spans="1:36" x14ac:dyDescent="0.2">
      <c r="A41" s="50" t="s">
        <v>156</v>
      </c>
      <c r="B41" s="93">
        <f>[35]Julho!$F$5</f>
        <v>92</v>
      </c>
      <c r="C41" s="93">
        <f>[35]Julho!$F$6</f>
        <v>100</v>
      </c>
      <c r="D41" s="93">
        <f>[35]Julho!$F$7</f>
        <v>97</v>
      </c>
      <c r="E41" s="93">
        <f>[35]Julho!$F$8</f>
        <v>87</v>
      </c>
      <c r="F41" s="93">
        <f>[35]Julho!$F$9</f>
        <v>77</v>
      </c>
      <c r="G41" s="93">
        <f>[35]Julho!$F$10</f>
        <v>91</v>
      </c>
      <c r="H41" s="93">
        <f>[35]Julho!$F$11</f>
        <v>96</v>
      </c>
      <c r="I41" s="93">
        <f>[35]Julho!$F$12</f>
        <v>99</v>
      </c>
      <c r="J41" s="93">
        <f>[35]Julho!$F$13</f>
        <v>100</v>
      </c>
      <c r="K41" s="93">
        <f>[35]Julho!$F$14</f>
        <v>99</v>
      </c>
      <c r="L41" s="93">
        <f>[35]Julho!$F$15</f>
        <v>99</v>
      </c>
      <c r="M41" s="93">
        <f>[35]Julho!$F$16</f>
        <v>92</v>
      </c>
      <c r="N41" s="93">
        <f>[35]Julho!$F$17</f>
        <v>95</v>
      </c>
      <c r="O41" s="93">
        <f>[35]Julho!$F$18</f>
        <v>95</v>
      </c>
      <c r="P41" s="93">
        <f>[35]Julho!$F$19</f>
        <v>92</v>
      </c>
      <c r="Q41" s="93">
        <f>[35]Julho!$F$20</f>
        <v>100</v>
      </c>
      <c r="R41" s="93">
        <f>[35]Julho!$F$21</f>
        <v>100</v>
      </c>
      <c r="S41" s="93">
        <f>[35]Julho!$F$22</f>
        <v>99</v>
      </c>
      <c r="T41" s="93">
        <f>[35]Julho!$F$23</f>
        <v>85</v>
      </c>
      <c r="U41" s="93">
        <f>[35]Julho!$F$24</f>
        <v>89</v>
      </c>
      <c r="V41" s="93">
        <f>[35]Julho!$F$25</f>
        <v>92</v>
      </c>
      <c r="W41" s="93">
        <f>[35]Julho!$F$26</f>
        <v>93</v>
      </c>
      <c r="X41" s="93">
        <f>[35]Julho!$F$27</f>
        <v>91</v>
      </c>
      <c r="Y41" s="93">
        <f>[35]Julho!$F$28</f>
        <v>83</v>
      </c>
      <c r="Z41" s="93">
        <f>[35]Julho!$F$29</f>
        <v>85</v>
      </c>
      <c r="AA41" s="93">
        <f>[35]Julho!$F$30</f>
        <v>91</v>
      </c>
      <c r="AB41" s="93">
        <f>[35]Julho!$F$31</f>
        <v>86</v>
      </c>
      <c r="AC41" s="93">
        <f>[35]Julho!$F$32</f>
        <v>88</v>
      </c>
      <c r="AD41" s="93">
        <f>[35]Julho!$F$33</f>
        <v>74</v>
      </c>
      <c r="AE41" s="93">
        <f>[35]Julho!$F$34</f>
        <v>90</v>
      </c>
      <c r="AF41" s="93">
        <f>[35]Julho!$F$35</f>
        <v>89</v>
      </c>
      <c r="AG41" s="81">
        <f t="shared" si="2"/>
        <v>100</v>
      </c>
      <c r="AH41" s="92">
        <f t="shared" si="3"/>
        <v>91.806451612903231</v>
      </c>
    </row>
    <row r="42" spans="1:36" x14ac:dyDescent="0.2">
      <c r="A42" s="50" t="s">
        <v>16</v>
      </c>
      <c r="B42" s="93">
        <f>[36]Julho!$F$5</f>
        <v>95</v>
      </c>
      <c r="C42" s="93">
        <f>[36]Julho!$F$6</f>
        <v>100</v>
      </c>
      <c r="D42" s="93">
        <f>[36]Julho!$F$7</f>
        <v>99</v>
      </c>
      <c r="E42" s="93">
        <f>[36]Julho!$F$8</f>
        <v>90</v>
      </c>
      <c r="F42" s="93">
        <f>[36]Julho!$F$9</f>
        <v>81</v>
      </c>
      <c r="G42" s="93">
        <f>[36]Julho!$F$10</f>
        <v>99</v>
      </c>
      <c r="H42" s="93">
        <f>[36]Julho!$F$11</f>
        <v>99</v>
      </c>
      <c r="I42" s="93">
        <f>[36]Julho!$F$12</f>
        <v>98</v>
      </c>
      <c r="J42" s="93">
        <f>[36]Julho!$F$13</f>
        <v>100</v>
      </c>
      <c r="K42" s="93">
        <f>[36]Julho!$F$14</f>
        <v>99</v>
      </c>
      <c r="L42" s="93">
        <f>[36]Julho!$F$15</f>
        <v>98</v>
      </c>
      <c r="M42" s="93">
        <f>[36]Julho!$F$16</f>
        <v>94</v>
      </c>
      <c r="N42" s="93">
        <f>[36]Julho!$F$17</f>
        <v>93</v>
      </c>
      <c r="O42" s="93">
        <f>[36]Julho!$F$18</f>
        <v>92</v>
      </c>
      <c r="P42" s="93">
        <f>[36]Julho!$F$19</f>
        <v>90</v>
      </c>
      <c r="Q42" s="93">
        <f>[36]Julho!$F$20</f>
        <v>99</v>
      </c>
      <c r="R42" s="93">
        <f>[36]Julho!$F$21</f>
        <v>100</v>
      </c>
      <c r="S42" s="93">
        <f>[36]Julho!$F$22</f>
        <v>99</v>
      </c>
      <c r="T42" s="93">
        <f>[36]Julho!$F$23</f>
        <v>87</v>
      </c>
      <c r="U42" s="93">
        <f>[36]Julho!$F$24</f>
        <v>97</v>
      </c>
      <c r="V42" s="93">
        <f>[36]Julho!$F$25</f>
        <v>85</v>
      </c>
      <c r="W42" s="93">
        <f>[36]Julho!$F$26</f>
        <v>97</v>
      </c>
      <c r="X42" s="93">
        <f>[36]Julho!$F$27</f>
        <v>97</v>
      </c>
      <c r="Y42" s="93">
        <f>[36]Julho!$F$28</f>
        <v>85</v>
      </c>
      <c r="Z42" s="93">
        <f>[36]Julho!$F$29</f>
        <v>93</v>
      </c>
      <c r="AA42" s="93">
        <f>[36]Julho!$F$30</f>
        <v>86</v>
      </c>
      <c r="AB42" s="93">
        <f>[36]Julho!$F$31</f>
        <v>91</v>
      </c>
      <c r="AC42" s="93">
        <f>[36]Julho!$F$32</f>
        <v>93</v>
      </c>
      <c r="AD42" s="93">
        <f>[36]Julho!$F$33</f>
        <v>96</v>
      </c>
      <c r="AE42" s="93">
        <f>[36]Julho!$F$34</f>
        <v>99</v>
      </c>
      <c r="AF42" s="93">
        <f>[36]Julho!$F$35</f>
        <v>96</v>
      </c>
      <c r="AG42" s="81">
        <f t="shared" si="2"/>
        <v>100</v>
      </c>
      <c r="AH42" s="92">
        <f t="shared" si="3"/>
        <v>94.41935483870968</v>
      </c>
    </row>
    <row r="43" spans="1:36" x14ac:dyDescent="0.2">
      <c r="A43" s="50" t="s">
        <v>139</v>
      </c>
      <c r="B43" s="93">
        <f>[37]Julho!$F$5</f>
        <v>100</v>
      </c>
      <c r="C43" s="93">
        <f>[37]Julho!$F$6</f>
        <v>100</v>
      </c>
      <c r="D43" s="93">
        <f>[37]Julho!$F$7</f>
        <v>100</v>
      </c>
      <c r="E43" s="93">
        <f>[37]Julho!$F$8</f>
        <v>87</v>
      </c>
      <c r="F43" s="93">
        <f>[37]Julho!$F$9</f>
        <v>76</v>
      </c>
      <c r="G43" s="93">
        <f>[37]Julho!$F$10</f>
        <v>91</v>
      </c>
      <c r="H43" s="93">
        <f>[37]Julho!$F$11</f>
        <v>100</v>
      </c>
      <c r="I43" s="93">
        <f>[37]Julho!$F$12</f>
        <v>100</v>
      </c>
      <c r="J43" s="93">
        <f>[37]Julho!$F$13</f>
        <v>100</v>
      </c>
      <c r="K43" s="93">
        <f>[37]Julho!$F$14</f>
        <v>100</v>
      </c>
      <c r="L43" s="93">
        <f>[37]Julho!$F$15</f>
        <v>100</v>
      </c>
      <c r="M43" s="93">
        <f>[37]Julho!$F$16</f>
        <v>100</v>
      </c>
      <c r="N43" s="93">
        <f>[37]Julho!$F$17</f>
        <v>100</v>
      </c>
      <c r="O43" s="93">
        <f>[37]Julho!$F$18</f>
        <v>100</v>
      </c>
      <c r="P43" s="93">
        <f>[37]Julho!$F$19</f>
        <v>100</v>
      </c>
      <c r="Q43" s="93">
        <f>[37]Julho!$F$20</f>
        <v>100</v>
      </c>
      <c r="R43" s="93">
        <f>[37]Julho!$F$21</f>
        <v>100</v>
      </c>
      <c r="S43" s="93">
        <f>[37]Julho!$F$22</f>
        <v>90</v>
      </c>
      <c r="T43" s="93">
        <f>[37]Julho!$F$23</f>
        <v>77</v>
      </c>
      <c r="U43" s="93">
        <f>[37]Julho!$F$24</f>
        <v>84</v>
      </c>
      <c r="V43" s="93">
        <f>[37]Julho!$F$25</f>
        <v>72</v>
      </c>
      <c r="W43" s="93">
        <f>[37]Julho!$F$26</f>
        <v>89</v>
      </c>
      <c r="X43" s="93">
        <f>[37]Julho!$F$27</f>
        <v>74</v>
      </c>
      <c r="Y43" s="93">
        <f>[37]Julho!$F$28</f>
        <v>77</v>
      </c>
      <c r="Z43" s="93">
        <f>[37]Julho!$F$29</f>
        <v>89</v>
      </c>
      <c r="AA43" s="93">
        <f>[37]Julho!$F$30</f>
        <v>79</v>
      </c>
      <c r="AB43" s="93">
        <f>[37]Julho!$F$31</f>
        <v>71</v>
      </c>
      <c r="AC43" s="93">
        <f>[37]Julho!$F$32</f>
        <v>64</v>
      </c>
      <c r="AD43" s="93">
        <f>[37]Julho!$F$33</f>
        <v>86</v>
      </c>
      <c r="AE43" s="93">
        <f>[37]Julho!$F$34</f>
        <v>93</v>
      </c>
      <c r="AF43" s="93">
        <f>[37]Julho!$F$35</f>
        <v>92</v>
      </c>
      <c r="AG43" s="81">
        <f t="shared" si="2"/>
        <v>100</v>
      </c>
      <c r="AH43" s="92">
        <f t="shared" si="3"/>
        <v>90.032258064516128</v>
      </c>
    </row>
    <row r="44" spans="1:36" x14ac:dyDescent="0.2">
      <c r="A44" s="50" t="s">
        <v>17</v>
      </c>
      <c r="B44" s="93">
        <f>[38]Julho!$F$5</f>
        <v>63</v>
      </c>
      <c r="C44" s="93">
        <f>[38]Julho!$F$6</f>
        <v>85</v>
      </c>
      <c r="D44" s="93">
        <f>[38]Julho!$F$7</f>
        <v>71</v>
      </c>
      <c r="E44" s="93">
        <f>[38]Julho!$F$8</f>
        <v>63</v>
      </c>
      <c r="F44" s="93">
        <f>[38]Julho!$F$9</f>
        <v>61</v>
      </c>
      <c r="G44" s="93">
        <f>[38]Julho!$F$10</f>
        <v>75</v>
      </c>
      <c r="H44" s="93">
        <f>[38]Julho!$F$11</f>
        <v>91</v>
      </c>
      <c r="I44" s="93">
        <f>[38]Julho!$F$12</f>
        <v>87</v>
      </c>
      <c r="J44" s="93">
        <f>[38]Julho!$F$13</f>
        <v>95</v>
      </c>
      <c r="K44" s="93">
        <f>[38]Julho!$F$14</f>
        <v>98</v>
      </c>
      <c r="L44" s="93">
        <f>[38]Julho!$F$15</f>
        <v>95</v>
      </c>
      <c r="M44" s="93">
        <f>[38]Julho!$F$16</f>
        <v>91</v>
      </c>
      <c r="N44" s="93">
        <f>[38]Julho!$F$17</f>
        <v>95</v>
      </c>
      <c r="O44" s="93">
        <f>[38]Julho!$F$18</f>
        <v>99</v>
      </c>
      <c r="P44" s="93">
        <f>[38]Julho!$F$19</f>
        <v>98</v>
      </c>
      <c r="Q44" s="93">
        <f>[38]Julho!$F$20</f>
        <v>86</v>
      </c>
      <c r="R44" s="93">
        <f>[38]Julho!$F$21</f>
        <v>74</v>
      </c>
      <c r="S44" s="93">
        <f>[38]Julho!$F$22</f>
        <v>68</v>
      </c>
      <c r="T44" s="93">
        <f>[38]Julho!$F$23</f>
        <v>65</v>
      </c>
      <c r="U44" s="93">
        <f>[38]Julho!$F$24</f>
        <v>63</v>
      </c>
      <c r="V44" s="93">
        <f>[38]Julho!$F$25</f>
        <v>58</v>
      </c>
      <c r="W44" s="93">
        <f>[38]Julho!$F$26</f>
        <v>59</v>
      </c>
      <c r="X44" s="93">
        <f>[38]Julho!$F$27</f>
        <v>64</v>
      </c>
      <c r="Y44" s="93">
        <f>[38]Julho!$F$28</f>
        <v>64</v>
      </c>
      <c r="Z44" s="93">
        <f>[38]Julho!$F$29</f>
        <v>70</v>
      </c>
      <c r="AA44" s="93">
        <f>[38]Julho!$F$30</f>
        <v>61</v>
      </c>
      <c r="AB44" s="93">
        <f>[38]Julho!$F$31</f>
        <v>55</v>
      </c>
      <c r="AC44" s="93">
        <f>[38]Julho!$F$32</f>
        <v>56</v>
      </c>
      <c r="AD44" s="93">
        <f>[38]Julho!$F$33</f>
        <v>54</v>
      </c>
      <c r="AE44" s="93">
        <f>[38]Julho!$F$34</f>
        <v>81</v>
      </c>
      <c r="AF44" s="93">
        <f>[38]Julho!$F$35</f>
        <v>76</v>
      </c>
      <c r="AG44" s="81">
        <f t="shared" si="2"/>
        <v>99</v>
      </c>
      <c r="AH44" s="92">
        <f t="shared" si="3"/>
        <v>74.870967741935488</v>
      </c>
      <c r="AJ44" t="s">
        <v>33</v>
      </c>
    </row>
    <row r="45" spans="1:36" hidden="1" x14ac:dyDescent="0.2">
      <c r="A45" s="50" t="s">
        <v>144</v>
      </c>
      <c r="B45" s="93" t="str">
        <f>[39]Julho!$F$5</f>
        <v>*</v>
      </c>
      <c r="C45" s="93" t="str">
        <f>[39]Julho!$F$6</f>
        <v>*</v>
      </c>
      <c r="D45" s="93" t="str">
        <f>[39]Julho!$F$7</f>
        <v>*</v>
      </c>
      <c r="E45" s="93" t="str">
        <f>[39]Julho!$F$8</f>
        <v>*</v>
      </c>
      <c r="F45" s="93" t="str">
        <f>[39]Julho!$F$9</f>
        <v>*</v>
      </c>
      <c r="G45" s="93" t="str">
        <f>[39]Julho!$F$10</f>
        <v>*</v>
      </c>
      <c r="H45" s="93" t="str">
        <f>[39]Julho!$F$11</f>
        <v>*</v>
      </c>
      <c r="I45" s="93" t="str">
        <f>[39]Julho!$F$12</f>
        <v>*</v>
      </c>
      <c r="J45" s="93" t="str">
        <f>[39]Julho!$F$13</f>
        <v>*</v>
      </c>
      <c r="K45" s="93" t="str">
        <f>[39]Julho!$F$14</f>
        <v>*</v>
      </c>
      <c r="L45" s="93" t="str">
        <f>[39]Julho!$F$15</f>
        <v>*</v>
      </c>
      <c r="M45" s="93" t="str">
        <f>[39]Julho!$F$16</f>
        <v>*</v>
      </c>
      <c r="N45" s="93" t="str">
        <f>[39]Julho!$F$17</f>
        <v>*</v>
      </c>
      <c r="O45" s="93" t="str">
        <f>[39]Julho!$F$18</f>
        <v>*</v>
      </c>
      <c r="P45" s="93" t="str">
        <f>[39]Julho!$F$19</f>
        <v>*</v>
      </c>
      <c r="Q45" s="93" t="str">
        <f>[39]Julho!$F$20</f>
        <v>*</v>
      </c>
      <c r="R45" s="93" t="str">
        <f>[39]Julho!$F$21</f>
        <v>*</v>
      </c>
      <c r="S45" s="93" t="str">
        <f>[39]Julho!$F$22</f>
        <v>*</v>
      </c>
      <c r="T45" s="93" t="str">
        <f>[39]Julho!$F$23</f>
        <v>*</v>
      </c>
      <c r="U45" s="93" t="str">
        <f>[39]Julho!$F$24</f>
        <v>*</v>
      </c>
      <c r="V45" s="93" t="str">
        <f>[39]Julho!$F$25</f>
        <v>*</v>
      </c>
      <c r="W45" s="93" t="str">
        <f>[39]Julho!$F$26</f>
        <v>*</v>
      </c>
      <c r="X45" s="93" t="str">
        <f>[39]Julho!$F$27</f>
        <v>*</v>
      </c>
      <c r="Y45" s="93" t="str">
        <f>[39]Julho!$F$28</f>
        <v>*</v>
      </c>
      <c r="Z45" s="93" t="str">
        <f>[39]Julho!$F$29</f>
        <v>*</v>
      </c>
      <c r="AA45" s="93" t="str">
        <f>[39]Julho!$F$30</f>
        <v>*</v>
      </c>
      <c r="AB45" s="93" t="str">
        <f>[39]Julho!$F$31</f>
        <v>*</v>
      </c>
      <c r="AC45" s="93" t="str">
        <f>[39]Julho!$F$32</f>
        <v>*</v>
      </c>
      <c r="AD45" s="93" t="str">
        <f>[39]Julho!$F$33</f>
        <v>*</v>
      </c>
      <c r="AE45" s="93" t="str">
        <f>[39]Julho!$F$34</f>
        <v>*</v>
      </c>
      <c r="AF45" s="93" t="str">
        <f>[39]Julho!$F$35</f>
        <v>*</v>
      </c>
      <c r="AG45" s="81" t="s">
        <v>203</v>
      </c>
      <c r="AH45" s="92" t="s">
        <v>203</v>
      </c>
      <c r="AJ45" t="s">
        <v>33</v>
      </c>
    </row>
    <row r="46" spans="1:36" x14ac:dyDescent="0.2">
      <c r="A46" s="50" t="s">
        <v>18</v>
      </c>
      <c r="B46" s="93">
        <f>[40]Julho!$F$5</f>
        <v>85</v>
      </c>
      <c r="C46" s="93">
        <f>[40]Julho!$F$6</f>
        <v>93</v>
      </c>
      <c r="D46" s="93">
        <f>[40]Julho!$F$7</f>
        <v>98</v>
      </c>
      <c r="E46" s="93">
        <f>[40]Julho!$F$8</f>
        <v>72</v>
      </c>
      <c r="F46" s="93">
        <f>[40]Julho!$F$9</f>
        <v>87</v>
      </c>
      <c r="G46" s="93">
        <f>[40]Julho!$F$10</f>
        <v>96</v>
      </c>
      <c r="H46" s="93">
        <f>[40]Julho!$F$11</f>
        <v>99</v>
      </c>
      <c r="I46" s="93">
        <f>[40]Julho!$F$12</f>
        <v>100</v>
      </c>
      <c r="J46" s="93">
        <f>[40]Julho!$F$13</f>
        <v>100</v>
      </c>
      <c r="K46" s="93">
        <f>[40]Julho!$F$14</f>
        <v>100</v>
      </c>
      <c r="L46" s="93">
        <f>[40]Julho!$F$15</f>
        <v>100</v>
      </c>
      <c r="M46" s="93">
        <f>[40]Julho!$F$16</f>
        <v>100</v>
      </c>
      <c r="N46" s="93">
        <f>[40]Julho!$F$17</f>
        <v>100</v>
      </c>
      <c r="O46" s="93">
        <f>[40]Julho!$F$18</f>
        <v>100</v>
      </c>
      <c r="P46" s="93">
        <f>[40]Julho!$F$19</f>
        <v>98</v>
      </c>
      <c r="Q46" s="93">
        <f>[40]Julho!$F$20</f>
        <v>99</v>
      </c>
      <c r="R46" s="93">
        <f>[40]Julho!$F$21</f>
        <v>99</v>
      </c>
      <c r="S46" s="93">
        <f>[40]Julho!$F$22</f>
        <v>98</v>
      </c>
      <c r="T46" s="93">
        <f>[40]Julho!$F$23</f>
        <v>85</v>
      </c>
      <c r="U46" s="93">
        <f>[40]Julho!$F$24</f>
        <v>72</v>
      </c>
      <c r="V46" s="93">
        <f>[40]Julho!$F$25</f>
        <v>82</v>
      </c>
      <c r="W46" s="93">
        <f>[40]Julho!$F$26</f>
        <v>77</v>
      </c>
      <c r="X46" s="93">
        <f>[40]Julho!$F$27</f>
        <v>74</v>
      </c>
      <c r="Y46" s="93">
        <f>[40]Julho!$F$28</f>
        <v>68</v>
      </c>
      <c r="Z46" s="93">
        <f>[40]Julho!$F$29</f>
        <v>72</v>
      </c>
      <c r="AA46" s="93">
        <f>[40]Julho!$F$30</f>
        <v>66</v>
      </c>
      <c r="AB46" s="93">
        <f>[40]Julho!$F$31</f>
        <v>90</v>
      </c>
      <c r="AC46" s="93">
        <f>[40]Julho!$F$32</f>
        <v>81</v>
      </c>
      <c r="AD46" s="93">
        <f>[40]Julho!$F$33</f>
        <v>100</v>
      </c>
      <c r="AE46" s="93">
        <f>[40]Julho!$F$34</f>
        <v>100</v>
      </c>
      <c r="AF46" s="93">
        <f>[40]Julho!$F$35</f>
        <v>100</v>
      </c>
      <c r="AG46" s="81">
        <f t="shared" si="2"/>
        <v>100</v>
      </c>
      <c r="AH46" s="92">
        <f t="shared" si="3"/>
        <v>90.032258064516128</v>
      </c>
      <c r="AI46" s="11" t="s">
        <v>33</v>
      </c>
      <c r="AJ46" t="s">
        <v>33</v>
      </c>
    </row>
    <row r="47" spans="1:36" x14ac:dyDescent="0.2">
      <c r="A47" s="50" t="s">
        <v>21</v>
      </c>
      <c r="B47" s="93">
        <f>[41]Julho!$F$5</f>
        <v>90</v>
      </c>
      <c r="C47" s="93">
        <f>[41]Julho!$F$6</f>
        <v>82</v>
      </c>
      <c r="D47" s="93">
        <f>[41]Julho!$F$7</f>
        <v>69</v>
      </c>
      <c r="E47" s="93">
        <f>[41]Julho!$F$8</f>
        <v>61</v>
      </c>
      <c r="F47" s="93">
        <f>[41]Julho!$F$9</f>
        <v>51</v>
      </c>
      <c r="G47" s="93">
        <f>[41]Julho!$F$10</f>
        <v>92</v>
      </c>
      <c r="H47" s="93">
        <f>[41]Julho!$F$11</f>
        <v>92</v>
      </c>
      <c r="I47" s="93">
        <f>[41]Julho!$F$12</f>
        <v>86</v>
      </c>
      <c r="J47" s="93">
        <f>[41]Julho!$F$13</f>
        <v>94</v>
      </c>
      <c r="K47" s="93">
        <f>[41]Julho!$F$14</f>
        <v>93</v>
      </c>
      <c r="L47" s="93">
        <f>[41]Julho!$F$15</f>
        <v>95</v>
      </c>
      <c r="M47" s="93">
        <f>[41]Julho!$F$16</f>
        <v>89</v>
      </c>
      <c r="N47" s="93">
        <f>[41]Julho!$F$17</f>
        <v>90</v>
      </c>
      <c r="O47" s="93">
        <f>[41]Julho!$F$18</f>
        <v>94</v>
      </c>
      <c r="P47" s="93">
        <f>[41]Julho!$F$19</f>
        <v>90</v>
      </c>
      <c r="Q47" s="93">
        <f>[41]Julho!$F$20</f>
        <v>94</v>
      </c>
      <c r="R47" s="93">
        <f>[41]Julho!$F$21</f>
        <v>93</v>
      </c>
      <c r="S47" s="93">
        <f>[41]Julho!$F$22</f>
        <v>71</v>
      </c>
      <c r="T47" s="93">
        <f>[41]Julho!$F$23</f>
        <v>50</v>
      </c>
      <c r="U47" s="93">
        <f>[41]Julho!$F$24</f>
        <v>60</v>
      </c>
      <c r="V47" s="93">
        <f>[41]Julho!$F$25</f>
        <v>57</v>
      </c>
      <c r="W47" s="93">
        <f>[41]Julho!$F$26</f>
        <v>74</v>
      </c>
      <c r="X47" s="93">
        <f>[41]Julho!$F$27</f>
        <v>64</v>
      </c>
      <c r="Y47" s="93">
        <f>[41]Julho!$F$28</f>
        <v>47</v>
      </c>
      <c r="Z47" s="93">
        <f>[41]Julho!$F$29</f>
        <v>66</v>
      </c>
      <c r="AA47" s="93">
        <f>[41]Julho!$F$30</f>
        <v>58</v>
      </c>
      <c r="AB47" s="93">
        <f>[41]Julho!$F$31</f>
        <v>51</v>
      </c>
      <c r="AC47" s="93">
        <f>[41]Julho!$F$32</f>
        <v>43</v>
      </c>
      <c r="AD47" s="93">
        <f>[41]Julho!$F$33</f>
        <v>69</v>
      </c>
      <c r="AE47" s="93">
        <f>[41]Julho!$F$34</f>
        <v>92</v>
      </c>
      <c r="AF47" s="93">
        <f>[41]Julho!$F$35</f>
        <v>85</v>
      </c>
      <c r="AG47" s="81">
        <f t="shared" si="2"/>
        <v>95</v>
      </c>
      <c r="AH47" s="92">
        <f t="shared" si="3"/>
        <v>75.548387096774192</v>
      </c>
      <c r="AJ47" t="s">
        <v>33</v>
      </c>
    </row>
    <row r="48" spans="1:36" x14ac:dyDescent="0.2">
      <c r="A48" s="50" t="s">
        <v>32</v>
      </c>
      <c r="B48" s="93">
        <f>[42]Julho!$F$5</f>
        <v>74</v>
      </c>
      <c r="C48" s="93">
        <f>[42]Julho!$F$6</f>
        <v>80</v>
      </c>
      <c r="D48" s="93">
        <f>[42]Julho!$F$7</f>
        <v>53</v>
      </c>
      <c r="E48" s="93">
        <f>[42]Julho!$F$8</f>
        <v>56</v>
      </c>
      <c r="F48" s="93">
        <f>[42]Julho!$F$9</f>
        <v>46</v>
      </c>
      <c r="G48" s="93">
        <f>[42]Julho!$F$10</f>
        <v>67</v>
      </c>
      <c r="H48" s="93">
        <f>[42]Julho!$F$11</f>
        <v>82</v>
      </c>
      <c r="I48" s="93">
        <f>[42]Julho!$F$12</f>
        <v>93</v>
      </c>
      <c r="J48" s="93">
        <f>[42]Julho!$F$13</f>
        <v>100</v>
      </c>
      <c r="K48" s="93">
        <f>[42]Julho!$F$14</f>
        <v>95</v>
      </c>
      <c r="L48" s="93">
        <f>[42]Julho!$F$15</f>
        <v>99</v>
      </c>
      <c r="M48" s="93">
        <f>[42]Julho!$F$16</f>
        <v>97</v>
      </c>
      <c r="N48" s="93">
        <f>[42]Julho!$F$17</f>
        <v>100</v>
      </c>
      <c r="O48" s="93">
        <f>[42]Julho!$F$18</f>
        <v>98</v>
      </c>
      <c r="P48" s="93">
        <f>[42]Julho!$F$19</f>
        <v>100</v>
      </c>
      <c r="Q48" s="93">
        <f>[42]Julho!$F$20</f>
        <v>92</v>
      </c>
      <c r="R48" s="93">
        <f>[42]Julho!$F$21</f>
        <v>73</v>
      </c>
      <c r="S48" s="93">
        <f>[42]Julho!$F$22</f>
        <v>63</v>
      </c>
      <c r="T48" s="93">
        <f>[42]Julho!$F$23</f>
        <v>63</v>
      </c>
      <c r="U48" s="93">
        <f>[42]Julho!$F$24</f>
        <v>58</v>
      </c>
      <c r="V48" s="93">
        <f>[42]Julho!$F$25</f>
        <v>50</v>
      </c>
      <c r="W48" s="93">
        <f>[42]Julho!$F$26</f>
        <v>52</v>
      </c>
      <c r="X48" s="93">
        <f>[42]Julho!$F$27</f>
        <v>49</v>
      </c>
      <c r="Y48" s="93">
        <f>[42]Julho!$F$28</f>
        <v>55</v>
      </c>
      <c r="Z48" s="93">
        <f>[42]Julho!$F$29</f>
        <v>55</v>
      </c>
      <c r="AA48" s="93">
        <f>[42]Julho!$F$30</f>
        <v>52</v>
      </c>
      <c r="AB48" s="93">
        <f>[42]Julho!$F$31</f>
        <v>52</v>
      </c>
      <c r="AC48" s="93">
        <f>[42]Julho!$F$32</f>
        <v>41</v>
      </c>
      <c r="AD48" s="93">
        <f>[42]Julho!$F$33</f>
        <v>47</v>
      </c>
      <c r="AE48" s="93">
        <f>[42]Julho!$F$34</f>
        <v>100</v>
      </c>
      <c r="AF48" s="93">
        <f>[42]Julho!$F$35</f>
        <v>74</v>
      </c>
      <c r="AG48" s="81">
        <f t="shared" si="2"/>
        <v>100</v>
      </c>
      <c r="AH48" s="92">
        <f t="shared" si="3"/>
        <v>71.483870967741936</v>
      </c>
      <c r="AI48" s="11" t="s">
        <v>33</v>
      </c>
      <c r="AJ48" t="s">
        <v>33</v>
      </c>
    </row>
    <row r="49" spans="1:36" x14ac:dyDescent="0.2">
      <c r="A49" s="50" t="s">
        <v>19</v>
      </c>
      <c r="B49" s="93">
        <f>[43]Julho!$F$5</f>
        <v>91</v>
      </c>
      <c r="C49" s="93">
        <f>[43]Julho!$F$6</f>
        <v>95</v>
      </c>
      <c r="D49" s="93">
        <f>[43]Julho!$F$7</f>
        <v>94</v>
      </c>
      <c r="E49" s="93">
        <f>[43]Julho!$F$8</f>
        <v>84</v>
      </c>
      <c r="F49" s="93">
        <f>[43]Julho!$F$9</f>
        <v>61</v>
      </c>
      <c r="G49" s="93">
        <f>[43]Julho!$F$10</f>
        <v>81</v>
      </c>
      <c r="H49" s="93">
        <f>[43]Julho!$F$11</f>
        <v>84</v>
      </c>
      <c r="I49" s="93">
        <f>[43]Julho!$F$12</f>
        <v>88</v>
      </c>
      <c r="J49" s="93">
        <f>[43]Julho!$F$13</f>
        <v>94</v>
      </c>
      <c r="K49" s="93">
        <f>[43]Julho!$F$14</f>
        <v>92</v>
      </c>
      <c r="L49" s="93">
        <f>[43]Julho!$F$15</f>
        <v>94</v>
      </c>
      <c r="M49" s="93">
        <f>[43]Julho!$F$16</f>
        <v>85</v>
      </c>
      <c r="N49" s="93">
        <f>[43]Julho!$F$17</f>
        <v>90</v>
      </c>
      <c r="O49" s="93">
        <f>[43]Julho!$F$18</f>
        <v>91</v>
      </c>
      <c r="P49" s="93">
        <f>[43]Julho!$F$19</f>
        <v>91</v>
      </c>
      <c r="Q49" s="93">
        <f>[43]Julho!$F$20</f>
        <v>92</v>
      </c>
      <c r="R49" s="93">
        <f>[43]Julho!$F$21</f>
        <v>78</v>
      </c>
      <c r="S49" s="93">
        <f>[43]Julho!$F$22</f>
        <v>83</v>
      </c>
      <c r="T49" s="93">
        <f>[43]Julho!$F$23</f>
        <v>69</v>
      </c>
      <c r="U49" s="93">
        <f>[43]Julho!$F$24</f>
        <v>73</v>
      </c>
      <c r="V49" s="93">
        <f>[43]Julho!$F$25</f>
        <v>69</v>
      </c>
      <c r="W49" s="93">
        <f>[43]Julho!$F$26</f>
        <v>74</v>
      </c>
      <c r="X49" s="93">
        <f>[43]Julho!$F$27</f>
        <v>68</v>
      </c>
      <c r="Y49" s="93">
        <f>[43]Julho!$F$28</f>
        <v>71</v>
      </c>
      <c r="Z49" s="93">
        <f>[43]Julho!$F$29</f>
        <v>67</v>
      </c>
      <c r="AA49" s="93">
        <f>[43]Julho!$F$30</f>
        <v>76</v>
      </c>
      <c r="AB49" s="93">
        <f>[43]Julho!$F$31</f>
        <v>61</v>
      </c>
      <c r="AC49" s="93">
        <f>[43]Julho!$F$32</f>
        <v>70</v>
      </c>
      <c r="AD49" s="93">
        <f>[43]Julho!$F$33</f>
        <v>66</v>
      </c>
      <c r="AE49" s="93">
        <f>[43]Julho!$F$34</f>
        <v>72</v>
      </c>
      <c r="AF49" s="93">
        <f>[43]Julho!$F$35</f>
        <v>83</v>
      </c>
      <c r="AG49" s="81">
        <f t="shared" si="2"/>
        <v>95</v>
      </c>
      <c r="AH49" s="92">
        <f t="shared" si="3"/>
        <v>80.225806451612897</v>
      </c>
    </row>
    <row r="50" spans="1:36" s="5" customFormat="1" ht="17.100000000000001" customHeight="1" x14ac:dyDescent="0.2">
      <c r="A50" s="51" t="s">
        <v>22</v>
      </c>
      <c r="B50" s="94">
        <f t="shared" ref="B50:AE50" si="4">MAX(B5:B49)</f>
        <v>100</v>
      </c>
      <c r="C50" s="94">
        <f t="shared" si="4"/>
        <v>100</v>
      </c>
      <c r="D50" s="94">
        <f t="shared" si="4"/>
        <v>100</v>
      </c>
      <c r="E50" s="94">
        <f t="shared" si="4"/>
        <v>97</v>
      </c>
      <c r="F50" s="94">
        <f t="shared" si="4"/>
        <v>87</v>
      </c>
      <c r="G50" s="94">
        <f t="shared" si="4"/>
        <v>100</v>
      </c>
      <c r="H50" s="94">
        <f t="shared" si="4"/>
        <v>100</v>
      </c>
      <c r="I50" s="94">
        <f t="shared" si="4"/>
        <v>100</v>
      </c>
      <c r="J50" s="94">
        <f t="shared" si="4"/>
        <v>100</v>
      </c>
      <c r="K50" s="94">
        <f t="shared" si="4"/>
        <v>100</v>
      </c>
      <c r="L50" s="94">
        <f t="shared" si="4"/>
        <v>100</v>
      </c>
      <c r="M50" s="94">
        <f t="shared" si="4"/>
        <v>100</v>
      </c>
      <c r="N50" s="94">
        <f t="shared" si="4"/>
        <v>100</v>
      </c>
      <c r="O50" s="94">
        <f t="shared" si="4"/>
        <v>100</v>
      </c>
      <c r="P50" s="94">
        <f t="shared" si="4"/>
        <v>100</v>
      </c>
      <c r="Q50" s="94">
        <f t="shared" si="4"/>
        <v>100</v>
      </c>
      <c r="R50" s="94">
        <f t="shared" si="4"/>
        <v>100</v>
      </c>
      <c r="S50" s="94">
        <f t="shared" si="4"/>
        <v>100</v>
      </c>
      <c r="T50" s="94">
        <f t="shared" si="4"/>
        <v>96</v>
      </c>
      <c r="U50" s="94">
        <f t="shared" si="4"/>
        <v>97</v>
      </c>
      <c r="V50" s="94">
        <f t="shared" si="4"/>
        <v>96</v>
      </c>
      <c r="W50" s="94">
        <f t="shared" si="4"/>
        <v>97</v>
      </c>
      <c r="X50" s="94">
        <f t="shared" si="4"/>
        <v>97</v>
      </c>
      <c r="Y50" s="94">
        <f t="shared" si="4"/>
        <v>95</v>
      </c>
      <c r="Z50" s="94">
        <f t="shared" si="4"/>
        <v>95</v>
      </c>
      <c r="AA50" s="94">
        <f t="shared" si="4"/>
        <v>96</v>
      </c>
      <c r="AB50" s="94">
        <f t="shared" si="4"/>
        <v>94</v>
      </c>
      <c r="AC50" s="94">
        <f t="shared" si="4"/>
        <v>94</v>
      </c>
      <c r="AD50" s="94">
        <f t="shared" si="4"/>
        <v>100</v>
      </c>
      <c r="AE50" s="94">
        <f t="shared" si="4"/>
        <v>100</v>
      </c>
      <c r="AF50" s="94">
        <f t="shared" ref="AF50" si="5">MAX(AF5:AF49)</f>
        <v>100</v>
      </c>
      <c r="AG50" s="81">
        <f>MAX(AG5:AG49)</f>
        <v>100</v>
      </c>
      <c r="AH50" s="92">
        <f t="shared" si="3"/>
        <v>98.096774193548384</v>
      </c>
      <c r="AJ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46"/>
      <c r="AH53" s="45"/>
      <c r="AI53" s="11" t="s">
        <v>33</v>
      </c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J55" t="s">
        <v>33</v>
      </c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6" x14ac:dyDescent="0.2">
      <c r="AJ58" t="s">
        <v>33</v>
      </c>
    </row>
    <row r="59" spans="1:36" x14ac:dyDescent="0.2">
      <c r="U59" s="2" t="s">
        <v>33</v>
      </c>
      <c r="Y59" s="2" t="s">
        <v>33</v>
      </c>
      <c r="AJ59" t="s">
        <v>33</v>
      </c>
    </row>
    <row r="60" spans="1:36" x14ac:dyDescent="0.2">
      <c r="L60" s="2" t="s">
        <v>33</v>
      </c>
      <c r="Q60" s="2" t="s">
        <v>33</v>
      </c>
      <c r="U60" s="2" t="s">
        <v>33</v>
      </c>
      <c r="AD60" s="2" t="s">
        <v>33</v>
      </c>
      <c r="AJ60" t="s">
        <v>33</v>
      </c>
    </row>
    <row r="61" spans="1:36" x14ac:dyDescent="0.2">
      <c r="O61" s="2" t="s">
        <v>33</v>
      </c>
      <c r="AB61" s="2" t="s">
        <v>33</v>
      </c>
      <c r="AG61" s="7" t="s">
        <v>33</v>
      </c>
    </row>
    <row r="62" spans="1:36" x14ac:dyDescent="0.2">
      <c r="G62" s="2" t="s">
        <v>33</v>
      </c>
      <c r="L62" s="2" t="s">
        <v>33</v>
      </c>
      <c r="AF62" s="2" t="s">
        <v>33</v>
      </c>
    </row>
    <row r="63" spans="1:36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J63" t="s">
        <v>33</v>
      </c>
    </row>
    <row r="64" spans="1:36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3" x14ac:dyDescent="0.2">
      <c r="V65" s="2" t="s">
        <v>33</v>
      </c>
      <c r="W65" s="2" t="s">
        <v>33</v>
      </c>
      <c r="X65" s="2" t="s">
        <v>33</v>
      </c>
      <c r="Y65" s="2" t="s">
        <v>33</v>
      </c>
      <c r="AG65" s="7" t="s">
        <v>33</v>
      </c>
    </row>
    <row r="66" spans="7:33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3" x14ac:dyDescent="0.2">
      <c r="R67" s="2" t="s">
        <v>33</v>
      </c>
      <c r="U67" s="2" t="s">
        <v>33</v>
      </c>
    </row>
    <row r="68" spans="7:33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3" x14ac:dyDescent="0.2">
      <c r="N70" s="2" t="s">
        <v>33</v>
      </c>
    </row>
    <row r="71" spans="7:33" x14ac:dyDescent="0.2">
      <c r="U71" s="2" t="s">
        <v>33</v>
      </c>
    </row>
    <row r="76" spans="7:33" x14ac:dyDescent="0.2">
      <c r="W76" s="2" t="s">
        <v>33</v>
      </c>
    </row>
  </sheetData>
  <mergeCells count="36">
    <mergeCell ref="Z3:Z4"/>
    <mergeCell ref="A1:AH1"/>
    <mergeCell ref="T52:X52"/>
    <mergeCell ref="AF3:AF4"/>
    <mergeCell ref="A2:A4"/>
    <mergeCell ref="S3:S4"/>
    <mergeCell ref="V3:V4"/>
    <mergeCell ref="B2:AH2"/>
    <mergeCell ref="AE3:AE4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T53:X53"/>
    <mergeCell ref="U3:U4"/>
    <mergeCell ref="T3:T4"/>
    <mergeCell ref="P3:P4"/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J26" sqref="AJ26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15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7"/>
    </row>
    <row r="2" spans="1:34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4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26</v>
      </c>
      <c r="AH3" s="79" t="s">
        <v>24</v>
      </c>
    </row>
    <row r="4" spans="1:34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[1]Julho!$G$5</f>
        <v>40</v>
      </c>
      <c r="C5" s="90">
        <f>[1]Julho!$G$6</f>
        <v>32</v>
      </c>
      <c r="D5" s="90">
        <f>[1]Julho!$G$7</f>
        <v>19</v>
      </c>
      <c r="E5" s="90">
        <f>[1]Julho!$G$8</f>
        <v>17</v>
      </c>
      <c r="F5" s="90">
        <f>[1]Julho!$G$9</f>
        <v>20</v>
      </c>
      <c r="G5" s="90">
        <f>[1]Julho!$G$10</f>
        <v>17</v>
      </c>
      <c r="H5" s="90">
        <f>[1]Julho!$G$11</f>
        <v>23</v>
      </c>
      <c r="I5" s="90">
        <f>[1]Julho!$G$12</f>
        <v>52</v>
      </c>
      <c r="J5" s="90">
        <f>[1]Julho!$G$13</f>
        <v>84</v>
      </c>
      <c r="K5" s="90">
        <f>[1]Julho!$G$14</f>
        <v>71</v>
      </c>
      <c r="L5" s="90">
        <f>[1]Julho!$G$15</f>
        <v>26</v>
      </c>
      <c r="M5" s="90">
        <f>[1]Julho!$G$16</f>
        <v>50</v>
      </c>
      <c r="N5" s="90">
        <f>[1]Julho!$G$17</f>
        <v>50</v>
      </c>
      <c r="O5" s="90">
        <f>[1]Julho!$G$18</f>
        <v>54</v>
      </c>
      <c r="P5" s="90">
        <f>[1]Julho!$G$19</f>
        <v>48</v>
      </c>
      <c r="Q5" s="90">
        <f>[1]Julho!$G$20</f>
        <v>25</v>
      </c>
      <c r="R5" s="90">
        <f>[1]Julho!$G$21</f>
        <v>25</v>
      </c>
      <c r="S5" s="90">
        <f>[1]Julho!$G$22</f>
        <v>20</v>
      </c>
      <c r="T5" s="90">
        <f>[1]Julho!$G$23</f>
        <v>19</v>
      </c>
      <c r="U5" s="90">
        <f>[1]Julho!$G$24</f>
        <v>18</v>
      </c>
      <c r="V5" s="90">
        <f>[1]Julho!$G$25</f>
        <v>17</v>
      </c>
      <c r="W5" s="90">
        <f>[1]Julho!$G$26</f>
        <v>18</v>
      </c>
      <c r="X5" s="90">
        <f>[1]Julho!$G$27</f>
        <v>17</v>
      </c>
      <c r="Y5" s="90">
        <f>[1]Julho!$G$28</f>
        <v>15</v>
      </c>
      <c r="Z5" s="90">
        <f>[1]Julho!$G$29</f>
        <v>15</v>
      </c>
      <c r="AA5" s="90">
        <f>[1]Julho!$G$30</f>
        <v>16</v>
      </c>
      <c r="AB5" s="90">
        <f>[1]Julho!$G$31</f>
        <v>17</v>
      </c>
      <c r="AC5" s="90">
        <f>[1]Julho!$G$32</f>
        <v>15</v>
      </c>
      <c r="AD5" s="90">
        <f>[1]Julho!$G$33</f>
        <v>13</v>
      </c>
      <c r="AE5" s="90">
        <f>[1]Julho!$G$34</f>
        <v>32</v>
      </c>
      <c r="AF5" s="90">
        <f>[1]Julho!$G$35</f>
        <v>27</v>
      </c>
      <c r="AG5" s="81">
        <f t="shared" ref="AG5" si="1">MIN(B5:AF5)</f>
        <v>13</v>
      </c>
      <c r="AH5" s="92">
        <f t="shared" ref="AH5" si="2">AVERAGE(B5:AF5)</f>
        <v>29.419354838709676</v>
      </c>
    </row>
    <row r="6" spans="1:34" x14ac:dyDescent="0.2">
      <c r="A6" s="50" t="s">
        <v>0</v>
      </c>
      <c r="B6" s="93">
        <f>[2]Julho!$G$5</f>
        <v>36</v>
      </c>
      <c r="C6" s="93">
        <f>[2]Julho!$G$6</f>
        <v>30</v>
      </c>
      <c r="D6" s="93">
        <f>[2]Julho!$G$7</f>
        <v>19</v>
      </c>
      <c r="E6" s="93">
        <f>[2]Julho!$G$8</f>
        <v>18</v>
      </c>
      <c r="F6" s="93">
        <f>[2]Julho!$G$9</f>
        <v>15</v>
      </c>
      <c r="G6" s="93">
        <f>[2]Julho!$G$10</f>
        <v>63</v>
      </c>
      <c r="H6" s="93">
        <f>[2]Julho!$G$11</f>
        <v>55</v>
      </c>
      <c r="I6" s="93">
        <f>[2]Julho!$G$12</f>
        <v>83</v>
      </c>
      <c r="J6" s="93">
        <f>[2]Julho!$G$13</f>
        <v>89</v>
      </c>
      <c r="K6" s="93">
        <f>[2]Julho!$G$14</f>
        <v>50</v>
      </c>
      <c r="L6" s="93">
        <f>[2]Julho!$G$15</f>
        <v>86</v>
      </c>
      <c r="M6" s="93" t="str">
        <f>[2]Julho!$G$16</f>
        <v>*</v>
      </c>
      <c r="N6" s="93" t="str">
        <f>[2]Julho!$G$17</f>
        <v>*</v>
      </c>
      <c r="O6" s="93" t="str">
        <f>[2]Julho!$G$18</f>
        <v>*</v>
      </c>
      <c r="P6" s="93" t="str">
        <f>[2]Julho!$G$19</f>
        <v>*</v>
      </c>
      <c r="Q6" s="93">
        <f>[2]Julho!$G$20</f>
        <v>38</v>
      </c>
      <c r="R6" s="93">
        <f>[2]Julho!$G$21</f>
        <v>30</v>
      </c>
      <c r="S6" s="93">
        <f>[2]Julho!$G$22</f>
        <v>25</v>
      </c>
      <c r="T6" s="93">
        <f>[2]Julho!$G$23</f>
        <v>21</v>
      </c>
      <c r="U6" s="93">
        <f>[2]Julho!$G$24</f>
        <v>20</v>
      </c>
      <c r="V6" s="93">
        <f>[2]Julho!$G$25</f>
        <v>20</v>
      </c>
      <c r="W6" s="93">
        <f>[2]Julho!$G$26</f>
        <v>18</v>
      </c>
      <c r="X6" s="93">
        <f>[2]Julho!$G$27</f>
        <v>21</v>
      </c>
      <c r="Y6" s="93">
        <f>[2]Julho!$G$28</f>
        <v>19</v>
      </c>
      <c r="Z6" s="93">
        <f>[2]Julho!$G$29</f>
        <v>14</v>
      </c>
      <c r="AA6" s="93">
        <f>[2]Julho!$G$30</f>
        <v>19</v>
      </c>
      <c r="AB6" s="93">
        <f>[2]Julho!$G$31</f>
        <v>22</v>
      </c>
      <c r="AC6" s="93">
        <f>[2]Julho!$G$32</f>
        <v>16</v>
      </c>
      <c r="AD6" s="93">
        <f>[2]Julho!$G$33</f>
        <v>30</v>
      </c>
      <c r="AE6" s="93">
        <f>[2]Julho!$G$34</f>
        <v>83</v>
      </c>
      <c r="AF6" s="93">
        <f>[2]Julho!$G$35</f>
        <v>42</v>
      </c>
      <c r="AG6" s="81">
        <f t="shared" ref="AG6:AG29" si="3">MIN(B6:AF6)</f>
        <v>14</v>
      </c>
      <c r="AH6" s="92">
        <f t="shared" ref="AH6:AH49" si="4">AVERAGE(B6:AF6)</f>
        <v>36.370370370370374</v>
      </c>
    </row>
    <row r="7" spans="1:34" x14ac:dyDescent="0.2">
      <c r="A7" s="50" t="s">
        <v>86</v>
      </c>
      <c r="B7" s="93">
        <f>[3]Julho!$G$5</f>
        <v>29</v>
      </c>
      <c r="C7" s="93">
        <f>[3]Julho!$G$6</f>
        <v>44</v>
      </c>
      <c r="D7" s="93">
        <f>[3]Julho!$G$7</f>
        <v>25</v>
      </c>
      <c r="E7" s="93">
        <f>[3]Julho!$G$8</f>
        <v>21</v>
      </c>
      <c r="F7" s="93">
        <f>[3]Julho!$G$9</f>
        <v>20</v>
      </c>
      <c r="G7" s="93">
        <f>[3]Julho!$G$10</f>
        <v>37</v>
      </c>
      <c r="H7" s="93">
        <f>[3]Julho!$G$11</f>
        <v>47</v>
      </c>
      <c r="I7" s="93">
        <f>[3]Julho!$G$12</f>
        <v>61</v>
      </c>
      <c r="J7" s="93">
        <f>[3]Julho!$G$13</f>
        <v>91</v>
      </c>
      <c r="K7" s="93">
        <f>[3]Julho!$G$14</f>
        <v>83</v>
      </c>
      <c r="L7" s="93">
        <f>[3]Julho!$G$15</f>
        <v>77</v>
      </c>
      <c r="M7" s="93">
        <f>[3]Julho!$G$16</f>
        <v>69</v>
      </c>
      <c r="N7" s="93">
        <f>[3]Julho!$G$17</f>
        <v>57</v>
      </c>
      <c r="O7" s="93">
        <f>[3]Julho!$G$18</f>
        <v>60</v>
      </c>
      <c r="P7" s="93">
        <f>[3]Julho!$G$19</f>
        <v>47</v>
      </c>
      <c r="Q7" s="93">
        <f>[3]Julho!$G$20</f>
        <v>45</v>
      </c>
      <c r="R7" s="93">
        <f>[3]Julho!$G$21</f>
        <v>33</v>
      </c>
      <c r="S7" s="93">
        <f>[3]Julho!$G$22</f>
        <v>30</v>
      </c>
      <c r="T7" s="93">
        <f>[3]Julho!$G$23</f>
        <v>26</v>
      </c>
      <c r="U7" s="93">
        <f>[3]Julho!$G$24</f>
        <v>26</v>
      </c>
      <c r="V7" s="93">
        <f>[3]Julho!$G$25</f>
        <v>24</v>
      </c>
      <c r="W7" s="93">
        <f>[3]Julho!$G$26</f>
        <v>25</v>
      </c>
      <c r="X7" s="93">
        <f>[3]Julho!$G$27</f>
        <v>24</v>
      </c>
      <c r="Y7" s="93">
        <f>[3]Julho!$G$28</f>
        <v>23</v>
      </c>
      <c r="Z7" s="93">
        <f>[3]Julho!$G$29</f>
        <v>21</v>
      </c>
      <c r="AA7" s="93">
        <f>[3]Julho!$G$30</f>
        <v>24</v>
      </c>
      <c r="AB7" s="93">
        <f>[3]Julho!$G$31</f>
        <v>24</v>
      </c>
      <c r="AC7" s="93">
        <f>[3]Julho!$G$32</f>
        <v>21</v>
      </c>
      <c r="AD7" s="93">
        <f>[3]Julho!$G$33</f>
        <v>38</v>
      </c>
      <c r="AE7" s="93">
        <f>[3]Julho!$G$34</f>
        <v>58</v>
      </c>
      <c r="AF7" s="93">
        <f>[3]Julho!$G$35</f>
        <v>39</v>
      </c>
      <c r="AG7" s="81">
        <f t="shared" si="3"/>
        <v>20</v>
      </c>
      <c r="AH7" s="92">
        <f t="shared" si="4"/>
        <v>40.29032258064516</v>
      </c>
    </row>
    <row r="8" spans="1:34" ht="12" customHeight="1" x14ac:dyDescent="0.2">
      <c r="A8" s="50" t="s">
        <v>1</v>
      </c>
      <c r="B8" s="93">
        <f>[4]Julho!$G$5</f>
        <v>31</v>
      </c>
      <c r="C8" s="93">
        <f>[4]Julho!$G$6</f>
        <v>24</v>
      </c>
      <c r="D8" s="93">
        <f>[4]Julho!$G$7</f>
        <v>19</v>
      </c>
      <c r="E8" s="93">
        <f>[4]Julho!$G$8</f>
        <v>17</v>
      </c>
      <c r="F8" s="93">
        <f>[4]Julho!$G$9</f>
        <v>19</v>
      </c>
      <c r="G8" s="93">
        <f>[4]Julho!$G$10</f>
        <v>47</v>
      </c>
      <c r="H8" s="93">
        <f>[4]Julho!$G$11</f>
        <v>47</v>
      </c>
      <c r="I8" s="93">
        <f>[4]Julho!$G$12</f>
        <v>55</v>
      </c>
      <c r="J8" s="93">
        <f>[4]Julho!$G$13</f>
        <v>82</v>
      </c>
      <c r="K8" s="93">
        <f>[4]Julho!$G$14</f>
        <v>69</v>
      </c>
      <c r="L8" s="93">
        <f>[4]Julho!$G$15</f>
        <v>48</v>
      </c>
      <c r="M8" s="93">
        <f>[4]Julho!$G$16</f>
        <v>50</v>
      </c>
      <c r="N8" s="93">
        <f>[4]Julho!$G$17</f>
        <v>52</v>
      </c>
      <c r="O8" s="93">
        <f>[4]Julho!$G$18</f>
        <v>44</v>
      </c>
      <c r="P8" s="93">
        <f>[4]Julho!$G$19</f>
        <v>39</v>
      </c>
      <c r="Q8" s="93">
        <f>[4]Julho!$G$20</f>
        <v>29</v>
      </c>
      <c r="R8" s="93">
        <f>[4]Julho!$G$21</f>
        <v>23</v>
      </c>
      <c r="S8" s="93">
        <f>[4]Julho!$G$22</f>
        <v>20</v>
      </c>
      <c r="T8" s="93">
        <f>[4]Julho!$G$23</f>
        <v>19</v>
      </c>
      <c r="U8" s="93">
        <f>[4]Julho!$G$24</f>
        <v>17</v>
      </c>
      <c r="V8" s="93">
        <f>[4]Julho!$G$25</f>
        <v>13</v>
      </c>
      <c r="W8" s="93">
        <f>[4]Julho!$G$26</f>
        <v>14</v>
      </c>
      <c r="X8" s="93">
        <f>[4]Julho!$G$27</f>
        <v>14</v>
      </c>
      <c r="Y8" s="93">
        <f>[4]Julho!$G$28</f>
        <v>16</v>
      </c>
      <c r="Z8" s="93">
        <f>[4]Julho!$G$29</f>
        <v>14</v>
      </c>
      <c r="AA8" s="93">
        <f>[4]Julho!$G$30</f>
        <v>17</v>
      </c>
      <c r="AB8" s="93">
        <f>[4]Julho!$G$31</f>
        <v>14</v>
      </c>
      <c r="AC8" s="93">
        <f>[4]Julho!$G$32</f>
        <v>13</v>
      </c>
      <c r="AD8" s="93">
        <f>[4]Julho!$G$33</f>
        <v>17</v>
      </c>
      <c r="AE8" s="93">
        <f>[4]Julho!$G$34</f>
        <v>32</v>
      </c>
      <c r="AF8" s="93">
        <f>[4]Julho!$G$35</f>
        <v>20</v>
      </c>
      <c r="AG8" s="81">
        <f t="shared" si="3"/>
        <v>13</v>
      </c>
      <c r="AH8" s="92">
        <f t="shared" si="4"/>
        <v>30.161290322580644</v>
      </c>
    </row>
    <row r="9" spans="1:34" x14ac:dyDescent="0.2">
      <c r="A9" s="50" t="s">
        <v>149</v>
      </c>
      <c r="B9" s="93">
        <f>[5]Julho!$G$5</f>
        <v>43</v>
      </c>
      <c r="C9" s="93">
        <f>[5]Julho!$G$6</f>
        <v>35</v>
      </c>
      <c r="D9" s="93">
        <f>[5]Julho!$G$7</f>
        <v>26</v>
      </c>
      <c r="E9" s="93">
        <f>[5]Julho!$G$8</f>
        <v>24</v>
      </c>
      <c r="F9" s="93">
        <f>[5]Julho!$G$9</f>
        <v>24</v>
      </c>
      <c r="G9" s="93">
        <f>[5]Julho!$G$10</f>
        <v>80</v>
      </c>
      <c r="H9" s="93">
        <f>[5]Julho!$G$11</f>
        <v>66</v>
      </c>
      <c r="I9" s="93">
        <f>[5]Julho!$G$12</f>
        <v>99</v>
      </c>
      <c r="J9" s="93">
        <f>[5]Julho!$G$13</f>
        <v>97</v>
      </c>
      <c r="K9" s="93">
        <f>[5]Julho!$G$14</f>
        <v>56</v>
      </c>
      <c r="L9" s="93">
        <f>[5]Julho!$G$15</f>
        <v>83</v>
      </c>
      <c r="M9" s="93">
        <f>[5]Julho!$G$16</f>
        <v>89</v>
      </c>
      <c r="N9" s="93">
        <f>[5]Julho!$G$17</f>
        <v>95</v>
      </c>
      <c r="O9" s="93">
        <f>[5]Julho!$G$18</f>
        <v>85</v>
      </c>
      <c r="P9" s="93">
        <f>[5]Julho!$G$19</f>
        <v>74</v>
      </c>
      <c r="Q9" s="93">
        <f>[5]Julho!$G$20</f>
        <v>45</v>
      </c>
      <c r="R9" s="93">
        <f>[5]Julho!$G$21</f>
        <v>37</v>
      </c>
      <c r="S9" s="93">
        <f>[5]Julho!$G$22</f>
        <v>33</v>
      </c>
      <c r="T9" s="93">
        <f>[5]Julho!$G$23</f>
        <v>28</v>
      </c>
      <c r="U9" s="93">
        <f>[5]Julho!$G$24</f>
        <v>26</v>
      </c>
      <c r="V9" s="93">
        <f>[5]Julho!$G$25</f>
        <v>26</v>
      </c>
      <c r="W9" s="93">
        <f>[5]Julho!$G$26</f>
        <v>25</v>
      </c>
      <c r="X9" s="93">
        <f>[5]Julho!$G$27</f>
        <v>27</v>
      </c>
      <c r="Y9" s="93">
        <f>[5]Julho!$G$28</f>
        <v>26</v>
      </c>
      <c r="Z9" s="93">
        <f>[5]Julho!$G$29</f>
        <v>22</v>
      </c>
      <c r="AA9" s="93">
        <f>[5]Julho!$G$30</f>
        <v>25</v>
      </c>
      <c r="AB9" s="93">
        <f>[5]Julho!$G$31</f>
        <v>29</v>
      </c>
      <c r="AC9" s="93">
        <f>[5]Julho!$G$32</f>
        <v>23</v>
      </c>
      <c r="AD9" s="93">
        <f>[5]Julho!$G$33</f>
        <v>29</v>
      </c>
      <c r="AE9" s="93">
        <f>[5]Julho!$G$34</f>
        <v>84</v>
      </c>
      <c r="AF9" s="93">
        <f>[5]Julho!$G$35</f>
        <v>49</v>
      </c>
      <c r="AG9" s="81">
        <f t="shared" si="3"/>
        <v>22</v>
      </c>
      <c r="AH9" s="92">
        <f t="shared" si="4"/>
        <v>48.70967741935484</v>
      </c>
    </row>
    <row r="10" spans="1:34" x14ac:dyDescent="0.2">
      <c r="A10" s="50" t="s">
        <v>93</v>
      </c>
      <c r="B10" s="93">
        <f>[6]Julho!$G$5</f>
        <v>40</v>
      </c>
      <c r="C10" s="93">
        <f>[6]Julho!$G$6</f>
        <v>21</v>
      </c>
      <c r="D10" s="93">
        <f>[6]Julho!$G$7</f>
        <v>21</v>
      </c>
      <c r="E10" s="93">
        <f>[6]Julho!$G$8</f>
        <v>22</v>
      </c>
      <c r="F10" s="93">
        <f>[6]Julho!$G$9</f>
        <v>21</v>
      </c>
      <c r="G10" s="93">
        <f>[6]Julho!$G$10</f>
        <v>18</v>
      </c>
      <c r="H10" s="93">
        <f>[6]Julho!$G$11</f>
        <v>35</v>
      </c>
      <c r="I10" s="93">
        <f>[6]Julho!$G$12</f>
        <v>65</v>
      </c>
      <c r="J10" s="93">
        <f>[6]Julho!$G$13</f>
        <v>80</v>
      </c>
      <c r="K10" s="93">
        <f>[6]Julho!$G$14</f>
        <v>61</v>
      </c>
      <c r="L10" s="93">
        <f>[6]Julho!$G$15</f>
        <v>40</v>
      </c>
      <c r="M10" s="93">
        <f>[6]Julho!$G$16</f>
        <v>55</v>
      </c>
      <c r="N10" s="93">
        <f>[6]Julho!$G$17</f>
        <v>47</v>
      </c>
      <c r="O10" s="93">
        <f>[6]Julho!$G$18</f>
        <v>47</v>
      </c>
      <c r="P10" s="93">
        <f>[6]Julho!$G$19</f>
        <v>44</v>
      </c>
      <c r="Q10" s="93">
        <f>[6]Julho!$G$20</f>
        <v>32</v>
      </c>
      <c r="R10" s="93">
        <f>[6]Julho!$G$21</f>
        <v>30</v>
      </c>
      <c r="S10" s="93">
        <f>[6]Julho!$G$22</f>
        <v>25</v>
      </c>
      <c r="T10" s="93">
        <f>[6]Julho!$G$23</f>
        <v>23</v>
      </c>
      <c r="U10" s="93">
        <f>[6]Julho!$G$24</f>
        <v>22</v>
      </c>
      <c r="V10" s="93">
        <f>[6]Julho!$G$25</f>
        <v>19</v>
      </c>
      <c r="W10" s="93">
        <f>[6]Julho!$G$26</f>
        <v>20</v>
      </c>
      <c r="X10" s="93">
        <f>[6]Julho!$G$27</f>
        <v>21</v>
      </c>
      <c r="Y10" s="93">
        <f>[6]Julho!$G$28</f>
        <v>22</v>
      </c>
      <c r="Z10" s="93">
        <f>[6]Julho!$G$29</f>
        <v>18</v>
      </c>
      <c r="AA10" s="93">
        <f>[6]Julho!$G$30</f>
        <v>20</v>
      </c>
      <c r="AB10" s="93">
        <f>[6]Julho!$G$31</f>
        <v>19</v>
      </c>
      <c r="AC10" s="93">
        <f>[6]Julho!$G$32</f>
        <v>17</v>
      </c>
      <c r="AD10" s="93">
        <f>[6]Julho!$G$33</f>
        <v>18</v>
      </c>
      <c r="AE10" s="93">
        <f>[6]Julho!$G$34</f>
        <v>32</v>
      </c>
      <c r="AF10" s="93">
        <f>[6]Julho!$G$35</f>
        <v>27</v>
      </c>
      <c r="AG10" s="81">
        <f t="shared" si="3"/>
        <v>17</v>
      </c>
      <c r="AH10" s="92">
        <f t="shared" si="4"/>
        <v>31.677419354838708</v>
      </c>
    </row>
    <row r="11" spans="1:34" x14ac:dyDescent="0.2">
      <c r="A11" s="50" t="s">
        <v>50</v>
      </c>
      <c r="B11" s="93">
        <f>[7]Julho!$G$5</f>
        <v>36</v>
      </c>
      <c r="C11" s="93">
        <f>[7]Julho!$G$6</f>
        <v>43</v>
      </c>
      <c r="D11" s="93">
        <f>[7]Julho!$G$7</f>
        <v>18</v>
      </c>
      <c r="E11" s="93">
        <f>[7]Julho!$G$8</f>
        <v>18</v>
      </c>
      <c r="F11" s="93">
        <f>[7]Julho!$G$9</f>
        <v>18</v>
      </c>
      <c r="G11" s="93">
        <f>[7]Julho!$G$10</f>
        <v>22</v>
      </c>
      <c r="H11" s="93">
        <f>[7]Julho!$G$11</f>
        <v>24</v>
      </c>
      <c r="I11" s="93">
        <f>[7]Julho!$G$12</f>
        <v>61</v>
      </c>
      <c r="J11" s="93" t="str">
        <f>[7]Julho!$G$13</f>
        <v>*</v>
      </c>
      <c r="K11" s="93" t="str">
        <f>[7]Julho!$G$14</f>
        <v>*</v>
      </c>
      <c r="L11" s="93">
        <f>[7]Julho!$G$15</f>
        <v>40</v>
      </c>
      <c r="M11" s="93">
        <f>[7]Julho!$G$16</f>
        <v>63</v>
      </c>
      <c r="N11" s="93">
        <f>[7]Julho!$G$17</f>
        <v>57</v>
      </c>
      <c r="O11" s="93">
        <f>[7]Julho!$G$18</f>
        <v>52</v>
      </c>
      <c r="P11" s="93">
        <f>[7]Julho!$G$19</f>
        <v>47</v>
      </c>
      <c r="Q11" s="93">
        <f>[7]Julho!$G$20</f>
        <v>30</v>
      </c>
      <c r="R11" s="93">
        <f>[7]Julho!$G$21</f>
        <v>29</v>
      </c>
      <c r="S11" s="93">
        <f>[7]Julho!$G$22</f>
        <v>25</v>
      </c>
      <c r="T11" s="93">
        <f>[7]Julho!$G$23</f>
        <v>22</v>
      </c>
      <c r="U11" s="93">
        <f>[7]Julho!$G$24</f>
        <v>27</v>
      </c>
      <c r="V11" s="93">
        <f>[7]Julho!$G$25</f>
        <v>24</v>
      </c>
      <c r="W11" s="93">
        <f>[7]Julho!$G$26</f>
        <v>19</v>
      </c>
      <c r="X11" s="93">
        <f>[7]Julho!$G$27</f>
        <v>23</v>
      </c>
      <c r="Y11" s="93">
        <f>[7]Julho!$G$28</f>
        <v>23</v>
      </c>
      <c r="Z11" s="93">
        <f>[7]Julho!$G$29</f>
        <v>18</v>
      </c>
      <c r="AA11" s="93">
        <f>[7]Julho!$G$30</f>
        <v>21</v>
      </c>
      <c r="AB11" s="93" t="s">
        <v>203</v>
      </c>
      <c r="AC11" s="93">
        <f>[7]Julho!$G$32</f>
        <v>17</v>
      </c>
      <c r="AD11" s="93">
        <f>[7]Julho!$G$33</f>
        <v>25</v>
      </c>
      <c r="AE11" s="93">
        <f>[7]Julho!$G$34</f>
        <v>44</v>
      </c>
      <c r="AF11" s="93">
        <f>[7]Julho!$G$35</f>
        <v>36</v>
      </c>
      <c r="AG11" s="81">
        <f t="shared" si="3"/>
        <v>17</v>
      </c>
      <c r="AH11" s="92">
        <f t="shared" si="4"/>
        <v>31.5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4"/>
        <v>#DIV/0!</v>
      </c>
    </row>
    <row r="13" spans="1:34" x14ac:dyDescent="0.2">
      <c r="A13" s="50" t="s">
        <v>96</v>
      </c>
      <c r="B13" s="93">
        <f>[8]Julho!$G$5</f>
        <v>42</v>
      </c>
      <c r="C13" s="93">
        <f>[8]Julho!$G$6</f>
        <v>27</v>
      </c>
      <c r="D13" s="93">
        <f>[8]Julho!$G$7</f>
        <v>23</v>
      </c>
      <c r="E13" s="93">
        <f>[8]Julho!$G$8</f>
        <v>23</v>
      </c>
      <c r="F13" s="93">
        <f>[8]Julho!$G$9</f>
        <v>23</v>
      </c>
      <c r="G13" s="93">
        <f>[8]Julho!$G$10</f>
        <v>61</v>
      </c>
      <c r="H13" s="93">
        <f>[8]Julho!$G$11</f>
        <v>49</v>
      </c>
      <c r="I13" s="93">
        <f>[8]Julho!$G$12</f>
        <v>67</v>
      </c>
      <c r="J13" s="93">
        <f>[8]Julho!$G$13</f>
        <v>89</v>
      </c>
      <c r="K13" s="93">
        <f>[8]Julho!$G$14</f>
        <v>62</v>
      </c>
      <c r="L13" s="93">
        <f>[8]Julho!$G$15</f>
        <v>66</v>
      </c>
      <c r="M13" s="93">
        <f>[8]Julho!$G$16</f>
        <v>77</v>
      </c>
      <c r="N13" s="93">
        <f>[8]Julho!$G$17</f>
        <v>65</v>
      </c>
      <c r="O13" s="93">
        <f>[8]Julho!$G$18</f>
        <v>61</v>
      </c>
      <c r="P13" s="93">
        <f>[8]Julho!$G$19</f>
        <v>51</v>
      </c>
      <c r="Q13" s="93">
        <f>[8]Julho!$G$20</f>
        <v>44</v>
      </c>
      <c r="R13" s="93">
        <f>[8]Julho!$G$21</f>
        <v>38</v>
      </c>
      <c r="S13" s="93">
        <f>[8]Julho!$G$22</f>
        <v>30</v>
      </c>
      <c r="T13" s="93">
        <f>[8]Julho!$G$23</f>
        <v>28</v>
      </c>
      <c r="U13" s="93">
        <f>[8]Julho!$G$24</f>
        <v>27</v>
      </c>
      <c r="V13" s="93">
        <f>[8]Julho!$G$25</f>
        <v>22</v>
      </c>
      <c r="W13" s="93">
        <f>[8]Julho!$G$26</f>
        <v>22</v>
      </c>
      <c r="X13" s="93">
        <f>[8]Julho!$G$27</f>
        <v>21</v>
      </c>
      <c r="Y13" s="93">
        <f>[8]Julho!$G$28</f>
        <v>24</v>
      </c>
      <c r="Z13" s="93">
        <f>[8]Julho!$G$29</f>
        <v>25</v>
      </c>
      <c r="AA13" s="93">
        <f>[8]Julho!$G$30</f>
        <v>28</v>
      </c>
      <c r="AB13" s="93">
        <f>[8]Julho!$G$31</f>
        <v>24</v>
      </c>
      <c r="AC13" s="93">
        <f>[8]Julho!$G$32</f>
        <v>20</v>
      </c>
      <c r="AD13" s="93">
        <f>[8]Julho!$G$33</f>
        <v>35</v>
      </c>
      <c r="AE13" s="93">
        <f>[8]Julho!$G$34</f>
        <v>61</v>
      </c>
      <c r="AF13" s="93">
        <f>[8]Julho!$G$35</f>
        <v>35</v>
      </c>
      <c r="AG13" s="81">
        <f t="shared" si="3"/>
        <v>20</v>
      </c>
      <c r="AH13" s="92">
        <f t="shared" si="4"/>
        <v>40.967741935483872</v>
      </c>
    </row>
    <row r="14" spans="1:34" hidden="1" x14ac:dyDescent="0.2">
      <c r="A14" s="50" t="s">
        <v>100</v>
      </c>
      <c r="B14" s="93" t="str">
        <f>[9]Julho!$G$5</f>
        <v>*</v>
      </c>
      <c r="C14" s="93" t="str">
        <f>[9]Julho!$G$6</f>
        <v>*</v>
      </c>
      <c r="D14" s="93" t="str">
        <f>[9]Julho!$G$7</f>
        <v>*</v>
      </c>
      <c r="E14" s="93" t="str">
        <f>[9]Julho!$G$8</f>
        <v>*</v>
      </c>
      <c r="F14" s="93" t="str">
        <f>[9]Julho!$G$9</f>
        <v>*</v>
      </c>
      <c r="G14" s="93" t="str">
        <f>[9]Julho!$G$10</f>
        <v>*</v>
      </c>
      <c r="H14" s="93" t="str">
        <f>[9]Julho!$G$11</f>
        <v>*</v>
      </c>
      <c r="I14" s="93" t="str">
        <f>[9]Julho!$G$12</f>
        <v>*</v>
      </c>
      <c r="J14" s="93" t="str">
        <f>[9]Julho!$G$13</f>
        <v>*</v>
      </c>
      <c r="K14" s="93" t="str">
        <f>[9]Julho!$G$14</f>
        <v>*</v>
      </c>
      <c r="L14" s="93" t="str">
        <f>[9]Julho!$G$15</f>
        <v>*</v>
      </c>
      <c r="M14" s="93" t="str">
        <f>[9]Julho!$G$16</f>
        <v>*</v>
      </c>
      <c r="N14" s="93" t="str">
        <f>[9]Julho!$G$17</f>
        <v>*</v>
      </c>
      <c r="O14" s="93" t="str">
        <f>[9]Julho!$G$18</f>
        <v>*</v>
      </c>
      <c r="P14" s="93" t="str">
        <f>[9]Julho!$G$19</f>
        <v>*</v>
      </c>
      <c r="Q14" s="93" t="str">
        <f>[9]Julho!$G$20</f>
        <v>*</v>
      </c>
      <c r="R14" s="93" t="str">
        <f>[9]Julho!$G$21</f>
        <v>*</v>
      </c>
      <c r="S14" s="93" t="str">
        <f>[9]Julho!$G$22</f>
        <v>*</v>
      </c>
      <c r="T14" s="93" t="str">
        <f>[9]Julho!$G$23</f>
        <v>*</v>
      </c>
      <c r="U14" s="93" t="str">
        <f>[9]Julho!$G$24</f>
        <v>*</v>
      </c>
      <c r="V14" s="93" t="str">
        <f>[9]Julho!$G$25</f>
        <v>*</v>
      </c>
      <c r="W14" s="93" t="str">
        <f>[9]Julho!$G$26</f>
        <v>*</v>
      </c>
      <c r="X14" s="93" t="str">
        <f>[9]Julho!$G$27</f>
        <v>*</v>
      </c>
      <c r="Y14" s="93" t="str">
        <f>[9]Julho!$G$28</f>
        <v>*</v>
      </c>
      <c r="Z14" s="93" t="str">
        <f>[9]Julho!$G$29</f>
        <v>*</v>
      </c>
      <c r="AA14" s="93" t="str">
        <f>[9]Julho!$G$30</f>
        <v>*</v>
      </c>
      <c r="AB14" s="93" t="str">
        <f>[9]Julho!$G$31</f>
        <v>*</v>
      </c>
      <c r="AC14" s="93" t="str">
        <f>[9]Julho!$G$32</f>
        <v>*</v>
      </c>
      <c r="AD14" s="93" t="str">
        <f>[9]Julho!$G$33</f>
        <v>*</v>
      </c>
      <c r="AE14" s="93" t="str">
        <f>[9]Julho!$G$34</f>
        <v>*</v>
      </c>
      <c r="AF14" s="93" t="str">
        <f>[9]Julho!$G$35</f>
        <v>*</v>
      </c>
      <c r="AG14" s="81" t="s">
        <v>203</v>
      </c>
      <c r="AH14" s="92" t="e">
        <f t="shared" si="4"/>
        <v>#DIV/0!</v>
      </c>
    </row>
    <row r="15" spans="1:34" x14ac:dyDescent="0.2">
      <c r="A15" s="50" t="s">
        <v>103</v>
      </c>
      <c r="B15" s="93">
        <f>[10]Julho!$G$5</f>
        <v>35</v>
      </c>
      <c r="C15" s="93">
        <f>[10]Julho!$G$6</f>
        <v>41</v>
      </c>
      <c r="D15" s="93">
        <f>[10]Julho!$G$7</f>
        <v>26</v>
      </c>
      <c r="E15" s="93">
        <f>[10]Julho!$G$8</f>
        <v>23</v>
      </c>
      <c r="F15" s="93">
        <f>[10]Julho!$G$9</f>
        <v>21</v>
      </c>
      <c r="G15" s="93">
        <f>[10]Julho!$G$10</f>
        <v>53</v>
      </c>
      <c r="H15" s="93">
        <f>[10]Julho!$G$11</f>
        <v>50</v>
      </c>
      <c r="I15" s="93">
        <f>[10]Julho!$G$12</f>
        <v>78</v>
      </c>
      <c r="J15" s="93">
        <f>[10]Julho!$G$13</f>
        <v>93</v>
      </c>
      <c r="K15" s="93">
        <f>[10]Julho!$G$14</f>
        <v>67</v>
      </c>
      <c r="L15" s="93">
        <f>[10]Julho!$G$15</f>
        <v>91</v>
      </c>
      <c r="M15" s="93">
        <f>[10]Julho!$G$16</f>
        <v>83</v>
      </c>
      <c r="N15" s="93">
        <f>[10]Julho!$G$17</f>
        <v>72</v>
      </c>
      <c r="O15" s="93">
        <f>[10]Julho!$G$18</f>
        <v>79</v>
      </c>
      <c r="P15" s="93">
        <f>[10]Julho!$G$19</f>
        <v>54</v>
      </c>
      <c r="Q15" s="93">
        <f>[10]Julho!$G$20</f>
        <v>42</v>
      </c>
      <c r="R15" s="93">
        <f>[10]Julho!$G$21</f>
        <v>33</v>
      </c>
      <c r="S15" s="93">
        <f>[10]Julho!$G$22</f>
        <v>32</v>
      </c>
      <c r="T15" s="93">
        <f>[10]Julho!$G$23</f>
        <v>26</v>
      </c>
      <c r="U15" s="93">
        <f>[10]Julho!$G$24</f>
        <v>27</v>
      </c>
      <c r="V15" s="93">
        <f>[10]Julho!$G$25</f>
        <v>25</v>
      </c>
      <c r="W15" s="93">
        <f>[10]Julho!$G$26</f>
        <v>25</v>
      </c>
      <c r="X15" s="93">
        <f>[10]Julho!$G$27</f>
        <v>25</v>
      </c>
      <c r="Y15" s="93">
        <f>[10]Julho!$G$28</f>
        <v>23</v>
      </c>
      <c r="Z15" s="93">
        <f>[10]Julho!$G$29</f>
        <v>22</v>
      </c>
      <c r="AA15" s="93">
        <f>[10]Julho!$G$30</f>
        <v>25</v>
      </c>
      <c r="AB15" s="93">
        <f>[10]Julho!$G$31</f>
        <v>26</v>
      </c>
      <c r="AC15" s="93">
        <f>[10]Julho!$G$32</f>
        <v>24</v>
      </c>
      <c r="AD15" s="93">
        <f>[10]Julho!$G$33</f>
        <v>34</v>
      </c>
      <c r="AE15" s="93">
        <f>[10]Julho!$G$34</f>
        <v>80</v>
      </c>
      <c r="AF15" s="93">
        <f>[10]Julho!$G$35</f>
        <v>44</v>
      </c>
      <c r="AG15" s="81">
        <f t="shared" si="3"/>
        <v>21</v>
      </c>
      <c r="AH15" s="92">
        <f t="shared" si="4"/>
        <v>44.483870967741936</v>
      </c>
    </row>
    <row r="16" spans="1:34" x14ac:dyDescent="0.2">
      <c r="A16" s="50" t="s">
        <v>150</v>
      </c>
      <c r="B16" s="93">
        <f>[11]Julho!$G$5</f>
        <v>39</v>
      </c>
      <c r="C16" s="93">
        <f>[11]Julho!$G$6</f>
        <v>26</v>
      </c>
      <c r="D16" s="93">
        <f>[11]Julho!$G$7</f>
        <v>20</v>
      </c>
      <c r="E16" s="93">
        <f>[11]Julho!$G$8</f>
        <v>22</v>
      </c>
      <c r="F16" s="93">
        <f>[11]Julho!$G$9</f>
        <v>24</v>
      </c>
      <c r="G16" s="93">
        <f>[11]Julho!$G$10</f>
        <v>19</v>
      </c>
      <c r="H16" s="93">
        <f>[11]Julho!$G$11</f>
        <v>31</v>
      </c>
      <c r="I16" s="93">
        <f>[11]Julho!$G$12</f>
        <v>56</v>
      </c>
      <c r="J16" s="93">
        <f>[11]Julho!$G$13</f>
        <v>69</v>
      </c>
      <c r="K16" s="93">
        <f>[11]Julho!$G$14</f>
        <v>55</v>
      </c>
      <c r="L16" s="93">
        <f>[11]Julho!$G$15</f>
        <v>35</v>
      </c>
      <c r="M16" s="93">
        <f>[11]Julho!$G$16</f>
        <v>49</v>
      </c>
      <c r="N16" s="93">
        <f>[11]Julho!$G$17</f>
        <v>47</v>
      </c>
      <c r="O16" s="93">
        <f>[11]Julho!$G$18</f>
        <v>46</v>
      </c>
      <c r="P16" s="93">
        <f>[11]Julho!$G$19</f>
        <v>41</v>
      </c>
      <c r="Q16" s="93">
        <f>[11]Julho!$G$20</f>
        <v>30</v>
      </c>
      <c r="R16" s="93">
        <f>[11]Julho!$G$21</f>
        <v>28</v>
      </c>
      <c r="S16" s="93">
        <f>[11]Julho!$G$22</f>
        <v>24</v>
      </c>
      <c r="T16" s="93">
        <f>[11]Julho!$G$23</f>
        <v>21</v>
      </c>
      <c r="U16" s="93">
        <f>[11]Julho!$G$24</f>
        <v>21</v>
      </c>
      <c r="V16" s="93">
        <f>[11]Julho!$G$25</f>
        <v>20</v>
      </c>
      <c r="W16" s="93">
        <f>[11]Julho!$G$26</f>
        <v>19</v>
      </c>
      <c r="X16" s="93">
        <f>[11]Julho!$G$27</f>
        <v>21</v>
      </c>
      <c r="Y16" s="93">
        <f>[11]Julho!$G$28</f>
        <v>21</v>
      </c>
      <c r="Z16" s="93">
        <f>[11]Julho!$G$29</f>
        <v>17</v>
      </c>
      <c r="AA16" s="93">
        <f>[11]Julho!$G$30</f>
        <v>21</v>
      </c>
      <c r="AB16" s="93">
        <f>[11]Julho!$G$31</f>
        <v>21</v>
      </c>
      <c r="AC16" s="93">
        <f>[11]Julho!$G$32</f>
        <v>20</v>
      </c>
      <c r="AD16" s="93">
        <f>[11]Julho!$G$33</f>
        <v>22</v>
      </c>
      <c r="AE16" s="93">
        <f>[11]Julho!$G$34</f>
        <v>30</v>
      </c>
      <c r="AF16" s="93">
        <f>[11]Julho!$G$35</f>
        <v>24</v>
      </c>
      <c r="AG16" s="81">
        <f t="shared" si="3"/>
        <v>17</v>
      </c>
      <c r="AH16" s="92">
        <f t="shared" si="4"/>
        <v>30.29032258064516</v>
      </c>
    </row>
    <row r="17" spans="1:39" x14ac:dyDescent="0.2">
      <c r="A17" s="50" t="s">
        <v>2</v>
      </c>
      <c r="B17" s="93">
        <f>[12]Julho!$G$5</f>
        <v>31</v>
      </c>
      <c r="C17" s="93">
        <f>[12]Julho!$G$6</f>
        <v>25</v>
      </c>
      <c r="D17" s="93">
        <f>[12]Julho!$G$7</f>
        <v>19</v>
      </c>
      <c r="E17" s="93">
        <f>[12]Julho!$G$8</f>
        <v>20</v>
      </c>
      <c r="F17" s="93">
        <f>[12]Julho!$G$9</f>
        <v>18</v>
      </c>
      <c r="G17" s="93">
        <f>[12]Julho!$G$10</f>
        <v>25</v>
      </c>
      <c r="H17" s="93">
        <f>[12]Julho!$G$11</f>
        <v>35</v>
      </c>
      <c r="I17" s="93">
        <f>[12]Julho!$G$12</f>
        <v>64</v>
      </c>
      <c r="J17" s="93">
        <f>[12]Julho!$G$13</f>
        <v>79</v>
      </c>
      <c r="K17" s="93">
        <f>[12]Julho!$G$14</f>
        <v>74</v>
      </c>
      <c r="L17" s="93">
        <f>[12]Julho!$G$15</f>
        <v>43</v>
      </c>
      <c r="M17" s="93">
        <f>[12]Julho!$G$16</f>
        <v>59</v>
      </c>
      <c r="N17" s="93">
        <f>[12]Julho!$G$17</f>
        <v>54</v>
      </c>
      <c r="O17" s="93">
        <f>[12]Julho!$G$18</f>
        <v>52</v>
      </c>
      <c r="P17" s="93">
        <f>[12]Julho!$G$19</f>
        <v>42</v>
      </c>
      <c r="Q17" s="93">
        <f>[12]Julho!$G$20</f>
        <v>28</v>
      </c>
      <c r="R17" s="93">
        <f>[12]Julho!$G$21</f>
        <v>25</v>
      </c>
      <c r="S17" s="93">
        <f>[12]Julho!$G$22</f>
        <v>23</v>
      </c>
      <c r="T17" s="93">
        <f>[12]Julho!$G$23</f>
        <v>20</v>
      </c>
      <c r="U17" s="93">
        <f>[12]Julho!$G$24</f>
        <v>20</v>
      </c>
      <c r="V17" s="93">
        <f>[12]Julho!$G$25</f>
        <v>15</v>
      </c>
      <c r="W17" s="93">
        <f>[12]Julho!$G$26</f>
        <v>18</v>
      </c>
      <c r="X17" s="93">
        <f>[12]Julho!$G$27</f>
        <v>18</v>
      </c>
      <c r="Y17" s="93">
        <f>[12]Julho!$G$28</f>
        <v>18</v>
      </c>
      <c r="Z17" s="93">
        <f>[12]Julho!$G$29</f>
        <v>16</v>
      </c>
      <c r="AA17" s="93">
        <f>[12]Julho!$G$30</f>
        <v>17</v>
      </c>
      <c r="AB17" s="93">
        <f>[12]Julho!$G$31</f>
        <v>15</v>
      </c>
      <c r="AC17" s="93">
        <f>[12]Julho!$G$32</f>
        <v>15</v>
      </c>
      <c r="AD17" s="93">
        <f>[12]Julho!$G$33</f>
        <v>16</v>
      </c>
      <c r="AE17" s="93">
        <f>[12]Julho!$G$34</f>
        <v>30</v>
      </c>
      <c r="AF17" s="93">
        <f>[12]Julho!$G$35</f>
        <v>25</v>
      </c>
      <c r="AG17" s="81">
        <f t="shared" si="3"/>
        <v>15</v>
      </c>
      <c r="AH17" s="92">
        <f t="shared" si="4"/>
        <v>30.93548387096774</v>
      </c>
      <c r="AJ17" s="11" t="s">
        <v>33</v>
      </c>
    </row>
    <row r="18" spans="1:39" x14ac:dyDescent="0.2">
      <c r="A18" s="50" t="s">
        <v>3</v>
      </c>
      <c r="B18" s="93">
        <f>[13]Julho!$G5</f>
        <v>47</v>
      </c>
      <c r="C18" s="93">
        <f>[13]Julho!$G6</f>
        <v>27</v>
      </c>
      <c r="D18" s="93">
        <f>[13]Julho!$G7</f>
        <v>23</v>
      </c>
      <c r="E18" s="93">
        <f>[13]Julho!$G8</f>
        <v>18</v>
      </c>
      <c r="F18" s="93">
        <f>[13]Julho!$G9</f>
        <v>21</v>
      </c>
      <c r="G18" s="93">
        <f>[13]Julho!$G10</f>
        <v>18</v>
      </c>
      <c r="H18" s="93">
        <f>[13]Julho!$G11</f>
        <v>22</v>
      </c>
      <c r="I18" s="93">
        <f>[13]Julho!$G12</f>
        <v>37</v>
      </c>
      <c r="J18" s="93">
        <f>[13]Julho!$G13</f>
        <v>49</v>
      </c>
      <c r="K18" s="93">
        <f>[13]Julho!$G14</f>
        <v>45</v>
      </c>
      <c r="L18" s="93">
        <f>[13]Julho!$G15</f>
        <v>27</v>
      </c>
      <c r="M18" s="93">
        <f>[13]Julho!$G16</f>
        <v>42</v>
      </c>
      <c r="N18" s="93">
        <f>[13]Julho!$G17</f>
        <v>33</v>
      </c>
      <c r="O18" s="93">
        <f>[13]Julho!$G18</f>
        <v>33</v>
      </c>
      <c r="P18" s="93">
        <f>[13]Julho!$G19</f>
        <v>35</v>
      </c>
      <c r="Q18" s="93">
        <f>[13]Julho!$G20</f>
        <v>27</v>
      </c>
      <c r="R18" s="93">
        <f>[13]Julho!$G21</f>
        <v>25</v>
      </c>
      <c r="S18" s="93">
        <f>[13]Julho!$G22</f>
        <v>23</v>
      </c>
      <c r="T18" s="93">
        <f>[13]Julho!$G23</f>
        <v>21</v>
      </c>
      <c r="U18" s="93">
        <f>[13]Julho!$G24</f>
        <v>22</v>
      </c>
      <c r="V18" s="93">
        <f>[13]Julho!$G25</f>
        <v>19</v>
      </c>
      <c r="W18" s="93">
        <f>[13]Julho!$G26</f>
        <v>20</v>
      </c>
      <c r="X18" s="93">
        <f>[13]Julho!$G27</f>
        <v>21</v>
      </c>
      <c r="Y18" s="93">
        <f>[13]Julho!$G28</f>
        <v>18</v>
      </c>
      <c r="Z18" s="93">
        <f>[13]Julho!$G29</f>
        <v>17</v>
      </c>
      <c r="AA18" s="93">
        <f>[13]Julho!$G30</f>
        <v>19</v>
      </c>
      <c r="AB18" s="93">
        <f>[13]Julho!$G31</f>
        <v>16</v>
      </c>
      <c r="AC18" s="93">
        <f>[13]Julho!$G32</f>
        <v>16</v>
      </c>
      <c r="AD18" s="93">
        <f>[13]Julho!$G33</f>
        <v>15</v>
      </c>
      <c r="AE18" s="93">
        <f>[13]Julho!$G34</f>
        <v>28</v>
      </c>
      <c r="AF18" s="93">
        <f>[13]Julho!$G35</f>
        <v>24</v>
      </c>
      <c r="AG18" s="81">
        <f t="shared" si="3"/>
        <v>15</v>
      </c>
      <c r="AH18" s="92">
        <f t="shared" si="4"/>
        <v>26.06451612903226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[14]Julho!$G$5</f>
        <v>50</v>
      </c>
      <c r="C19" s="93">
        <f>[14]Julho!$G$6</f>
        <v>26</v>
      </c>
      <c r="D19" s="93">
        <f>[14]Julho!$G$7</f>
        <v>23</v>
      </c>
      <c r="E19" s="93">
        <f>[14]Julho!$G$8</f>
        <v>20</v>
      </c>
      <c r="F19" s="93">
        <f>[14]Julho!$G$9</f>
        <v>20</v>
      </c>
      <c r="G19" s="93">
        <f>[14]Julho!$G$10</f>
        <v>16</v>
      </c>
      <c r="H19" s="93">
        <f>[14]Julho!$G$11</f>
        <v>21</v>
      </c>
      <c r="I19" s="93">
        <f>[14]Julho!$G$12</f>
        <v>40</v>
      </c>
      <c r="J19" s="93">
        <f>[14]Julho!$G$13</f>
        <v>50</v>
      </c>
      <c r="K19" s="93">
        <f>[14]Julho!$G$14</f>
        <v>39</v>
      </c>
      <c r="L19" s="93">
        <f>[14]Julho!$G$15</f>
        <v>25</v>
      </c>
      <c r="M19" s="93">
        <f>[14]Julho!$G$16</f>
        <v>40</v>
      </c>
      <c r="N19" s="93">
        <f>[14]Julho!$G$17</f>
        <v>33</v>
      </c>
      <c r="O19" s="93">
        <f>[14]Julho!$G$18</f>
        <v>31</v>
      </c>
      <c r="P19" s="93">
        <f>[14]Julho!$G$19</f>
        <v>40</v>
      </c>
      <c r="Q19" s="93">
        <f>[14]Julho!$G$20</f>
        <v>28</v>
      </c>
      <c r="R19" s="93">
        <f>[14]Julho!$G$21</f>
        <v>26</v>
      </c>
      <c r="S19" s="93">
        <f>[14]Julho!$G$22</f>
        <v>27</v>
      </c>
      <c r="T19" s="93">
        <f>[14]Julho!$G$23</f>
        <v>23</v>
      </c>
      <c r="U19" s="93">
        <f>[14]Julho!$G$24</f>
        <v>20</v>
      </c>
      <c r="V19" s="93">
        <f>[14]Julho!$G$25</f>
        <v>20</v>
      </c>
      <c r="W19" s="93">
        <f>[14]Julho!$G$26</f>
        <v>22</v>
      </c>
      <c r="X19" s="93">
        <f>[14]Julho!$G$27</f>
        <v>23</v>
      </c>
      <c r="Y19" s="93">
        <f>[14]Julho!$G$28</f>
        <v>19</v>
      </c>
      <c r="Z19" s="93">
        <f>[14]Julho!$G$29</f>
        <v>16</v>
      </c>
      <c r="AA19" s="93">
        <f>[14]Julho!$G$30</f>
        <v>18</v>
      </c>
      <c r="AB19" s="93">
        <f>[14]Julho!$G$31</f>
        <v>16</v>
      </c>
      <c r="AC19" s="93">
        <f>[14]Julho!$G$32</f>
        <v>15</v>
      </c>
      <c r="AD19" s="93">
        <f>[14]Julho!$G$33</f>
        <v>19</v>
      </c>
      <c r="AE19" s="93">
        <f>[14]Julho!$G$34</f>
        <v>25</v>
      </c>
      <c r="AF19" s="93">
        <f>[14]Julho!$G$35</f>
        <v>23</v>
      </c>
      <c r="AG19" s="81">
        <f t="shared" si="3"/>
        <v>15</v>
      </c>
      <c r="AH19" s="92">
        <f t="shared" si="4"/>
        <v>26.258064516129032</v>
      </c>
      <c r="AL19" t="s">
        <v>33</v>
      </c>
    </row>
    <row r="20" spans="1:39" x14ac:dyDescent="0.2">
      <c r="A20" s="50" t="s">
        <v>5</v>
      </c>
      <c r="B20" s="93">
        <f>[15]Julho!$G$5</f>
        <v>26</v>
      </c>
      <c r="C20" s="93">
        <f>[15]Julho!$G$6</f>
        <v>23</v>
      </c>
      <c r="D20" s="93">
        <f>[15]Julho!$G$7</f>
        <v>16</v>
      </c>
      <c r="E20" s="93">
        <f>[15]Julho!$G$8</f>
        <v>17</v>
      </c>
      <c r="F20" s="93">
        <f>[15]Julho!$G$9</f>
        <v>23</v>
      </c>
      <c r="G20" s="93">
        <f>[15]Julho!$G$10</f>
        <v>36</v>
      </c>
      <c r="H20" s="93">
        <f>[15]Julho!$G$11</f>
        <v>44</v>
      </c>
      <c r="I20" s="93">
        <f>[15]Julho!$G$12</f>
        <v>47</v>
      </c>
      <c r="J20" s="93">
        <f>[15]Julho!$G$13</f>
        <v>66</v>
      </c>
      <c r="K20" s="93">
        <f>[15]Julho!$G$14</f>
        <v>46</v>
      </c>
      <c r="L20" s="93">
        <f>[15]Julho!$G$15</f>
        <v>34</v>
      </c>
      <c r="M20" s="93">
        <f>[15]Julho!$G$16</f>
        <v>50</v>
      </c>
      <c r="N20" s="93">
        <f>[15]Julho!$G$17</f>
        <v>36</v>
      </c>
      <c r="O20" s="93">
        <f>[15]Julho!$G$18</f>
        <v>35</v>
      </c>
      <c r="P20" s="93">
        <f>[15]Julho!$G$19</f>
        <v>33</v>
      </c>
      <c r="Q20" s="93">
        <f>[15]Julho!$G$20</f>
        <v>30</v>
      </c>
      <c r="R20" s="93">
        <f>[15]Julho!$G$21</f>
        <v>23</v>
      </c>
      <c r="S20" s="93">
        <f>[15]Julho!$G$22</f>
        <v>20</v>
      </c>
      <c r="T20" s="93">
        <f>[15]Julho!$G$23</f>
        <v>18</v>
      </c>
      <c r="U20" s="93">
        <f>[15]Julho!$G$24</f>
        <v>15</v>
      </c>
      <c r="V20" s="93">
        <f>[15]Julho!$G$25</f>
        <v>14</v>
      </c>
      <c r="W20" s="93">
        <f>[15]Julho!$G$26</f>
        <v>19</v>
      </c>
      <c r="X20" s="93">
        <f>[15]Julho!$G$27</f>
        <v>14</v>
      </c>
      <c r="Y20" s="93">
        <f>[15]Julho!$G$28</f>
        <v>14</v>
      </c>
      <c r="Z20" s="93">
        <f>[15]Julho!$G$29</f>
        <v>17</v>
      </c>
      <c r="AA20" s="93">
        <f>[15]Julho!$G$30</f>
        <v>19</v>
      </c>
      <c r="AB20" s="93">
        <f>[15]Julho!$G$31</f>
        <v>16</v>
      </c>
      <c r="AC20" s="93">
        <f>[15]Julho!$G$32</f>
        <v>13</v>
      </c>
      <c r="AD20" s="93">
        <f>[15]Julho!$G$33</f>
        <v>21</v>
      </c>
      <c r="AE20" s="93">
        <f>[15]Julho!$G$34</f>
        <v>57</v>
      </c>
      <c r="AF20" s="93">
        <f>[15]Julho!$G$35</f>
        <v>21</v>
      </c>
      <c r="AG20" s="81">
        <f t="shared" si="3"/>
        <v>13</v>
      </c>
      <c r="AH20" s="92">
        <f t="shared" si="4"/>
        <v>27.838709677419356</v>
      </c>
      <c r="AI20" s="11" t="s">
        <v>33</v>
      </c>
    </row>
    <row r="21" spans="1:39" x14ac:dyDescent="0.2">
      <c r="A21" s="50" t="s">
        <v>31</v>
      </c>
      <c r="B21" s="93">
        <f>[16]Julho!$G$5</f>
        <v>38</v>
      </c>
      <c r="C21" s="93">
        <f>[16]Julho!$G$6</f>
        <v>22</v>
      </c>
      <c r="D21" s="93">
        <f>[16]Julho!$G$7</f>
        <v>21</v>
      </c>
      <c r="E21" s="93">
        <f>[16]Julho!$G$8</f>
        <v>20</v>
      </c>
      <c r="F21" s="93">
        <f>[16]Julho!$G$9</f>
        <v>18</v>
      </c>
      <c r="G21" s="93">
        <f>[16]Julho!$G$10</f>
        <v>15</v>
      </c>
      <c r="H21" s="93">
        <f>[16]Julho!$G$11</f>
        <v>23</v>
      </c>
      <c r="I21" s="93">
        <f>[16]Julho!$G$12</f>
        <v>45</v>
      </c>
      <c r="J21" s="93">
        <f>[16]Julho!$G$13</f>
        <v>46</v>
      </c>
      <c r="K21" s="93">
        <f>[16]Julho!$G$14</f>
        <v>39</v>
      </c>
      <c r="L21" s="93">
        <f>[16]Julho!$G$15</f>
        <v>25</v>
      </c>
      <c r="M21" s="93">
        <f>[16]Julho!$G$16</f>
        <v>48</v>
      </c>
      <c r="N21" s="93">
        <f>[16]Julho!$G$17</f>
        <v>29</v>
      </c>
      <c r="O21" s="93">
        <f>[16]Julho!$G$18</f>
        <v>27</v>
      </c>
      <c r="P21" s="93">
        <f>[16]Julho!$G$19</f>
        <v>30</v>
      </c>
      <c r="Q21" s="93">
        <f>[16]Julho!$G$20</f>
        <v>28</v>
      </c>
      <c r="R21" s="93">
        <f>[16]Julho!$G$21</f>
        <v>24</v>
      </c>
      <c r="S21" s="93">
        <f>[16]Julho!$G$22</f>
        <v>24</v>
      </c>
      <c r="T21" s="93">
        <f>[16]Julho!$G$23</f>
        <v>22</v>
      </c>
      <c r="U21" s="93">
        <f>[16]Julho!$G$24</f>
        <v>20</v>
      </c>
      <c r="V21" s="93">
        <f>[16]Julho!$G$25</f>
        <v>20</v>
      </c>
      <c r="W21" s="93">
        <f>[16]Julho!$G$26</f>
        <v>20</v>
      </c>
      <c r="X21" s="93">
        <f>[16]Julho!$G$27</f>
        <v>22</v>
      </c>
      <c r="Y21" s="93">
        <f>[16]Julho!$G$28</f>
        <v>19</v>
      </c>
      <c r="Z21" s="93">
        <f>[16]Julho!$G$29</f>
        <v>19</v>
      </c>
      <c r="AA21" s="93">
        <f>[16]Julho!$G$30</f>
        <v>18</v>
      </c>
      <c r="AB21" s="93">
        <f>[16]Julho!$G$31</f>
        <v>15</v>
      </c>
      <c r="AC21" s="93">
        <f>[16]Julho!$G$32</f>
        <v>14</v>
      </c>
      <c r="AD21" s="93">
        <f>[16]Julho!$G$33</f>
        <v>21</v>
      </c>
      <c r="AE21" s="93">
        <f>[16]Julho!$G$34</f>
        <v>20</v>
      </c>
      <c r="AF21" s="93">
        <f>[16]Julho!$G$35</f>
        <v>18</v>
      </c>
      <c r="AG21" s="81">
        <f t="shared" si="3"/>
        <v>14</v>
      </c>
      <c r="AH21" s="92">
        <f t="shared" si="4"/>
        <v>24.838709677419356</v>
      </c>
      <c r="AJ21" t="s">
        <v>33</v>
      </c>
      <c r="AL21" t="s">
        <v>33</v>
      </c>
    </row>
    <row r="22" spans="1:39" x14ac:dyDescent="0.2">
      <c r="A22" s="50" t="s">
        <v>6</v>
      </c>
      <c r="B22" s="93">
        <f>[17]Julho!$G$5</f>
        <v>33</v>
      </c>
      <c r="C22" s="93">
        <f>[17]Julho!$G$6</f>
        <v>20</v>
      </c>
      <c r="D22" s="93">
        <f>[17]Julho!$G$7</f>
        <v>16</v>
      </c>
      <c r="E22" s="93">
        <f>[17]Julho!$G$8</f>
        <v>16</v>
      </c>
      <c r="F22" s="93">
        <f>[17]Julho!$G$9</f>
        <v>18</v>
      </c>
      <c r="G22" s="93">
        <f>[17]Julho!$G$10</f>
        <v>13</v>
      </c>
      <c r="H22" s="93">
        <f>[17]Julho!$G$11</f>
        <v>33</v>
      </c>
      <c r="I22" s="93">
        <f>[17]Julho!$G$12</f>
        <v>47</v>
      </c>
      <c r="J22" s="93">
        <f>[17]Julho!$G$13</f>
        <v>52</v>
      </c>
      <c r="K22" s="93">
        <f>[17]Julho!$G$14</f>
        <v>49</v>
      </c>
      <c r="L22" s="93">
        <f>[17]Julho!$G$15</f>
        <v>33</v>
      </c>
      <c r="M22" s="93">
        <f>[17]Julho!$G$16</f>
        <v>47</v>
      </c>
      <c r="N22" s="93">
        <f>[17]Julho!$G$17</f>
        <v>41</v>
      </c>
      <c r="O22" s="93">
        <f>[17]Julho!$G$18</f>
        <v>38</v>
      </c>
      <c r="P22" s="93">
        <f>[17]Julho!$G$19</f>
        <v>34</v>
      </c>
      <c r="Q22" s="93">
        <f>[17]Julho!$G$20</f>
        <v>24</v>
      </c>
      <c r="R22" s="93">
        <f>[17]Julho!$G$21</f>
        <v>21</v>
      </c>
      <c r="S22" s="93">
        <f>[17]Julho!$G$22</f>
        <v>19</v>
      </c>
      <c r="T22" s="93">
        <f>[17]Julho!$G$23</f>
        <v>18</v>
      </c>
      <c r="U22" s="93">
        <f>[17]Julho!$G$24</f>
        <v>15</v>
      </c>
      <c r="V22" s="93">
        <f>[17]Julho!$G$25</f>
        <v>15</v>
      </c>
      <c r="W22" s="93">
        <f>[17]Julho!$G$26</f>
        <v>15</v>
      </c>
      <c r="X22" s="93">
        <f>[17]Julho!$G$27</f>
        <v>16</v>
      </c>
      <c r="Y22" s="93">
        <f>[17]Julho!$G$28</f>
        <v>16</v>
      </c>
      <c r="Z22" s="93">
        <f>[17]Julho!$G$29</f>
        <v>18</v>
      </c>
      <c r="AA22" s="93">
        <f>[17]Julho!$G$30</f>
        <v>16</v>
      </c>
      <c r="AB22" s="93">
        <f>[17]Julho!$G$31</f>
        <v>13</v>
      </c>
      <c r="AC22" s="93">
        <f>[17]Julho!$G$32</f>
        <v>13</v>
      </c>
      <c r="AD22" s="93">
        <f>[17]Julho!$G$33</f>
        <v>15</v>
      </c>
      <c r="AE22" s="93">
        <f>[17]Julho!$G$34</f>
        <v>24</v>
      </c>
      <c r="AF22" s="93">
        <f>[17]Julho!$G$35</f>
        <v>15</v>
      </c>
      <c r="AG22" s="81">
        <f t="shared" si="3"/>
        <v>13</v>
      </c>
      <c r="AH22" s="92">
        <f t="shared" si="4"/>
        <v>24.612903225806452</v>
      </c>
      <c r="AK22" t="s">
        <v>33</v>
      </c>
      <c r="AL22" t="s">
        <v>33</v>
      </c>
    </row>
    <row r="23" spans="1:39" x14ac:dyDescent="0.2">
      <c r="A23" s="50" t="s">
        <v>7</v>
      </c>
      <c r="B23" s="93">
        <f>[18]Julho!$G$5</f>
        <v>34</v>
      </c>
      <c r="C23" s="93">
        <f>[18]Julho!$G$6</f>
        <v>37</v>
      </c>
      <c r="D23" s="93">
        <f>[18]Julho!$G$7</f>
        <v>22</v>
      </c>
      <c r="E23" s="93">
        <f>[18]Julho!$G$8</f>
        <v>21</v>
      </c>
      <c r="F23" s="93">
        <f>[18]Julho!$G$9</f>
        <v>18</v>
      </c>
      <c r="G23" s="93">
        <f>[18]Julho!$G$10</f>
        <v>28</v>
      </c>
      <c r="H23" s="93">
        <f>[18]Julho!$G$11</f>
        <v>50</v>
      </c>
      <c r="I23" s="93">
        <f>[18]Julho!$G$12</f>
        <v>69</v>
      </c>
      <c r="J23" s="93">
        <f>[18]Julho!$G$13</f>
        <v>95</v>
      </c>
      <c r="K23" s="93">
        <f>[18]Julho!$G$14</f>
        <v>74</v>
      </c>
      <c r="L23" s="93">
        <f>[18]Julho!$G$15</f>
        <v>84</v>
      </c>
      <c r="M23" s="93">
        <f>[18]Julho!$G$16</f>
        <v>72</v>
      </c>
      <c r="N23" s="93">
        <f>[18]Julho!$G$17</f>
        <v>61</v>
      </c>
      <c r="O23" s="93">
        <f>[18]Julho!$G$18</f>
        <v>69</v>
      </c>
      <c r="P23" s="93">
        <f>[18]Julho!$G$19</f>
        <v>52</v>
      </c>
      <c r="Q23" s="93">
        <f>[18]Julho!$G$20</f>
        <v>39</v>
      </c>
      <c r="R23" s="93">
        <f>[18]Julho!$G$21</f>
        <v>31</v>
      </c>
      <c r="S23" s="93">
        <f>[18]Julho!$G$22</f>
        <v>28</v>
      </c>
      <c r="T23" s="93">
        <f>[18]Julho!$G$23</f>
        <v>25</v>
      </c>
      <c r="U23" s="93">
        <f>[18]Julho!$G$24</f>
        <v>24</v>
      </c>
      <c r="V23" s="93">
        <f>[18]Julho!$G$25</f>
        <v>23</v>
      </c>
      <c r="W23" s="93">
        <f>[18]Julho!$G$26</f>
        <v>22</v>
      </c>
      <c r="X23" s="93">
        <f>[18]Julho!$G$27</f>
        <v>24</v>
      </c>
      <c r="Y23" s="93">
        <f>[18]Julho!$G$28</f>
        <v>20</v>
      </c>
      <c r="Z23" s="93">
        <f>[18]Julho!$G$29</f>
        <v>20</v>
      </c>
      <c r="AA23" s="93">
        <f>[18]Julho!$G$30</f>
        <v>24</v>
      </c>
      <c r="AB23" s="93">
        <f>[18]Julho!$G$31</f>
        <v>24</v>
      </c>
      <c r="AC23" s="93">
        <f>[18]Julho!$G$32</f>
        <v>18</v>
      </c>
      <c r="AD23" s="93">
        <f>[18]Julho!$G$33</f>
        <v>27</v>
      </c>
      <c r="AE23" s="93">
        <f>[18]Julho!$G$34</f>
        <v>77</v>
      </c>
      <c r="AF23" s="93">
        <f>[18]Julho!$G$35</f>
        <v>45</v>
      </c>
      <c r="AG23" s="81">
        <f t="shared" si="3"/>
        <v>18</v>
      </c>
      <c r="AH23" s="92">
        <f t="shared" si="4"/>
        <v>40.548387096774192</v>
      </c>
      <c r="AJ23" t="s">
        <v>33</v>
      </c>
      <c r="AK23" t="s">
        <v>33</v>
      </c>
    </row>
    <row r="24" spans="1:39" x14ac:dyDescent="0.2">
      <c r="A24" s="50" t="s">
        <v>151</v>
      </c>
      <c r="B24" s="93">
        <f>[19]Julho!$G$5</f>
        <v>30</v>
      </c>
      <c r="C24" s="93">
        <f>[19]Julho!$G$6</f>
        <v>44</v>
      </c>
      <c r="D24" s="93">
        <f>[19]Julho!$G$7</f>
        <v>26</v>
      </c>
      <c r="E24" s="93">
        <f>[19]Julho!$G$8</f>
        <v>22</v>
      </c>
      <c r="F24" s="93">
        <f>[19]Julho!$G$9</f>
        <v>22</v>
      </c>
      <c r="G24" s="93">
        <f>[19]Julho!$G$10</f>
        <v>41</v>
      </c>
      <c r="H24" s="93">
        <f>[19]Julho!$G$11</f>
        <v>48</v>
      </c>
      <c r="I24" s="93">
        <f>[19]Julho!$G$12</f>
        <v>68</v>
      </c>
      <c r="J24" s="93">
        <f>[19]Julho!$G$13</f>
        <v>93</v>
      </c>
      <c r="K24" s="93">
        <f>[19]Julho!$G$14</f>
        <v>84</v>
      </c>
      <c r="L24" s="93">
        <f>[19]Julho!$G$15</f>
        <v>83</v>
      </c>
      <c r="M24" s="93">
        <f>[19]Julho!$G$16</f>
        <v>69</v>
      </c>
      <c r="N24" s="93">
        <f>[19]Julho!$G$17</f>
        <v>59</v>
      </c>
      <c r="O24" s="93">
        <f>[19]Julho!$G$18</f>
        <v>60</v>
      </c>
      <c r="P24" s="93">
        <f>[19]Julho!$G$19</f>
        <v>48</v>
      </c>
      <c r="Q24" s="93">
        <f>[19]Julho!$G$20</f>
        <v>41</v>
      </c>
      <c r="R24" s="93">
        <f>[19]Julho!$G$21</f>
        <v>33</v>
      </c>
      <c r="S24" s="93">
        <f>[19]Julho!$G$22</f>
        <v>30</v>
      </c>
      <c r="T24" s="93">
        <f>[19]Julho!$G$23</f>
        <v>27</v>
      </c>
      <c r="U24" s="93">
        <f>[19]Julho!$G$24</f>
        <v>27</v>
      </c>
      <c r="V24" s="93">
        <f>[19]Julho!$G$25</f>
        <v>23</v>
      </c>
      <c r="W24" s="93">
        <f>[19]Julho!$G$26</f>
        <v>25</v>
      </c>
      <c r="X24" s="93">
        <f>[19]Julho!$G$27</f>
        <v>26</v>
      </c>
      <c r="Y24" s="93">
        <f>[19]Julho!$G$28</f>
        <v>23</v>
      </c>
      <c r="Z24" s="93">
        <f>[19]Julho!$G$29</f>
        <v>23</v>
      </c>
      <c r="AA24" s="93">
        <f>[19]Julho!$G$30</f>
        <v>26</v>
      </c>
      <c r="AB24" s="93">
        <f>[19]Julho!$G$31</f>
        <v>27</v>
      </c>
      <c r="AC24" s="93">
        <f>[19]Julho!$G$32</f>
        <v>23</v>
      </c>
      <c r="AD24" s="93">
        <f>[19]Julho!$G$33</f>
        <v>48</v>
      </c>
      <c r="AE24" s="93">
        <f>[19]Julho!$G$34</f>
        <v>69</v>
      </c>
      <c r="AF24" s="93">
        <f>[19]Julho!$G$35</f>
        <v>40</v>
      </c>
      <c r="AG24" s="81">
        <f t="shared" si="3"/>
        <v>22</v>
      </c>
      <c r="AH24" s="92">
        <f t="shared" si="4"/>
        <v>42.193548387096776</v>
      </c>
      <c r="AJ24" t="s">
        <v>33</v>
      </c>
    </row>
    <row r="25" spans="1:39" x14ac:dyDescent="0.2">
      <c r="A25" s="50" t="s">
        <v>152</v>
      </c>
      <c r="B25" s="93">
        <f>[44]Julho!$G5</f>
        <v>29</v>
      </c>
      <c r="C25" s="93">
        <f>[44]Julho!$G6</f>
        <v>38</v>
      </c>
      <c r="D25" s="93">
        <f>[44]Julho!$G7</f>
        <v>29</v>
      </c>
      <c r="E25" s="93">
        <f>[44]Julho!$G8</f>
        <v>22</v>
      </c>
      <c r="F25" s="93">
        <f>[44]Julho!$G9</f>
        <v>20</v>
      </c>
      <c r="G25" s="93">
        <f>[44]Julho!$G10</f>
        <v>60</v>
      </c>
      <c r="H25" s="93">
        <f>[44]Julho!$G11</f>
        <v>68</v>
      </c>
      <c r="I25" s="93">
        <f>[44]Julho!$G12</f>
        <v>86</v>
      </c>
      <c r="J25" s="93">
        <f>[44]Julho!$G13</f>
        <v>85</v>
      </c>
      <c r="K25" s="93">
        <f>[44]Julho!$G14</f>
        <v>59</v>
      </c>
      <c r="L25" s="93">
        <f>[44]Julho!$G15</f>
        <v>72</v>
      </c>
      <c r="M25" s="93">
        <f>[44]Julho!$G16</f>
        <v>83</v>
      </c>
      <c r="N25" s="93">
        <f>[44]Julho!$G17</f>
        <v>79</v>
      </c>
      <c r="O25" s="93">
        <f>[44]Julho!$G18</f>
        <v>72</v>
      </c>
      <c r="P25" s="93">
        <f>[44]Julho!$G19</f>
        <v>62</v>
      </c>
      <c r="Q25" s="93">
        <f>[44]Julho!$G20</f>
        <v>46</v>
      </c>
      <c r="R25" s="93">
        <f>[44]Julho!$G21</f>
        <v>42</v>
      </c>
      <c r="S25" s="93">
        <f>[44]Julho!$G22</f>
        <v>30</v>
      </c>
      <c r="T25" s="93">
        <f>[44]Julho!$G23</f>
        <v>26</v>
      </c>
      <c r="U25" s="93">
        <f>[44]Julho!$G24</f>
        <v>28</v>
      </c>
      <c r="V25" s="93">
        <f>[44]Julho!$G25</f>
        <v>27</v>
      </c>
      <c r="W25" s="93">
        <f>[44]Julho!$G26</f>
        <v>25</v>
      </c>
      <c r="X25" s="93">
        <f>[44]Julho!$G27</f>
        <v>26</v>
      </c>
      <c r="Y25" s="93">
        <f>[44]Julho!$G28</f>
        <v>24</v>
      </c>
      <c r="Z25" s="93">
        <f>[44]Julho!$G29</f>
        <v>22</v>
      </c>
      <c r="AA25" s="93">
        <f>[44]Julho!$G30</f>
        <v>25</v>
      </c>
      <c r="AB25" s="93">
        <f>[44]Julho!$G31</f>
        <v>40</v>
      </c>
      <c r="AC25" s="93">
        <f>[44]Julho!$G32</f>
        <v>24</v>
      </c>
      <c r="AD25" s="93">
        <f>[44]Julho!$G33</f>
        <v>65</v>
      </c>
      <c r="AE25" s="93">
        <f>[44]Julho!$G34</f>
        <v>75</v>
      </c>
      <c r="AF25" s="93">
        <f>[44]Julho!$G35</f>
        <v>45</v>
      </c>
      <c r="AG25" s="81">
        <f t="shared" si="3"/>
        <v>20</v>
      </c>
      <c r="AH25" s="92">
        <f t="shared" si="4"/>
        <v>46.258064516129032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[20]Julho!$G$5</f>
        <v>29</v>
      </c>
      <c r="C26" s="93">
        <f>[20]Julho!$G$6</f>
        <v>38</v>
      </c>
      <c r="D26" s="93">
        <f>[20]Julho!$G$7</f>
        <v>24</v>
      </c>
      <c r="E26" s="93">
        <f>[20]Julho!$G$8</f>
        <v>23</v>
      </c>
      <c r="F26" s="93">
        <f>[20]Julho!$G$9</f>
        <v>20</v>
      </c>
      <c r="G26" s="93">
        <f>[20]Julho!$G$10</f>
        <v>34</v>
      </c>
      <c r="H26" s="93">
        <f>[20]Julho!$G$11</f>
        <v>46</v>
      </c>
      <c r="I26" s="93">
        <f>[20]Julho!$G$12</f>
        <v>63</v>
      </c>
      <c r="J26" s="93">
        <f>[20]Julho!$G$13</f>
        <v>96</v>
      </c>
      <c r="K26" s="93">
        <f>[20]Julho!$G$14</f>
        <v>76</v>
      </c>
      <c r="L26" s="93">
        <f>[20]Julho!$G$15</f>
        <v>79</v>
      </c>
      <c r="M26" s="93">
        <f>[20]Julho!$G$16</f>
        <v>68</v>
      </c>
      <c r="N26" s="93">
        <f>[20]Julho!$G$17</f>
        <v>56</v>
      </c>
      <c r="O26" s="93">
        <f>[20]Julho!$G$18</f>
        <v>61</v>
      </c>
      <c r="P26" s="93">
        <f>[20]Julho!$G$19</f>
        <v>48</v>
      </c>
      <c r="Q26" s="93">
        <f>[20]Julho!$G$20</f>
        <v>42</v>
      </c>
      <c r="R26" s="93">
        <f>[20]Julho!$G$21</f>
        <v>33</v>
      </c>
      <c r="S26" s="93">
        <f>[20]Julho!$G$22</f>
        <v>29</v>
      </c>
      <c r="T26" s="93">
        <f>[20]Julho!$G$23</f>
        <v>27</v>
      </c>
      <c r="U26" s="93">
        <f>[20]Julho!$G$24</f>
        <v>26</v>
      </c>
      <c r="V26" s="93">
        <f>[20]Julho!$G$25</f>
        <v>23</v>
      </c>
      <c r="W26" s="93">
        <f>[20]Julho!$G$26</f>
        <v>23</v>
      </c>
      <c r="X26" s="93">
        <f>[20]Julho!$G$27</f>
        <v>24</v>
      </c>
      <c r="Y26" s="93">
        <f>[20]Julho!$G$28</f>
        <v>22</v>
      </c>
      <c r="Z26" s="93">
        <f>[20]Julho!$G$29</f>
        <v>22</v>
      </c>
      <c r="AA26" s="93">
        <f>[20]Julho!$G$30</f>
        <v>25</v>
      </c>
      <c r="AB26" s="93">
        <f>[20]Julho!$G$31</f>
        <v>26</v>
      </c>
      <c r="AC26" s="93">
        <f>[20]Julho!$G$32</f>
        <v>20</v>
      </c>
      <c r="AD26" s="93">
        <f>[20]Julho!$G$33</f>
        <v>35</v>
      </c>
      <c r="AE26" s="93">
        <f>[20]Julho!$G$34</f>
        <v>71</v>
      </c>
      <c r="AF26" s="93">
        <f>[20]Julho!$G$35</f>
        <v>44</v>
      </c>
      <c r="AG26" s="81">
        <f t="shared" si="3"/>
        <v>20</v>
      </c>
      <c r="AH26" s="92">
        <f t="shared" si="4"/>
        <v>40.41935483870968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[21]Julho!$G$5</f>
        <v>30</v>
      </c>
      <c r="C27" s="93">
        <f>[21]Julho!$G$6</f>
        <v>40</v>
      </c>
      <c r="D27" s="93">
        <f>[21]Julho!$G$7</f>
        <v>26</v>
      </c>
      <c r="E27" s="93">
        <f>[21]Julho!$G$8</f>
        <v>20</v>
      </c>
      <c r="F27" s="93">
        <f>[21]Julho!$G$9</f>
        <v>18</v>
      </c>
      <c r="G27" s="93">
        <f>[21]Julho!$G$10</f>
        <v>42</v>
      </c>
      <c r="H27" s="93">
        <f>[21]Julho!$G$11</f>
        <v>57</v>
      </c>
      <c r="I27" s="93">
        <f>[21]Julho!$G$12</f>
        <v>87</v>
      </c>
      <c r="J27" s="93">
        <f>[21]Julho!$G$13</f>
        <v>90</v>
      </c>
      <c r="K27" s="93">
        <f>[21]Julho!$G$14</f>
        <v>68</v>
      </c>
      <c r="L27" s="93">
        <f>[21]Julho!$G$15</f>
        <v>86</v>
      </c>
      <c r="M27" s="93">
        <f>[21]Julho!$G$16</f>
        <v>0</v>
      </c>
      <c r="N27" s="93">
        <f>[21]Julho!$G$17</f>
        <v>75</v>
      </c>
      <c r="O27" s="93">
        <f>[21]Julho!$G$18</f>
        <v>81</v>
      </c>
      <c r="P27" s="93">
        <f>[21]Julho!$G$19</f>
        <v>52</v>
      </c>
      <c r="Q27" s="93">
        <f>[21]Julho!$G$20</f>
        <v>48</v>
      </c>
      <c r="R27" s="93">
        <f>[21]Julho!$G$21</f>
        <v>35</v>
      </c>
      <c r="S27" s="93">
        <f>[21]Julho!$G$22</f>
        <v>32</v>
      </c>
      <c r="T27" s="93">
        <f>[21]Julho!$G$23</f>
        <v>24</v>
      </c>
      <c r="U27" s="93">
        <f>[21]Julho!$G$24</f>
        <v>30</v>
      </c>
      <c r="V27" s="93">
        <f>[21]Julho!$G$25</f>
        <v>26</v>
      </c>
      <c r="W27" s="93">
        <f>[21]Julho!$G$26</f>
        <v>25</v>
      </c>
      <c r="X27" s="93">
        <f>[21]Julho!$G$27</f>
        <v>26</v>
      </c>
      <c r="Y27" s="93">
        <f>[21]Julho!$G$28</f>
        <v>23</v>
      </c>
      <c r="Z27" s="93">
        <f>[21]Julho!$G$29</f>
        <v>21</v>
      </c>
      <c r="AA27" s="93">
        <f>[21]Julho!$G$30</f>
        <v>26</v>
      </c>
      <c r="AB27" s="93">
        <f>[21]Julho!$G$31</f>
        <v>29</v>
      </c>
      <c r="AC27" s="93">
        <f>[21]Julho!$G$32</f>
        <v>22</v>
      </c>
      <c r="AD27" s="93">
        <f>[21]Julho!$G$33</f>
        <v>57</v>
      </c>
      <c r="AE27" s="93">
        <f>[21]Julho!$G$34</f>
        <v>80</v>
      </c>
      <c r="AF27" s="93">
        <f>[21]Julho!$G$35</f>
        <v>43</v>
      </c>
      <c r="AG27" s="81">
        <f t="shared" si="3"/>
        <v>0</v>
      </c>
      <c r="AH27" s="92">
        <f t="shared" si="4"/>
        <v>42.548387096774192</v>
      </c>
      <c r="AJ27" t="s">
        <v>33</v>
      </c>
      <c r="AK27" t="s">
        <v>33</v>
      </c>
      <c r="AL27" t="s">
        <v>33</v>
      </c>
    </row>
    <row r="28" spans="1:39" x14ac:dyDescent="0.2">
      <c r="A28" s="50" t="s">
        <v>9</v>
      </c>
      <c r="B28" s="93">
        <f>[22]Julho!$G5</f>
        <v>28</v>
      </c>
      <c r="C28" s="93">
        <f>[22]Julho!$G6</f>
        <v>43</v>
      </c>
      <c r="D28" s="93">
        <f>[22]Julho!$G7</f>
        <v>24</v>
      </c>
      <c r="E28" s="93">
        <f>[22]Julho!$G8</f>
        <v>20</v>
      </c>
      <c r="F28" s="93">
        <f>[22]Julho!$G9</f>
        <v>20</v>
      </c>
      <c r="G28" s="93">
        <f>[22]Julho!$G10</f>
        <v>31</v>
      </c>
      <c r="H28" s="93">
        <f>[22]Julho!$G11</f>
        <v>49</v>
      </c>
      <c r="I28" s="93">
        <f>[22]Julho!$G12</f>
        <v>63</v>
      </c>
      <c r="J28" s="93">
        <f>[22]Julho!$G13</f>
        <v>90</v>
      </c>
      <c r="K28" s="93">
        <f>[22]Julho!$G14</f>
        <v>90</v>
      </c>
      <c r="L28" s="93">
        <f>[22]Julho!$G15</f>
        <v>82</v>
      </c>
      <c r="M28" s="93">
        <f>[22]Julho!$G16</f>
        <v>69</v>
      </c>
      <c r="N28" s="93">
        <f>[22]Julho!$G17</f>
        <v>59</v>
      </c>
      <c r="O28" s="93">
        <f>[22]Julho!$G18</f>
        <v>62</v>
      </c>
      <c r="P28" s="93">
        <f>[22]Julho!$G19</f>
        <v>45</v>
      </c>
      <c r="Q28" s="93">
        <f>[22]Julho!$G20</f>
        <v>45</v>
      </c>
      <c r="R28" s="93">
        <f>[22]Julho!$G21</f>
        <v>30</v>
      </c>
      <c r="S28" s="93">
        <f>[22]Julho!$G22</f>
        <v>27</v>
      </c>
      <c r="T28" s="93">
        <f>[22]Julho!$G23</f>
        <v>25</v>
      </c>
      <c r="U28" s="93">
        <f>[22]Julho!$G24</f>
        <v>25</v>
      </c>
      <c r="V28" s="93">
        <f>[22]Julho!$G25</f>
        <v>23</v>
      </c>
      <c r="W28" s="93">
        <f>[22]Julho!$G26</f>
        <v>23</v>
      </c>
      <c r="X28" s="93">
        <f>[22]Julho!$G27</f>
        <v>24</v>
      </c>
      <c r="Y28" s="93">
        <f>[22]Julho!$G28</f>
        <v>23</v>
      </c>
      <c r="Z28" s="93">
        <f>[22]Julho!$G29</f>
        <v>19</v>
      </c>
      <c r="AA28" s="93">
        <f>[22]Julho!$G30</f>
        <v>23</v>
      </c>
      <c r="AB28" s="93">
        <f>[22]Julho!$G31</f>
        <v>23</v>
      </c>
      <c r="AC28" s="93">
        <f>[22]Julho!$G32</f>
        <v>20</v>
      </c>
      <c r="AD28" s="93">
        <f>[22]Julho!$G33</f>
        <v>31</v>
      </c>
      <c r="AE28" s="93">
        <f>[22]Julho!$G34</f>
        <v>64</v>
      </c>
      <c r="AF28" s="93">
        <f>[22]Julho!$G35</f>
        <v>36</v>
      </c>
      <c r="AG28" s="81">
        <f t="shared" si="3"/>
        <v>19</v>
      </c>
      <c r="AH28" s="92">
        <f t="shared" si="4"/>
        <v>39.87096774193548</v>
      </c>
      <c r="AL28" t="s">
        <v>33</v>
      </c>
    </row>
    <row r="29" spans="1:39" x14ac:dyDescent="0.2">
      <c r="A29" s="50" t="s">
        <v>30</v>
      </c>
      <c r="B29" s="93">
        <f>[23]Julho!$G5</f>
        <v>29</v>
      </c>
      <c r="C29" s="93">
        <f>[23]Julho!$G6</f>
        <v>20</v>
      </c>
      <c r="D29" s="93">
        <f>[23]Julho!$G7</f>
        <v>17</v>
      </c>
      <c r="E29" s="93">
        <f>[23]Julho!$G8</f>
        <v>17</v>
      </c>
      <c r="F29" s="93">
        <f>[23]Julho!$G9</f>
        <v>18</v>
      </c>
      <c r="G29" s="93">
        <f>[23]Julho!$G10</f>
        <v>55</v>
      </c>
      <c r="H29" s="93">
        <f>[23]Julho!$G11</f>
        <v>46</v>
      </c>
      <c r="I29" s="93">
        <f>[23]Julho!$G12</f>
        <v>56</v>
      </c>
      <c r="J29" s="93">
        <f>[23]Julho!$G13</f>
        <v>95</v>
      </c>
      <c r="K29" s="93">
        <f>[23]Julho!$G14</f>
        <v>65</v>
      </c>
      <c r="L29" s="93">
        <f>[23]Julho!$G15</f>
        <v>62</v>
      </c>
      <c r="M29" s="93">
        <f>[23]Julho!$G16</f>
        <v>69</v>
      </c>
      <c r="N29" s="93">
        <f>[23]Julho!$G17</f>
        <v>59</v>
      </c>
      <c r="O29" s="93">
        <f>[23]Julho!$G18</f>
        <v>60</v>
      </c>
      <c r="P29" s="93">
        <f>[23]Julho!$G19</f>
        <v>44</v>
      </c>
      <c r="Q29" s="93">
        <f>[23]Julho!$G20</f>
        <v>34</v>
      </c>
      <c r="R29" s="93">
        <f>[23]Julho!$G21</f>
        <v>28</v>
      </c>
      <c r="S29" s="93">
        <f>[23]Julho!$G22</f>
        <v>23</v>
      </c>
      <c r="T29" s="93">
        <f>[23]Julho!$G23</f>
        <v>20</v>
      </c>
      <c r="U29" s="93">
        <f>[23]Julho!$G24</f>
        <v>19</v>
      </c>
      <c r="V29" s="93">
        <f>[23]Julho!$G25</f>
        <v>16</v>
      </c>
      <c r="W29" s="93">
        <f>[23]Julho!$G26</f>
        <v>23</v>
      </c>
      <c r="X29" s="93">
        <f>[23]Julho!$G27</f>
        <v>25</v>
      </c>
      <c r="Y29" s="93">
        <f>[23]Julho!$G28</f>
        <v>23</v>
      </c>
      <c r="Z29" s="93">
        <f>[23]Julho!$G29</f>
        <v>20</v>
      </c>
      <c r="AA29" s="93">
        <f>[23]Julho!$G30</f>
        <v>19</v>
      </c>
      <c r="AB29" s="93">
        <f>[23]Julho!$G31</f>
        <v>17</v>
      </c>
      <c r="AC29" s="93">
        <f>[23]Julho!$G32</f>
        <v>15</v>
      </c>
      <c r="AD29" s="93">
        <f>[23]Julho!$G33</f>
        <v>33</v>
      </c>
      <c r="AE29" s="93">
        <f>[23]Julho!$G34</f>
        <v>52</v>
      </c>
      <c r="AF29" s="93">
        <f>[23]Julho!$G35</f>
        <v>25</v>
      </c>
      <c r="AG29" s="81">
        <f t="shared" si="3"/>
        <v>15</v>
      </c>
      <c r="AH29" s="92">
        <f t="shared" si="4"/>
        <v>35.612903225806448</v>
      </c>
      <c r="AK29" t="s">
        <v>33</v>
      </c>
      <c r="AL29" t="s">
        <v>33</v>
      </c>
    </row>
    <row r="30" spans="1:39" x14ac:dyDescent="0.2">
      <c r="A30" s="50" t="s">
        <v>10</v>
      </c>
      <c r="B30" s="93">
        <f>[24]Julho!$G$5</f>
        <v>36</v>
      </c>
      <c r="C30" s="93">
        <f>[24]Julho!$G$6</f>
        <v>40</v>
      </c>
      <c r="D30" s="93">
        <f>[24]Julho!$G$7</f>
        <v>27</v>
      </c>
      <c r="E30" s="93">
        <f>[24]Julho!$G$8</f>
        <v>22</v>
      </c>
      <c r="F30" s="93">
        <f>[24]Julho!$G$9</f>
        <v>21</v>
      </c>
      <c r="G30" s="93">
        <f>[24]Julho!$G$10</f>
        <v>55</v>
      </c>
      <c r="H30" s="93">
        <f>[24]Julho!$G$11</f>
        <v>53</v>
      </c>
      <c r="I30" s="93">
        <f>[24]Julho!$G$12</f>
        <v>80</v>
      </c>
      <c r="J30" s="93">
        <f>[24]Julho!$G$13</f>
        <v>90</v>
      </c>
      <c r="K30" s="93">
        <f>[24]Julho!$G$14</f>
        <v>72</v>
      </c>
      <c r="L30" s="93">
        <f>[24]Julho!$G$15</f>
        <v>90</v>
      </c>
      <c r="M30" s="93">
        <f>[24]Julho!$G$16</f>
        <v>89</v>
      </c>
      <c r="N30" s="93">
        <f>[24]Julho!$G$17</f>
        <v>71</v>
      </c>
      <c r="O30" s="93">
        <f>[24]Julho!$G$18</f>
        <v>77</v>
      </c>
      <c r="P30" s="93">
        <f>[24]Julho!$G$19</f>
        <v>50</v>
      </c>
      <c r="Q30" s="93">
        <f>[24]Julho!$G$20</f>
        <v>41</v>
      </c>
      <c r="R30" s="93">
        <f>[24]Julho!$G$21</f>
        <v>34</v>
      </c>
      <c r="S30" s="93">
        <f>[24]Julho!$G$22</f>
        <v>29</v>
      </c>
      <c r="T30" s="93">
        <f>[24]Julho!$G$23</f>
        <v>25</v>
      </c>
      <c r="U30" s="93">
        <f>[24]Julho!$G$24</f>
        <v>26</v>
      </c>
      <c r="V30" s="93">
        <f>[24]Julho!$G$25</f>
        <v>22</v>
      </c>
      <c r="W30" s="93">
        <f>[24]Julho!$G$26</f>
        <v>23</v>
      </c>
      <c r="X30" s="93">
        <f>[24]Julho!$G$27</f>
        <v>25</v>
      </c>
      <c r="Y30" s="93">
        <f>[24]Julho!$G$28</f>
        <v>23</v>
      </c>
      <c r="Z30" s="93">
        <f>[24]Julho!$G$29</f>
        <v>20</v>
      </c>
      <c r="AA30" s="93">
        <f>[24]Julho!$G$30</f>
        <v>23</v>
      </c>
      <c r="AB30" s="93">
        <f>[24]Julho!$G$31</f>
        <v>23</v>
      </c>
      <c r="AC30" s="93">
        <f>[24]Julho!$G$32</f>
        <v>22</v>
      </c>
      <c r="AD30" s="93">
        <f>[24]Julho!$G$33</f>
        <v>37</v>
      </c>
      <c r="AE30" s="93">
        <f>[24]Julho!$G$34</f>
        <v>84</v>
      </c>
      <c r="AF30" s="93">
        <f>[24]Julho!$G$35</f>
        <v>43</v>
      </c>
      <c r="AG30" s="81">
        <f t="shared" ref="AG30:AG49" si="5">MIN(B30:AF30)</f>
        <v>20</v>
      </c>
      <c r="AH30" s="92">
        <f t="shared" ref="AH30:AH48" si="6">AVERAGE(B30:AF30)</f>
        <v>44.29032258064516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[25]Julho!$G5</f>
        <v>47</v>
      </c>
      <c r="C31" s="93">
        <f>[25]Julho!$G6</f>
        <v>38</v>
      </c>
      <c r="D31" s="93">
        <f>[25]Julho!$G7</f>
        <v>23</v>
      </c>
      <c r="E31" s="93">
        <f>[25]Julho!$G8</f>
        <v>24</v>
      </c>
      <c r="F31" s="93">
        <f>[25]Julho!$G9</f>
        <v>21</v>
      </c>
      <c r="G31" s="93">
        <f>[25]Julho!$G10</f>
        <v>56</v>
      </c>
      <c r="H31" s="93">
        <f>[25]Julho!$G11</f>
        <v>54</v>
      </c>
      <c r="I31" s="93">
        <f>[25]Julho!$G12</f>
        <v>85</v>
      </c>
      <c r="J31" s="93">
        <f>[25]Julho!$G13</f>
        <v>89</v>
      </c>
      <c r="K31" s="93">
        <f>[25]Julho!$G14</f>
        <v>48</v>
      </c>
      <c r="L31" s="93">
        <f>[25]Julho!$G15</f>
        <v>85</v>
      </c>
      <c r="M31" s="93" t="str">
        <f>[25]Julho!$G16</f>
        <v>*</v>
      </c>
      <c r="N31" s="93" t="str">
        <f>[25]Julho!$G17</f>
        <v>*</v>
      </c>
      <c r="O31" s="93" t="str">
        <f>[25]Julho!$G18</f>
        <v>*</v>
      </c>
      <c r="P31" s="93" t="str">
        <f>[25]Julho!$G19</f>
        <v>*</v>
      </c>
      <c r="Q31" s="93">
        <f>[25]Julho!$G20</f>
        <v>43</v>
      </c>
      <c r="R31" s="93">
        <f>[25]Julho!$G21</f>
        <v>33</v>
      </c>
      <c r="S31" s="93">
        <f>[25]Julho!$G22</f>
        <v>31</v>
      </c>
      <c r="T31" s="93">
        <f>[25]Julho!$G23</f>
        <v>25</v>
      </c>
      <c r="U31" s="93">
        <f>[25]Julho!$G24</f>
        <v>26</v>
      </c>
      <c r="V31" s="93">
        <f>[25]Julho!$G25</f>
        <v>25</v>
      </c>
      <c r="W31" s="93">
        <f>[25]Julho!$G26</f>
        <v>24</v>
      </c>
      <c r="X31" s="93">
        <f>[25]Julho!$G27</f>
        <v>25</v>
      </c>
      <c r="Y31" s="93">
        <f>[25]Julho!$G28</f>
        <v>23</v>
      </c>
      <c r="Z31" s="93">
        <f>[25]Julho!$G29</f>
        <v>22</v>
      </c>
      <c r="AA31" s="93">
        <f>[25]Julho!$G30</f>
        <v>24</v>
      </c>
      <c r="AB31" s="93">
        <f>[25]Julho!$G31</f>
        <v>26</v>
      </c>
      <c r="AC31" s="93">
        <f>[25]Julho!$G32</f>
        <v>20</v>
      </c>
      <c r="AD31" s="93">
        <f>[25]Julho!$G33</f>
        <v>42</v>
      </c>
      <c r="AE31" s="93">
        <f>[25]Julho!$G34</f>
        <v>80</v>
      </c>
      <c r="AF31" s="93">
        <f>[25]Julho!$G35</f>
        <v>45</v>
      </c>
      <c r="AG31" s="81">
        <f t="shared" si="5"/>
        <v>20</v>
      </c>
      <c r="AH31" s="92">
        <f t="shared" si="6"/>
        <v>40.148148148148145</v>
      </c>
      <c r="AI31" s="11" t="s">
        <v>33</v>
      </c>
      <c r="AJ31" t="s">
        <v>33</v>
      </c>
      <c r="AL31" t="s">
        <v>33</v>
      </c>
    </row>
    <row r="32" spans="1:39" x14ac:dyDescent="0.2">
      <c r="A32" s="50" t="s">
        <v>11</v>
      </c>
      <c r="B32" s="93">
        <f>[26]Julho!$G$5</f>
        <v>40</v>
      </c>
      <c r="C32" s="93">
        <f>[26]Julho!$G$6</f>
        <v>31</v>
      </c>
      <c r="D32" s="93">
        <f>[26]Julho!$G$7</f>
        <v>21</v>
      </c>
      <c r="E32" s="93">
        <f>[26]Julho!$G$8</f>
        <v>20</v>
      </c>
      <c r="F32" s="93">
        <f>[26]Julho!$G$9</f>
        <v>18</v>
      </c>
      <c r="G32" s="93">
        <f>[26]Julho!$G$10</f>
        <v>48</v>
      </c>
      <c r="H32" s="93">
        <f>[26]Julho!$G$11</f>
        <v>50</v>
      </c>
      <c r="I32" s="93">
        <f>[26]Julho!$G$12</f>
        <v>64</v>
      </c>
      <c r="J32" s="93">
        <f>[26]Julho!$G$13</f>
        <v>88</v>
      </c>
      <c r="K32" s="93">
        <f>[26]Julho!$G$14</f>
        <v>82</v>
      </c>
      <c r="L32" s="93">
        <f>[26]Julho!$G$15</f>
        <v>71</v>
      </c>
      <c r="M32" s="93">
        <f>[26]Julho!$G$16</f>
        <v>65</v>
      </c>
      <c r="N32" s="93">
        <f>[26]Julho!$G$17</f>
        <v>52</v>
      </c>
      <c r="O32" s="93">
        <f>[26]Julho!$G$18</f>
        <v>59</v>
      </c>
      <c r="P32" s="93">
        <f>[26]Julho!$G$19</f>
        <v>50</v>
      </c>
      <c r="Q32" s="93">
        <f>[26]Julho!$G$20</f>
        <v>38</v>
      </c>
      <c r="R32" s="93">
        <f>[26]Julho!$G$21</f>
        <v>31</v>
      </c>
      <c r="S32" s="93">
        <f>[26]Julho!$G$22</f>
        <v>27</v>
      </c>
      <c r="T32" s="93">
        <f>[26]Julho!$G$23</f>
        <v>25</v>
      </c>
      <c r="U32" s="93">
        <f>[26]Julho!$G$24</f>
        <v>23</v>
      </c>
      <c r="V32" s="93">
        <f>[26]Julho!$G$25</f>
        <v>20</v>
      </c>
      <c r="W32" s="93">
        <f>[26]Julho!$G$26</f>
        <v>21</v>
      </c>
      <c r="X32" s="93">
        <f>[26]Julho!$G$27</f>
        <v>21</v>
      </c>
      <c r="Y32" s="93">
        <f>[26]Julho!$G$28</f>
        <v>21</v>
      </c>
      <c r="Z32" s="93">
        <f>[26]Julho!$G$29</f>
        <v>19</v>
      </c>
      <c r="AA32" s="93">
        <f>[26]Julho!$G$30</f>
        <v>21</v>
      </c>
      <c r="AB32" s="93">
        <f>[26]Julho!$G$31</f>
        <v>19</v>
      </c>
      <c r="AC32" s="93">
        <f>[26]Julho!$G$32</f>
        <v>18</v>
      </c>
      <c r="AD32" s="93">
        <f>[26]Julho!$G$33</f>
        <v>45</v>
      </c>
      <c r="AE32" s="93">
        <f>[26]Julho!$G$34</f>
        <v>65</v>
      </c>
      <c r="AF32" s="93">
        <f>[26]Julho!$G$35</f>
        <v>37</v>
      </c>
      <c r="AG32" s="81">
        <f t="shared" si="5"/>
        <v>18</v>
      </c>
      <c r="AH32" s="92">
        <f t="shared" si="6"/>
        <v>39.032258064516128</v>
      </c>
      <c r="AL32" t="s">
        <v>33</v>
      </c>
    </row>
    <row r="33" spans="1:39" s="5" customFormat="1" x14ac:dyDescent="0.2">
      <c r="A33" s="50" t="s">
        <v>12</v>
      </c>
      <c r="B33" s="93">
        <f>[27]Julho!$G$5</f>
        <v>33</v>
      </c>
      <c r="C33" s="93">
        <f>[27]Julho!$G$6</f>
        <v>25</v>
      </c>
      <c r="D33" s="93">
        <f>[27]Julho!$G$7</f>
        <v>20</v>
      </c>
      <c r="E33" s="93">
        <f>[27]Julho!$G$8</f>
        <v>16</v>
      </c>
      <c r="F33" s="93">
        <f>[27]Julho!$G$9</f>
        <v>24</v>
      </c>
      <c r="G33" s="93">
        <f>[27]Julho!$G$10</f>
        <v>47</v>
      </c>
      <c r="H33" s="93">
        <f>[27]Julho!$G$11</f>
        <v>50</v>
      </c>
      <c r="I33" s="93">
        <f>[27]Julho!$G$12</f>
        <v>59</v>
      </c>
      <c r="J33" s="93">
        <f>[27]Julho!$G$13</f>
        <v>82</v>
      </c>
      <c r="K33" s="93">
        <f>[27]Julho!$G$14</f>
        <v>73</v>
      </c>
      <c r="L33" s="93">
        <f>[27]Julho!$G$15</f>
        <v>44</v>
      </c>
      <c r="M33" s="93">
        <f>[27]Julho!$G$16</f>
        <v>53</v>
      </c>
      <c r="N33" s="93">
        <f>[27]Julho!$G$17</f>
        <v>53</v>
      </c>
      <c r="O33" s="93">
        <f>[27]Julho!$G$18</f>
        <v>50</v>
      </c>
      <c r="P33" s="93">
        <f>[27]Julho!$G$19</f>
        <v>43</v>
      </c>
      <c r="Q33" s="93">
        <f>[27]Julho!$G$20</f>
        <v>33</v>
      </c>
      <c r="R33" s="93">
        <f>[27]Julho!$G$21</f>
        <v>28</v>
      </c>
      <c r="S33" s="93">
        <f>[27]Julho!$G$22</f>
        <v>22</v>
      </c>
      <c r="T33" s="93">
        <f>[27]Julho!$G$23</f>
        <v>20</v>
      </c>
      <c r="U33" s="93">
        <f>[27]Julho!$G$24</f>
        <v>19</v>
      </c>
      <c r="V33" s="93">
        <f>[27]Julho!$G$25</f>
        <v>14</v>
      </c>
      <c r="W33" s="93">
        <f>[27]Julho!$G$26</f>
        <v>15</v>
      </c>
      <c r="X33" s="93">
        <f>[27]Julho!$G$27</f>
        <v>14</v>
      </c>
      <c r="Y33" s="93">
        <f>[27]Julho!$G$28</f>
        <v>16</v>
      </c>
      <c r="Z33" s="93">
        <f>[27]Julho!$G$29</f>
        <v>18</v>
      </c>
      <c r="AA33" s="93">
        <f>[27]Julho!$G$30</f>
        <v>17</v>
      </c>
      <c r="AB33" s="93">
        <f>[27]Julho!$G$31</f>
        <v>16</v>
      </c>
      <c r="AC33" s="93">
        <f>[27]Julho!$G$32</f>
        <v>14</v>
      </c>
      <c r="AD33" s="93">
        <f>[27]Julho!$G$33</f>
        <v>22</v>
      </c>
      <c r="AE33" s="93">
        <f>[27]Julho!$G$34</f>
        <v>37</v>
      </c>
      <c r="AF33" s="93">
        <f>[27]Julho!$G$35</f>
        <v>24</v>
      </c>
      <c r="AG33" s="81">
        <f t="shared" si="5"/>
        <v>14</v>
      </c>
      <c r="AH33" s="92">
        <f t="shared" si="6"/>
        <v>32.29032258064516</v>
      </c>
      <c r="AJ33" s="5" t="s">
        <v>33</v>
      </c>
    </row>
    <row r="34" spans="1:39" x14ac:dyDescent="0.2">
      <c r="A34" s="50" t="s">
        <v>233</v>
      </c>
      <c r="B34" s="93">
        <f>[28]Julho!$G$5</f>
        <v>29</v>
      </c>
      <c r="C34" s="93">
        <f>[28]Julho!$G$6</f>
        <v>25</v>
      </c>
      <c r="D34" s="93">
        <f>[28]Julho!$G$7</f>
        <v>19</v>
      </c>
      <c r="E34" s="93">
        <f>[28]Julho!$G$8</f>
        <v>18</v>
      </c>
      <c r="F34" s="93">
        <f>[28]Julho!$G$9</f>
        <v>22</v>
      </c>
      <c r="G34" s="93">
        <f>[28]Julho!$G$10</f>
        <v>44</v>
      </c>
      <c r="H34" s="93">
        <f>[28]Julho!$G$11</f>
        <v>47</v>
      </c>
      <c r="I34" s="93">
        <f>[28]Julho!$G$12</f>
        <v>59</v>
      </c>
      <c r="J34" s="93">
        <f>[28]Julho!$G$13</f>
        <v>73</v>
      </c>
      <c r="K34" s="93">
        <f>[28]Julho!$G$14</f>
        <v>54</v>
      </c>
      <c r="L34" s="93">
        <f>[28]Julho!$G$15</f>
        <v>38</v>
      </c>
      <c r="M34" s="93">
        <f>[28]Julho!$G$16</f>
        <v>53</v>
      </c>
      <c r="N34" s="93">
        <f>[28]Julho!$G$17</f>
        <v>44</v>
      </c>
      <c r="O34" s="93">
        <f>[28]Julho!$G$18</f>
        <v>49</v>
      </c>
      <c r="P34" s="93">
        <f>[28]Julho!$G$19</f>
        <v>41</v>
      </c>
      <c r="Q34" s="93">
        <f>[28]Julho!$G$20</f>
        <v>32</v>
      </c>
      <c r="R34" s="93">
        <f>[28]Julho!$G$21</f>
        <v>23</v>
      </c>
      <c r="S34" s="93">
        <f>[28]Julho!$G$22</f>
        <v>21</v>
      </c>
      <c r="T34" s="93">
        <f>[28]Julho!$G$23</f>
        <v>21</v>
      </c>
      <c r="U34" s="93">
        <f>[28]Julho!$G$24</f>
        <v>18</v>
      </c>
      <c r="V34" s="93">
        <f>[28]Julho!$G$25</f>
        <v>15</v>
      </c>
      <c r="W34" s="93">
        <f>[28]Julho!$G$26</f>
        <v>15</v>
      </c>
      <c r="X34" s="93">
        <f>[28]Julho!$G$27</f>
        <v>17</v>
      </c>
      <c r="Y34" s="93">
        <f>[28]Julho!$G$28</f>
        <v>18</v>
      </c>
      <c r="Z34" s="93">
        <f>[28]Julho!$G$29</f>
        <v>18</v>
      </c>
      <c r="AA34" s="93">
        <f>[28]Julho!$G$30</f>
        <v>17</v>
      </c>
      <c r="AB34" s="93">
        <f>[28]Julho!$G$31</f>
        <v>17</v>
      </c>
      <c r="AC34" s="93">
        <f>[28]Julho!$G$32</f>
        <v>13</v>
      </c>
      <c r="AD34" s="93">
        <f>[28]Julho!$G$33</f>
        <v>29</v>
      </c>
      <c r="AE34" s="93">
        <f>[28]Julho!$G$34</f>
        <v>44</v>
      </c>
      <c r="AF34" s="93">
        <f>[28]Julho!$G$35</f>
        <v>20</v>
      </c>
      <c r="AG34" s="81">
        <f t="shared" si="5"/>
        <v>13</v>
      </c>
      <c r="AH34" s="92">
        <f t="shared" si="6"/>
        <v>30.741935483870968</v>
      </c>
      <c r="AK34" t="s">
        <v>33</v>
      </c>
    </row>
    <row r="35" spans="1:39" x14ac:dyDescent="0.2">
      <c r="A35" s="50" t="s">
        <v>232</v>
      </c>
      <c r="B35" s="93">
        <f>[29]Julho!$G$5</f>
        <v>42</v>
      </c>
      <c r="C35" s="93">
        <f>[29]Julho!$G$6</f>
        <v>39</v>
      </c>
      <c r="D35" s="93">
        <f>[29]Julho!$G$7</f>
        <v>24</v>
      </c>
      <c r="E35" s="93">
        <f>[29]Julho!$G$8</f>
        <v>22</v>
      </c>
      <c r="F35" s="93">
        <f>[29]Julho!$G$9</f>
        <v>21</v>
      </c>
      <c r="G35" s="93">
        <f>[29]Julho!$G$10</f>
        <v>43</v>
      </c>
      <c r="H35" s="93">
        <f>[29]Julho!$G$11</f>
        <v>42</v>
      </c>
      <c r="I35" s="93">
        <f>[29]Julho!$G$12</f>
        <v>62</v>
      </c>
      <c r="J35" s="93">
        <f>[29]Julho!$G$13</f>
        <v>92</v>
      </c>
      <c r="K35" s="93">
        <f>[29]Julho!$G$14</f>
        <v>82</v>
      </c>
      <c r="L35" s="93">
        <f>[29]Julho!$G$15</f>
        <v>68</v>
      </c>
      <c r="M35" s="93">
        <f>[29]Julho!$G$16</f>
        <v>59</v>
      </c>
      <c r="N35" s="93">
        <f>[29]Julho!$G$17</f>
        <v>59</v>
      </c>
      <c r="O35" s="93">
        <f>[29]Julho!$G$18</f>
        <v>57</v>
      </c>
      <c r="P35" s="93">
        <f>[29]Julho!$G$19</f>
        <v>52</v>
      </c>
      <c r="Q35" s="93">
        <f>[29]Julho!$G$20</f>
        <v>40</v>
      </c>
      <c r="R35" s="93">
        <f>[29]Julho!$G$21</f>
        <v>32</v>
      </c>
      <c r="S35" s="93">
        <f>[29]Julho!$G$22</f>
        <v>28</v>
      </c>
      <c r="T35" s="93">
        <f>[29]Julho!$G$23</f>
        <v>25</v>
      </c>
      <c r="U35" s="93">
        <f>[29]Julho!$G$24</f>
        <v>26</v>
      </c>
      <c r="V35" s="93">
        <f>[29]Julho!$G$25</f>
        <v>22</v>
      </c>
      <c r="W35" s="93">
        <f>[29]Julho!$G$26</f>
        <v>24</v>
      </c>
      <c r="X35" s="93">
        <f>[29]Julho!$G$27</f>
        <v>24</v>
      </c>
      <c r="Y35" s="93">
        <f>[29]Julho!$G$28</f>
        <v>21</v>
      </c>
      <c r="Z35" s="93">
        <f>[29]Julho!$G$29</f>
        <v>22</v>
      </c>
      <c r="AA35" s="93">
        <f>[29]Julho!$G$30</f>
        <v>21</v>
      </c>
      <c r="AB35" s="93">
        <f>[29]Julho!$G$31</f>
        <v>22</v>
      </c>
      <c r="AC35" s="93">
        <f>[29]Julho!$G$32</f>
        <v>18</v>
      </c>
      <c r="AD35" s="93">
        <f>[29]Julho!$G$33</f>
        <v>38</v>
      </c>
      <c r="AE35" s="93">
        <f>[29]Julho!$G$34</f>
        <v>43</v>
      </c>
      <c r="AF35" s="93">
        <f>[29]Julho!$G$35</f>
        <v>34</v>
      </c>
      <c r="AG35" s="81">
        <f t="shared" si="5"/>
        <v>18</v>
      </c>
      <c r="AH35" s="92">
        <f t="shared" si="6"/>
        <v>38.838709677419352</v>
      </c>
    </row>
    <row r="36" spans="1:39" x14ac:dyDescent="0.2">
      <c r="A36" s="50" t="s">
        <v>126</v>
      </c>
      <c r="B36" s="93">
        <f>[30]Julho!$G$5</f>
        <v>35</v>
      </c>
      <c r="C36" s="93">
        <f>[30]Julho!$G$6</f>
        <v>42</v>
      </c>
      <c r="D36" s="93">
        <f>[30]Julho!$G$7</f>
        <v>24</v>
      </c>
      <c r="E36" s="93">
        <f>[30]Julho!$G$8</f>
        <v>21</v>
      </c>
      <c r="F36" s="93">
        <f>[30]Julho!$G$9</f>
        <v>20</v>
      </c>
      <c r="G36" s="93">
        <f>[30]Julho!$G$10</f>
        <v>30</v>
      </c>
      <c r="H36" s="93">
        <f>[30]Julho!$G$11</f>
        <v>33</v>
      </c>
      <c r="I36" s="93">
        <f>[30]Julho!$G$12</f>
        <v>71</v>
      </c>
      <c r="J36" s="93">
        <f>[30]Julho!$G$13</f>
        <v>97</v>
      </c>
      <c r="K36" s="93">
        <f>[30]Julho!$G$14</f>
        <v>86</v>
      </c>
      <c r="L36" s="93">
        <f>[30]Julho!$G$15</f>
        <v>70</v>
      </c>
      <c r="M36" s="93">
        <f>[30]Julho!$G$16</f>
        <v>63</v>
      </c>
      <c r="N36" s="93">
        <f>[30]Julho!$G$17</f>
        <v>59</v>
      </c>
      <c r="O36" s="93">
        <f>[30]Julho!$G$18</f>
        <v>59</v>
      </c>
      <c r="P36" s="93">
        <f>[30]Julho!$G$19</f>
        <v>52</v>
      </c>
      <c r="Q36" s="93">
        <f>[30]Julho!$G$20</f>
        <v>40</v>
      </c>
      <c r="R36" s="93">
        <f>[30]Julho!$G$21</f>
        <v>32</v>
      </c>
      <c r="S36" s="93">
        <f>[30]Julho!$G$22</f>
        <v>28</v>
      </c>
      <c r="T36" s="93">
        <f>[30]Julho!$G$23</f>
        <v>25</v>
      </c>
      <c r="U36" s="93">
        <f>[30]Julho!$G$24</f>
        <v>26</v>
      </c>
      <c r="V36" s="93">
        <f>[30]Julho!$G$25</f>
        <v>22</v>
      </c>
      <c r="W36" s="93">
        <f>[30]Julho!$G$26</f>
        <v>25</v>
      </c>
      <c r="X36" s="93">
        <f>[30]Julho!$G$27</f>
        <v>24</v>
      </c>
      <c r="Y36" s="93">
        <f>[30]Julho!$G$28</f>
        <v>24</v>
      </c>
      <c r="Z36" s="93">
        <f>[30]Julho!$G$29</f>
        <v>20</v>
      </c>
      <c r="AA36" s="93">
        <f>[30]Julho!$G$30</f>
        <v>23</v>
      </c>
      <c r="AB36" s="93">
        <f>[30]Julho!$G$31</f>
        <v>23</v>
      </c>
      <c r="AC36" s="93">
        <f>[30]Julho!$G$32</f>
        <v>21</v>
      </c>
      <c r="AD36" s="93">
        <f>[30]Julho!$G$33</f>
        <v>30</v>
      </c>
      <c r="AE36" s="93">
        <f>[30]Julho!$G$34</f>
        <v>57</v>
      </c>
      <c r="AF36" s="93">
        <f>[30]Julho!$G$35</f>
        <v>37</v>
      </c>
      <c r="AG36" s="81">
        <f t="shared" si="5"/>
        <v>20</v>
      </c>
      <c r="AH36" s="92">
        <f t="shared" si="6"/>
        <v>39.322580645161288</v>
      </c>
    </row>
    <row r="37" spans="1:39" x14ac:dyDescent="0.2">
      <c r="A37" s="50" t="s">
        <v>13</v>
      </c>
      <c r="B37" s="93">
        <f>[31]Julho!$G$5</f>
        <v>36</v>
      </c>
      <c r="C37" s="93">
        <f>[31]Julho!$G$6</f>
        <v>28</v>
      </c>
      <c r="D37" s="93">
        <f>[31]Julho!$G$7</f>
        <v>21</v>
      </c>
      <c r="E37" s="93">
        <f>[31]Julho!$G$8</f>
        <v>19</v>
      </c>
      <c r="F37" s="93">
        <f>[31]Julho!$G$9</f>
        <v>22</v>
      </c>
      <c r="G37" s="93">
        <f>[31]Julho!$G$10</f>
        <v>17</v>
      </c>
      <c r="H37" s="93">
        <f>[31]Julho!$G$11</f>
        <v>18</v>
      </c>
      <c r="I37" s="93">
        <f>[31]Julho!$G$12</f>
        <v>39</v>
      </c>
      <c r="J37" s="93">
        <f>[31]Julho!$G$13</f>
        <v>59</v>
      </c>
      <c r="K37" s="93">
        <f>[31]Julho!$G$14</f>
        <v>57</v>
      </c>
      <c r="L37" s="93">
        <f>[31]Julho!$G$15</f>
        <v>26</v>
      </c>
      <c r="M37" s="93">
        <f>[31]Julho!$G$16</f>
        <v>44</v>
      </c>
      <c r="N37" s="93">
        <f>[31]Julho!$G$17</f>
        <v>32</v>
      </c>
      <c r="O37" s="93">
        <f>[31]Julho!$G$18</f>
        <v>33</v>
      </c>
      <c r="P37" s="93">
        <f>[31]Julho!$G$19</f>
        <v>31</v>
      </c>
      <c r="Q37" s="93">
        <f>[31]Julho!$G$20</f>
        <v>25</v>
      </c>
      <c r="R37" s="93">
        <f>[31]Julho!$G$21</f>
        <v>22</v>
      </c>
      <c r="S37" s="93">
        <f>[31]Julho!$G$22</f>
        <v>20</v>
      </c>
      <c r="T37" s="93">
        <f>[31]Julho!$G$23</f>
        <v>21</v>
      </c>
      <c r="U37" s="93">
        <f>[31]Julho!$G$24</f>
        <v>19</v>
      </c>
      <c r="V37" s="93">
        <f>[31]Julho!$G$25</f>
        <v>18</v>
      </c>
      <c r="W37" s="93">
        <f>[31]Julho!$G$26</f>
        <v>19</v>
      </c>
      <c r="X37" s="93">
        <f>[31]Julho!$G$27</f>
        <v>19</v>
      </c>
      <c r="Y37" s="93">
        <f>[31]Julho!$G$28</f>
        <v>17</v>
      </c>
      <c r="Z37" s="93">
        <f>[31]Julho!$G$29</f>
        <v>17</v>
      </c>
      <c r="AA37" s="93">
        <f>[31]Julho!$G$30</f>
        <v>18</v>
      </c>
      <c r="AB37" s="93">
        <f>[31]Julho!$G$31</f>
        <v>17</v>
      </c>
      <c r="AC37" s="93">
        <f>[31]Julho!$G$32</f>
        <v>15</v>
      </c>
      <c r="AD37" s="93">
        <f>[31]Julho!$G$33</f>
        <v>14</v>
      </c>
      <c r="AE37" s="93">
        <f>[31]Julho!$G$34</f>
        <v>30</v>
      </c>
      <c r="AF37" s="93">
        <f>[31]Julho!$G$35</f>
        <v>20</v>
      </c>
      <c r="AG37" s="81">
        <f t="shared" si="5"/>
        <v>14</v>
      </c>
      <c r="AH37" s="92">
        <f t="shared" si="6"/>
        <v>25.580645161290324</v>
      </c>
    </row>
    <row r="38" spans="1:39" x14ac:dyDescent="0.2">
      <c r="A38" s="50" t="s">
        <v>155</v>
      </c>
      <c r="B38" s="93">
        <f>[32]Julho!$G5</f>
        <v>36</v>
      </c>
      <c r="C38" s="93">
        <f>[32]Julho!$G6</f>
        <v>26</v>
      </c>
      <c r="D38" s="93">
        <f>[32]Julho!$G7</f>
        <v>20</v>
      </c>
      <c r="E38" s="93">
        <f>[32]Julho!$G8</f>
        <v>19</v>
      </c>
      <c r="F38" s="93">
        <f>[32]Julho!$G9</f>
        <v>22</v>
      </c>
      <c r="G38" s="93">
        <f>[32]Julho!$G10</f>
        <v>17</v>
      </c>
      <c r="H38" s="93">
        <f>[32]Julho!$G11</f>
        <v>18</v>
      </c>
      <c r="I38" s="93">
        <f>[32]Julho!$G12</f>
        <v>44</v>
      </c>
      <c r="J38" s="93">
        <f>[32]Julho!$G13</f>
        <v>47</v>
      </c>
      <c r="K38" s="93">
        <f>[32]Julho!$G14</f>
        <v>47</v>
      </c>
      <c r="L38" s="93">
        <f>[32]Julho!$G15</f>
        <v>36</v>
      </c>
      <c r="M38" s="93">
        <f>[32]Julho!$G16</f>
        <v>48</v>
      </c>
      <c r="N38" s="93">
        <f>[32]Julho!$G17</f>
        <v>43</v>
      </c>
      <c r="O38" s="93">
        <f>[32]Julho!$G18</f>
        <v>43</v>
      </c>
      <c r="P38" s="93">
        <f>[32]Julho!$G19</f>
        <v>39</v>
      </c>
      <c r="Q38" s="93">
        <f>[32]Julho!$G20</f>
        <v>29</v>
      </c>
      <c r="R38" s="93">
        <f>[32]Julho!$G21</f>
        <v>34</v>
      </c>
      <c r="S38" s="93">
        <f>[32]Julho!$G22</f>
        <v>23</v>
      </c>
      <c r="T38" s="93">
        <f>[32]Julho!$G23</f>
        <v>23</v>
      </c>
      <c r="U38" s="93">
        <f>[32]Julho!$G24</f>
        <v>21</v>
      </c>
      <c r="V38" s="93">
        <f>[32]Julho!$G25</f>
        <v>18</v>
      </c>
      <c r="W38" s="93">
        <f>[32]Julho!$G26</f>
        <v>21</v>
      </c>
      <c r="X38" s="93">
        <f>[32]Julho!$G27</f>
        <v>21</v>
      </c>
      <c r="Y38" s="93">
        <f>[32]Julho!$G28</f>
        <v>21</v>
      </c>
      <c r="Z38" s="93">
        <f>[32]Julho!$G29</f>
        <v>21</v>
      </c>
      <c r="AA38" s="93">
        <f>[32]Julho!$G30</f>
        <v>19</v>
      </c>
      <c r="AB38" s="93">
        <f>[32]Julho!$G31</f>
        <v>16</v>
      </c>
      <c r="AC38" s="93">
        <f>[32]Julho!$G32</f>
        <v>15</v>
      </c>
      <c r="AD38" s="93">
        <f>[32]Julho!$G33</f>
        <v>20</v>
      </c>
      <c r="AE38" s="93">
        <f>[32]Julho!$G34</f>
        <v>24</v>
      </c>
      <c r="AF38" s="93">
        <f>[32]Julho!$G35</f>
        <v>19</v>
      </c>
      <c r="AG38" s="81">
        <f t="shared" si="5"/>
        <v>15</v>
      </c>
      <c r="AH38" s="92">
        <f t="shared" si="6"/>
        <v>27.419354838709676</v>
      </c>
      <c r="AJ38" t="s">
        <v>33</v>
      </c>
      <c r="AK38" t="s">
        <v>33</v>
      </c>
    </row>
    <row r="39" spans="1:39" x14ac:dyDescent="0.2">
      <c r="A39" s="50" t="s">
        <v>14</v>
      </c>
      <c r="B39" s="93">
        <f>[33]Julho!$G$5</f>
        <v>35</v>
      </c>
      <c r="C39" s="93">
        <f>[33]Julho!$G$6</f>
        <v>31</v>
      </c>
      <c r="D39" s="93">
        <f>[33]Julho!$G$7</f>
        <v>22</v>
      </c>
      <c r="E39" s="93">
        <f>[33]Julho!$G$8</f>
        <v>21</v>
      </c>
      <c r="F39" s="93">
        <f>[33]Julho!$G$9</f>
        <v>21</v>
      </c>
      <c r="G39" s="93">
        <f>[33]Julho!$G$10</f>
        <v>67</v>
      </c>
      <c r="H39" s="93">
        <f>[33]Julho!$G$11</f>
        <v>60</v>
      </c>
      <c r="I39" s="93">
        <f>[33]Julho!$G$12</f>
        <v>95</v>
      </c>
      <c r="J39" s="93">
        <f>[33]Julho!$G$13</f>
        <v>90</v>
      </c>
      <c r="K39" s="93">
        <f>[33]Julho!$G$14</f>
        <v>47</v>
      </c>
      <c r="L39" s="93">
        <f>[33]Julho!$G$15</f>
        <v>75</v>
      </c>
      <c r="M39" s="93">
        <f>[33]Julho!$G$16</f>
        <v>93</v>
      </c>
      <c r="N39" s="93">
        <f>[33]Julho!$G$17</f>
        <v>84</v>
      </c>
      <c r="O39" s="93">
        <f>[33]Julho!$G$18</f>
        <v>83</v>
      </c>
      <c r="P39" s="93">
        <f>[33]Julho!$G$19</f>
        <v>70</v>
      </c>
      <c r="Q39" s="93">
        <f>[33]Julho!$G$20</f>
        <v>44</v>
      </c>
      <c r="R39" s="93">
        <f>[33]Julho!$G$21</f>
        <v>31</v>
      </c>
      <c r="S39" s="93">
        <f>[33]Julho!$G$22</f>
        <v>30</v>
      </c>
      <c r="T39" s="93">
        <f>[33]Julho!$G$23</f>
        <v>27</v>
      </c>
      <c r="U39" s="93">
        <f>[33]Julho!$G$24</f>
        <v>25</v>
      </c>
      <c r="V39" s="93">
        <f>[33]Julho!$G$25</f>
        <v>24</v>
      </c>
      <c r="W39" s="93">
        <f>[33]Julho!$G$26</f>
        <v>21</v>
      </c>
      <c r="X39" s="93">
        <f>[33]Julho!$G$27</f>
        <v>23</v>
      </c>
      <c r="Y39" s="93">
        <f>[33]Julho!$G$28</f>
        <v>22</v>
      </c>
      <c r="Z39" s="93">
        <f>[33]Julho!$G$29</f>
        <v>19</v>
      </c>
      <c r="AA39" s="93">
        <f>[33]Julho!$G$30</f>
        <v>23</v>
      </c>
      <c r="AB39" s="93">
        <f>[33]Julho!$G$31</f>
        <v>25</v>
      </c>
      <c r="AC39" s="93">
        <f>[33]Julho!$G$32</f>
        <v>20</v>
      </c>
      <c r="AD39" s="93">
        <f>[33]Julho!$G$33</f>
        <v>25</v>
      </c>
      <c r="AE39" s="93">
        <f>[33]Julho!$G$34</f>
        <v>86</v>
      </c>
      <c r="AF39" s="93">
        <f>[33]Julho!$G$35</f>
        <v>49</v>
      </c>
      <c r="AG39" s="81">
        <f t="shared" si="5"/>
        <v>19</v>
      </c>
      <c r="AH39" s="92">
        <f t="shared" si="6"/>
        <v>44.774193548387096</v>
      </c>
      <c r="AI39" s="11" t="s">
        <v>33</v>
      </c>
      <c r="AK39" t="s">
        <v>33</v>
      </c>
      <c r="AL39" t="s">
        <v>33</v>
      </c>
      <c r="AM39" t="s">
        <v>33</v>
      </c>
    </row>
    <row r="40" spans="1:39" x14ac:dyDescent="0.2">
      <c r="A40" s="50" t="s">
        <v>15</v>
      </c>
      <c r="B40" s="93">
        <f>[34]Julho!$G$5</f>
        <v>26</v>
      </c>
      <c r="C40" s="93">
        <f>[34]Julho!$G$6</f>
        <v>21</v>
      </c>
      <c r="D40" s="93">
        <f>[34]Julho!$G$7</f>
        <v>18</v>
      </c>
      <c r="E40" s="93">
        <f>[34]Julho!$G$8</f>
        <v>20</v>
      </c>
      <c r="F40" s="93">
        <f>[34]Julho!$G$9</f>
        <v>32</v>
      </c>
      <c r="G40" s="93">
        <f>[34]Julho!$G$10</f>
        <v>58</v>
      </c>
      <c r="H40" s="93">
        <f>[34]Julho!$G$11</f>
        <v>54</v>
      </c>
      <c r="I40" s="93">
        <f>[34]Julho!$G$12</f>
        <v>75</v>
      </c>
      <c r="J40" s="93">
        <f>[34]Julho!$G$13</f>
        <v>69</v>
      </c>
      <c r="K40" s="93">
        <f>[34]Julho!$G$14</f>
        <v>42</v>
      </c>
      <c r="L40" s="93">
        <f>[34]Julho!$G$15</f>
        <v>54</v>
      </c>
      <c r="M40" s="93">
        <f>[34]Julho!$G$16</f>
        <v>74</v>
      </c>
      <c r="N40" s="93">
        <f>[34]Julho!$G$17</f>
        <v>67</v>
      </c>
      <c r="O40" s="93">
        <f>[34]Julho!$G$18</f>
        <v>54</v>
      </c>
      <c r="P40" s="93">
        <f>[34]Julho!$G$19</f>
        <v>57</v>
      </c>
      <c r="Q40" s="93">
        <f>[34]Julho!$G$20</f>
        <v>38</v>
      </c>
      <c r="R40" s="93">
        <f>[34]Julho!$G$21</f>
        <v>34</v>
      </c>
      <c r="S40" s="93">
        <f>[34]Julho!$G$22</f>
        <v>23</v>
      </c>
      <c r="T40" s="93">
        <f>[34]Julho!$G$23</f>
        <v>19</v>
      </c>
      <c r="U40" s="93">
        <f>[34]Julho!$G$24</f>
        <v>18</v>
      </c>
      <c r="V40" s="93">
        <f>[34]Julho!$G$25</f>
        <v>16</v>
      </c>
      <c r="W40" s="93">
        <f>[34]Julho!$G$26</f>
        <v>21</v>
      </c>
      <c r="X40" s="93">
        <f>[34]Julho!$G$27</f>
        <v>15</v>
      </c>
      <c r="Y40" s="93">
        <f>[34]Julho!$G$28</f>
        <v>15</v>
      </c>
      <c r="Z40" s="93">
        <f>[34]Julho!$G$29</f>
        <v>21</v>
      </c>
      <c r="AA40" s="93">
        <f>[34]Julho!$G$30</f>
        <v>23</v>
      </c>
      <c r="AB40" s="93">
        <f>[34]Julho!$G$31</f>
        <v>21</v>
      </c>
      <c r="AC40" s="93">
        <f>[34]Julho!$G$32</f>
        <v>15</v>
      </c>
      <c r="AD40" s="93">
        <f>[34]Julho!$G$33</f>
        <v>30</v>
      </c>
      <c r="AE40" s="93">
        <f>[34]Julho!$G$34</f>
        <v>75</v>
      </c>
      <c r="AF40" s="93">
        <f>[34]Julho!$G$35</f>
        <v>23</v>
      </c>
      <c r="AG40" s="81">
        <f t="shared" si="5"/>
        <v>15</v>
      </c>
      <c r="AH40" s="92">
        <f t="shared" si="6"/>
        <v>36.387096774193552</v>
      </c>
      <c r="AL40" t="s">
        <v>33</v>
      </c>
    </row>
    <row r="41" spans="1:39" x14ac:dyDescent="0.2">
      <c r="A41" s="50" t="s">
        <v>156</v>
      </c>
      <c r="B41" s="93">
        <f>[35]Julho!$G$5</f>
        <v>39</v>
      </c>
      <c r="C41" s="93">
        <f>[35]Julho!$G$6</f>
        <v>35</v>
      </c>
      <c r="D41" s="93">
        <f>[35]Julho!$G$7</f>
        <v>21</v>
      </c>
      <c r="E41" s="93">
        <f>[35]Julho!$G$8</f>
        <v>21</v>
      </c>
      <c r="F41" s="93">
        <f>[35]Julho!$G$9</f>
        <v>22</v>
      </c>
      <c r="G41" s="93">
        <f>[35]Julho!$G$10</f>
        <v>17</v>
      </c>
      <c r="H41" s="93">
        <f>[35]Julho!$G$11</f>
        <v>27</v>
      </c>
      <c r="I41" s="93">
        <f>[35]Julho!$G$12</f>
        <v>54</v>
      </c>
      <c r="J41" s="93">
        <f>[35]Julho!$G$13</f>
        <v>82</v>
      </c>
      <c r="K41" s="93">
        <f>[35]Julho!$G$14</f>
        <v>78</v>
      </c>
      <c r="L41" s="93">
        <f>[35]Julho!$G$15</f>
        <v>32</v>
      </c>
      <c r="M41" s="93">
        <f>[35]Julho!$G$16</f>
        <v>66</v>
      </c>
      <c r="N41" s="93">
        <f>[35]Julho!$G$17</f>
        <v>62</v>
      </c>
      <c r="O41" s="93">
        <f>[35]Julho!$G$18</f>
        <v>58</v>
      </c>
      <c r="P41" s="93">
        <f>[35]Julho!$E$19</f>
        <v>76.75</v>
      </c>
      <c r="Q41" s="93">
        <f>[35]Julho!$G$20</f>
        <v>31</v>
      </c>
      <c r="R41" s="93">
        <f>[35]Julho!$G$21</f>
        <v>29</v>
      </c>
      <c r="S41" s="93">
        <f>[35]Julho!$G$22</f>
        <v>25</v>
      </c>
      <c r="T41" s="93">
        <f>[35]Julho!$G$23</f>
        <v>22</v>
      </c>
      <c r="U41" s="93">
        <f>[35]Julho!$G$24</f>
        <v>23</v>
      </c>
      <c r="V41" s="93">
        <f>[35]Julho!$G$25</f>
        <v>20</v>
      </c>
      <c r="W41" s="93">
        <f>[35]Julho!$G$26</f>
        <v>20</v>
      </c>
      <c r="X41" s="93">
        <f>[35]Julho!$G$27</f>
        <v>22</v>
      </c>
      <c r="Y41" s="93">
        <f>[35]Julho!$G$28</f>
        <v>19</v>
      </c>
      <c r="Z41" s="93">
        <f>[35]Julho!$G$29</f>
        <v>17</v>
      </c>
      <c r="AA41" s="93">
        <f>[35]Julho!$G$30</f>
        <v>20</v>
      </c>
      <c r="AB41" s="93">
        <f>[35]Julho!$G$31</f>
        <v>20</v>
      </c>
      <c r="AC41" s="93">
        <f>[35]Julho!$G$32</f>
        <v>17</v>
      </c>
      <c r="AD41" s="93">
        <f>[35]Julho!$G$33</f>
        <v>17</v>
      </c>
      <c r="AE41" s="93">
        <f>[35]Julho!$G$34</f>
        <v>35</v>
      </c>
      <c r="AF41" s="93">
        <f>[35]Julho!$G$35</f>
        <v>31</v>
      </c>
      <c r="AG41" s="81">
        <f t="shared" si="5"/>
        <v>17</v>
      </c>
      <c r="AH41" s="92">
        <f t="shared" si="6"/>
        <v>34.153225806451616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[36]Julho!$G$5</f>
        <v>33</v>
      </c>
      <c r="C42" s="93">
        <f>[36]Julho!$G$6</f>
        <v>40</v>
      </c>
      <c r="D42" s="93">
        <f>[36]Julho!$G$7</f>
        <v>23</v>
      </c>
      <c r="E42" s="93">
        <f>[36]Julho!$G$8</f>
        <v>23</v>
      </c>
      <c r="F42" s="93">
        <f>[36]Julho!$G$9</f>
        <v>21</v>
      </c>
      <c r="G42" s="93">
        <f>[36]Julho!$G$10</f>
        <v>51</v>
      </c>
      <c r="H42" s="93">
        <f>[36]Julho!$G$11</f>
        <v>49</v>
      </c>
      <c r="I42" s="93">
        <f>[36]Julho!$G$12</f>
        <v>65</v>
      </c>
      <c r="J42" s="93">
        <f>[36]Julho!$G$13</f>
        <v>94</v>
      </c>
      <c r="K42" s="93">
        <f>[36]Julho!$G$14</f>
        <v>78</v>
      </c>
      <c r="L42" s="93">
        <f>[36]Julho!$G$15</f>
        <v>80</v>
      </c>
      <c r="M42" s="93">
        <f>[36]Julho!$G$16</f>
        <v>64</v>
      </c>
      <c r="N42" s="93">
        <f>[36]Julho!$G$17</f>
        <v>58</v>
      </c>
      <c r="O42" s="93">
        <f>[36]Julho!$G$18</f>
        <v>61</v>
      </c>
      <c r="P42" s="93">
        <f>[36]Julho!$G$19</f>
        <v>53</v>
      </c>
      <c r="Q42" s="93">
        <f>[36]Julho!$G$20</f>
        <v>43</v>
      </c>
      <c r="R42" s="93">
        <f>[36]Julho!$G$21</f>
        <v>32</v>
      </c>
      <c r="S42" s="93">
        <f>[36]Julho!$G$22</f>
        <v>29</v>
      </c>
      <c r="T42" s="93">
        <f>[36]Julho!$G$23</f>
        <v>26</v>
      </c>
      <c r="U42" s="93">
        <f>[36]Julho!$G$24</f>
        <v>25</v>
      </c>
      <c r="V42" s="93">
        <f>[36]Julho!$G$25</f>
        <v>24</v>
      </c>
      <c r="W42" s="93">
        <f>[36]Julho!$G$26</f>
        <v>24</v>
      </c>
      <c r="X42" s="93">
        <f>[36]Julho!$G$27</f>
        <v>26</v>
      </c>
      <c r="Y42" s="93">
        <f>[36]Julho!$G$28</f>
        <v>21</v>
      </c>
      <c r="Z42" s="93">
        <f>[36]Julho!$G$29</f>
        <v>22</v>
      </c>
      <c r="AA42" s="93">
        <f>[36]Julho!$G$30</f>
        <v>23</v>
      </c>
      <c r="AB42" s="93">
        <f>[36]Julho!$G$31</f>
        <v>25</v>
      </c>
      <c r="AC42" s="93">
        <f>[36]Julho!$G$32</f>
        <v>19</v>
      </c>
      <c r="AD42" s="93">
        <f>[36]Julho!$G$33</f>
        <v>47</v>
      </c>
      <c r="AE42" s="93">
        <f>[36]Julho!$G$34</f>
        <v>69</v>
      </c>
      <c r="AF42" s="93">
        <f>[36]Julho!$G$35</f>
        <v>40</v>
      </c>
      <c r="AG42" s="81">
        <f t="shared" si="5"/>
        <v>19</v>
      </c>
      <c r="AH42" s="92">
        <f t="shared" si="6"/>
        <v>41.548387096774192</v>
      </c>
    </row>
    <row r="43" spans="1:39" x14ac:dyDescent="0.2">
      <c r="A43" s="50" t="s">
        <v>139</v>
      </c>
      <c r="B43" s="93">
        <f>[37]Julho!$G$5</f>
        <v>49</v>
      </c>
      <c r="C43" s="93">
        <f>[37]Julho!$G$6</f>
        <v>42</v>
      </c>
      <c r="D43" s="93">
        <f>[37]Julho!$G$7</f>
        <v>23</v>
      </c>
      <c r="E43" s="93">
        <f>[37]Julho!$G$8</f>
        <v>21</v>
      </c>
      <c r="F43" s="93">
        <f>[37]Julho!$G$9</f>
        <v>21</v>
      </c>
      <c r="G43" s="93">
        <f>[37]Julho!$G$10</f>
        <v>25</v>
      </c>
      <c r="H43" s="93">
        <f>[37]Julho!$G$11</f>
        <v>31</v>
      </c>
      <c r="I43" s="93">
        <f>[37]Julho!$G$12</f>
        <v>58</v>
      </c>
      <c r="J43" s="93">
        <f>[37]Julho!$G$13</f>
        <v>85</v>
      </c>
      <c r="K43" s="93">
        <f>[37]Julho!$G$14</f>
        <v>81</v>
      </c>
      <c r="L43" s="93">
        <f>[37]Julho!$G$15</f>
        <v>36</v>
      </c>
      <c r="M43" s="93">
        <f>[37]Julho!$G$16</f>
        <v>67</v>
      </c>
      <c r="N43" s="93">
        <f>[37]Julho!$G$17</f>
        <v>64</v>
      </c>
      <c r="O43" s="93">
        <f>[37]Julho!$G$18</f>
        <v>57</v>
      </c>
      <c r="P43" s="93">
        <f>[37]Julho!$G$19</f>
        <v>50</v>
      </c>
      <c r="Q43" s="93">
        <f>[37]Julho!$G$20</f>
        <v>30</v>
      </c>
      <c r="R43" s="93">
        <f>[37]Julho!$G$21</f>
        <v>30</v>
      </c>
      <c r="S43" s="93">
        <f>[37]Julho!$G$22</f>
        <v>26</v>
      </c>
      <c r="T43" s="93">
        <f>[37]Julho!$G$23</f>
        <v>24</v>
      </c>
      <c r="U43" s="93">
        <f>[37]Julho!$G$24</f>
        <v>27</v>
      </c>
      <c r="V43" s="93">
        <f>[37]Julho!$G$25</f>
        <v>22</v>
      </c>
      <c r="W43" s="93">
        <f>[37]Julho!$G$26</f>
        <v>22</v>
      </c>
      <c r="X43" s="93">
        <f>[37]Julho!$G$27</f>
        <v>23</v>
      </c>
      <c r="Y43" s="93">
        <f>[37]Julho!$G$28</f>
        <v>20</v>
      </c>
      <c r="Z43" s="93">
        <f>[37]Julho!$G$29</f>
        <v>19</v>
      </c>
      <c r="AA43" s="93">
        <f>[37]Julho!$G$30</f>
        <v>21</v>
      </c>
      <c r="AB43" s="93">
        <f>[37]Julho!$G$31</f>
        <v>20</v>
      </c>
      <c r="AC43" s="93">
        <f>[37]Julho!$G$32</f>
        <v>18</v>
      </c>
      <c r="AD43" s="93">
        <f>[37]Julho!$G$33</f>
        <v>24</v>
      </c>
      <c r="AE43" s="93">
        <f>[37]Julho!$G$34</f>
        <v>47</v>
      </c>
      <c r="AF43" s="93">
        <f>[37]Julho!$G$35</f>
        <v>35</v>
      </c>
      <c r="AG43" s="81">
        <f t="shared" si="5"/>
        <v>18</v>
      </c>
      <c r="AH43" s="92">
        <f t="shared" si="6"/>
        <v>36.064516129032256</v>
      </c>
      <c r="AJ43" t="s">
        <v>33</v>
      </c>
      <c r="AL43" t="s">
        <v>33</v>
      </c>
      <c r="AM43" t="s">
        <v>33</v>
      </c>
    </row>
    <row r="44" spans="1:39" x14ac:dyDescent="0.2">
      <c r="A44" s="50" t="s">
        <v>17</v>
      </c>
      <c r="B44" s="93">
        <f>[38]Julho!$G$5</f>
        <v>37</v>
      </c>
      <c r="C44" s="93">
        <f>[38]Julho!$G$6</f>
        <v>27</v>
      </c>
      <c r="D44" s="93">
        <f>[38]Julho!$G$7</f>
        <v>19</v>
      </c>
      <c r="E44" s="93">
        <f>[38]Julho!$G$8</f>
        <v>20</v>
      </c>
      <c r="F44" s="93">
        <f>[38]Julho!$G$9</f>
        <v>20</v>
      </c>
      <c r="G44" s="93">
        <f>[38]Julho!$G$10</f>
        <v>15</v>
      </c>
      <c r="H44" s="93">
        <f>[38]Julho!$G$11</f>
        <v>27</v>
      </c>
      <c r="I44" s="93">
        <f>[38]Julho!$G$12</f>
        <v>63</v>
      </c>
      <c r="J44" s="93">
        <f>[38]Julho!$G$13</f>
        <v>81</v>
      </c>
      <c r="K44" s="93">
        <f>[38]Julho!$G$14</f>
        <v>57</v>
      </c>
      <c r="L44" s="93">
        <f>[38]Julho!$G$15</f>
        <v>31</v>
      </c>
      <c r="M44" s="93">
        <f>[38]Julho!$G$16</f>
        <v>53</v>
      </c>
      <c r="N44" s="93">
        <f>[38]Julho!$G$17</f>
        <v>45</v>
      </c>
      <c r="O44" s="93">
        <f>[38]Julho!$G$18</f>
        <v>49</v>
      </c>
      <c r="P44" s="93">
        <f>[38]Julho!$G$19</f>
        <v>40</v>
      </c>
      <c r="Q44" s="93">
        <f>[38]Julho!$G$20</f>
        <v>31</v>
      </c>
      <c r="R44" s="93">
        <f>[38]Julho!$G$21</f>
        <v>28</v>
      </c>
      <c r="S44" s="93">
        <f>[38]Julho!$G$22</f>
        <v>25</v>
      </c>
      <c r="T44" s="93">
        <f>[38]Julho!$G$23</f>
        <v>21</v>
      </c>
      <c r="U44" s="93">
        <f>[38]Julho!$G$24</f>
        <v>20</v>
      </c>
      <c r="V44" s="93">
        <f>[38]Julho!$G$25</f>
        <v>18</v>
      </c>
      <c r="W44" s="93">
        <f>[38]Julho!$G$26</f>
        <v>19</v>
      </c>
      <c r="X44" s="93">
        <f>[38]Julho!$G$27</f>
        <v>20</v>
      </c>
      <c r="Y44" s="93">
        <f>[38]Julho!$G$28</f>
        <v>20</v>
      </c>
      <c r="Z44" s="93">
        <f>[38]Julho!$G$29</f>
        <v>17</v>
      </c>
      <c r="AA44" s="93">
        <f>[38]Julho!$G$30</f>
        <v>18</v>
      </c>
      <c r="AB44" s="93">
        <f>[38]Julho!$G$31</f>
        <v>17</v>
      </c>
      <c r="AC44" s="93">
        <f>[38]Julho!$G$32</f>
        <v>16</v>
      </c>
      <c r="AD44" s="93">
        <f>[38]Julho!$G$33</f>
        <v>19</v>
      </c>
      <c r="AE44" s="93">
        <f>[38]Julho!$G$34</f>
        <v>27</v>
      </c>
      <c r="AF44" s="93">
        <f>[38]Julho!$G$35</f>
        <v>24</v>
      </c>
      <c r="AG44" s="81">
        <f t="shared" si="5"/>
        <v>15</v>
      </c>
      <c r="AH44" s="92">
        <f t="shared" si="6"/>
        <v>29.806451612903224</v>
      </c>
    </row>
    <row r="45" spans="1:39" hidden="1" x14ac:dyDescent="0.2">
      <c r="A45" s="50" t="s">
        <v>144</v>
      </c>
      <c r="B45" s="93" t="str">
        <f>[39]Julho!$G$5</f>
        <v>*</v>
      </c>
      <c r="C45" s="93" t="str">
        <f>[39]Julho!$G$6</f>
        <v>*</v>
      </c>
      <c r="D45" s="93" t="str">
        <f>[39]Julho!$G$7</f>
        <v>*</v>
      </c>
      <c r="E45" s="93" t="str">
        <f>[39]Julho!$G$8</f>
        <v>*</v>
      </c>
      <c r="F45" s="93" t="str">
        <f>[39]Julho!$G$9</f>
        <v>*</v>
      </c>
      <c r="G45" s="93" t="str">
        <f>[39]Julho!$G$10</f>
        <v>*</v>
      </c>
      <c r="H45" s="93" t="str">
        <f>[39]Julho!$G$11</f>
        <v>*</v>
      </c>
      <c r="I45" s="93" t="str">
        <f>[39]Julho!$G$12</f>
        <v>*</v>
      </c>
      <c r="J45" s="93" t="str">
        <f>[39]Julho!$G$13</f>
        <v>*</v>
      </c>
      <c r="K45" s="93" t="str">
        <f>[39]Julho!$G$14</f>
        <v>*</v>
      </c>
      <c r="L45" s="93" t="str">
        <f>[39]Julho!$G$15</f>
        <v>*</v>
      </c>
      <c r="M45" s="93" t="str">
        <f>[39]Julho!$G$16</f>
        <v>*</v>
      </c>
      <c r="N45" s="93" t="str">
        <f>[39]Julho!$G$17</f>
        <v>*</v>
      </c>
      <c r="O45" s="93" t="str">
        <f>[39]Julho!$G$18</f>
        <v>*</v>
      </c>
      <c r="P45" s="93" t="str">
        <f>[39]Julho!$G$19</f>
        <v>*</v>
      </c>
      <c r="Q45" s="93" t="str">
        <f>[39]Julho!$G$20</f>
        <v>*</v>
      </c>
      <c r="R45" s="93" t="str">
        <f>[39]Julho!$G$21</f>
        <v>*</v>
      </c>
      <c r="S45" s="93" t="str">
        <f>[39]Julho!$G$22</f>
        <v>*</v>
      </c>
      <c r="T45" s="93" t="str">
        <f>[39]Julho!$G$23</f>
        <v>*</v>
      </c>
      <c r="U45" s="93" t="str">
        <f>[39]Julho!$G$24</f>
        <v>*</v>
      </c>
      <c r="V45" s="93" t="str">
        <f>[39]Julho!$G$25</f>
        <v>*</v>
      </c>
      <c r="W45" s="93" t="str">
        <f>[39]Julho!$G$26</f>
        <v>*</v>
      </c>
      <c r="X45" s="93" t="str">
        <f>[39]Julho!$G$27</f>
        <v>*</v>
      </c>
      <c r="Y45" s="93" t="str">
        <f>[39]Julho!$G$28</f>
        <v>*</v>
      </c>
      <c r="Z45" s="93" t="str">
        <f>[39]Julho!$G$29</f>
        <v>*</v>
      </c>
      <c r="AA45" s="93" t="str">
        <f>[39]Julho!$G$30</f>
        <v>*</v>
      </c>
      <c r="AB45" s="93" t="str">
        <f>[39]Julho!$G$31</f>
        <v>*</v>
      </c>
      <c r="AC45" s="93" t="str">
        <f>[39]Julho!$G$32</f>
        <v>*</v>
      </c>
      <c r="AD45" s="93" t="str">
        <f>[39]Julho!$G$33</f>
        <v>*</v>
      </c>
      <c r="AE45" s="93" t="str">
        <f>[39]Julho!$G$34</f>
        <v>*</v>
      </c>
      <c r="AF45" s="93" t="str">
        <f>[39]Julho!$G$35</f>
        <v>*</v>
      </c>
      <c r="AG45" s="81">
        <f t="shared" si="5"/>
        <v>0</v>
      </c>
      <c r="AH45" s="92" t="e">
        <f t="shared" si="6"/>
        <v>#DIV/0!</v>
      </c>
      <c r="AJ45" s="11" t="s">
        <v>33</v>
      </c>
      <c r="AL45" t="s">
        <v>33</v>
      </c>
    </row>
    <row r="46" spans="1:39" x14ac:dyDescent="0.2">
      <c r="A46" s="50" t="s">
        <v>18</v>
      </c>
      <c r="B46" s="93">
        <f>[40]Julho!$G$5</f>
        <v>28</v>
      </c>
      <c r="C46" s="93">
        <f>[40]Julho!$G$6</f>
        <v>41</v>
      </c>
      <c r="D46" s="93">
        <f>[40]Julho!$G$7</f>
        <v>25</v>
      </c>
      <c r="E46" s="93">
        <f>[40]Julho!$G$8</f>
        <v>23</v>
      </c>
      <c r="F46" s="93">
        <f>[40]Julho!$G$9</f>
        <v>21</v>
      </c>
      <c r="G46" s="93">
        <f>[40]Julho!$G$10</f>
        <v>66</v>
      </c>
      <c r="H46" s="93">
        <f>[40]Julho!$G$11</f>
        <v>78</v>
      </c>
      <c r="I46" s="93">
        <f>[40]Julho!$G$12</f>
        <v>92</v>
      </c>
      <c r="J46" s="93">
        <f>[40]Julho!$G$13</f>
        <v>94</v>
      </c>
      <c r="K46" s="93">
        <f>[40]Julho!$G$14</f>
        <v>50</v>
      </c>
      <c r="L46" s="93">
        <f>[40]Julho!$G$15</f>
        <v>73</v>
      </c>
      <c r="M46" s="93">
        <f>[40]Julho!$G$16</f>
        <v>95</v>
      </c>
      <c r="N46" s="93">
        <f>[40]Julho!$G$17</f>
        <v>93</v>
      </c>
      <c r="O46" s="93">
        <f>[40]Julho!$G$18</f>
        <v>78</v>
      </c>
      <c r="P46" s="93">
        <f>[40]Julho!$G$19</f>
        <v>64</v>
      </c>
      <c r="Q46" s="93">
        <f>[40]Julho!$G$20</f>
        <v>52</v>
      </c>
      <c r="R46" s="93">
        <f>[40]Julho!$G$21</f>
        <v>39</v>
      </c>
      <c r="S46" s="93">
        <f>[40]Julho!$G$22</f>
        <v>32</v>
      </c>
      <c r="T46" s="93">
        <f>[40]Julho!$G$23</f>
        <v>27</v>
      </c>
      <c r="U46" s="93">
        <f>[40]Julho!$G$24</f>
        <v>28</v>
      </c>
      <c r="V46" s="93">
        <f>[40]Julho!$G$25</f>
        <v>28</v>
      </c>
      <c r="W46" s="93">
        <f>[40]Julho!$G$26</f>
        <v>23</v>
      </c>
      <c r="X46" s="93">
        <f>[40]Julho!$G$27</f>
        <v>27</v>
      </c>
      <c r="Y46" s="93">
        <f>[40]Julho!$G$28</f>
        <v>26</v>
      </c>
      <c r="Z46" s="93">
        <f>[40]Julho!$G$29</f>
        <v>22</v>
      </c>
      <c r="AA46" s="93">
        <f>[40]Julho!$G$30</f>
        <v>24</v>
      </c>
      <c r="AB46" s="93">
        <f>[40]Julho!$G$31</f>
        <v>45</v>
      </c>
      <c r="AC46" s="93">
        <f>[40]Julho!$G$32</f>
        <v>28</v>
      </c>
      <c r="AD46" s="93">
        <f>[40]Julho!$G$33</f>
        <v>81</v>
      </c>
      <c r="AE46" s="93">
        <f>[40]Julho!$G$34</f>
        <v>83</v>
      </c>
      <c r="AF46" s="93">
        <f>[40]Julho!$G$35</f>
        <v>52</v>
      </c>
      <c r="AG46" s="81">
        <f t="shared" si="5"/>
        <v>21</v>
      </c>
      <c r="AH46" s="92">
        <f t="shared" si="6"/>
        <v>49.612903225806448</v>
      </c>
      <c r="AI46" s="11" t="s">
        <v>33</v>
      </c>
      <c r="AJ46" t="s">
        <v>33</v>
      </c>
      <c r="AK46" t="s">
        <v>33</v>
      </c>
      <c r="AL46" t="s">
        <v>33</v>
      </c>
    </row>
    <row r="47" spans="1:39" x14ac:dyDescent="0.2">
      <c r="A47" s="50" t="s">
        <v>21</v>
      </c>
      <c r="B47" s="93">
        <f>[41]Julho!$G$5</f>
        <v>37</v>
      </c>
      <c r="C47" s="93">
        <f>[41]Julho!$G$6</f>
        <v>21</v>
      </c>
      <c r="D47" s="93">
        <f>[41]Julho!$G$7</f>
        <v>18</v>
      </c>
      <c r="E47" s="93">
        <f>[41]Julho!$G$8</f>
        <v>18</v>
      </c>
      <c r="F47" s="93">
        <f>[41]Julho!$G$9</f>
        <v>16</v>
      </c>
      <c r="G47" s="93">
        <f>[41]Julho!$G$10</f>
        <v>33</v>
      </c>
      <c r="H47" s="93">
        <f>[41]Julho!$G$11</f>
        <v>34</v>
      </c>
      <c r="I47" s="93">
        <f>[41]Julho!$G$12</f>
        <v>65</v>
      </c>
      <c r="J47" s="93">
        <f>[41]Julho!$G$13</f>
        <v>86</v>
      </c>
      <c r="K47" s="93">
        <f>[41]Julho!$G$14</f>
        <v>84</v>
      </c>
      <c r="L47" s="93">
        <f>[41]Julho!$G$15</f>
        <v>52</v>
      </c>
      <c r="M47" s="93">
        <f>[41]Julho!$G$16</f>
        <v>54</v>
      </c>
      <c r="N47" s="93">
        <f>[41]Julho!$G$17</f>
        <v>56</v>
      </c>
      <c r="O47" s="93">
        <f>[41]Julho!$G$18</f>
        <v>49</v>
      </c>
      <c r="P47" s="93">
        <f>[41]Julho!$G$19</f>
        <v>49</v>
      </c>
      <c r="Q47" s="93">
        <f>[41]Julho!$G$20</f>
        <v>31</v>
      </c>
      <c r="R47" s="93">
        <f>[41]Julho!$G$21</f>
        <v>27</v>
      </c>
      <c r="S47" s="93">
        <f>[41]Julho!$G$22</f>
        <v>23</v>
      </c>
      <c r="T47" s="93">
        <f>[41]Julho!$G$23</f>
        <v>20</v>
      </c>
      <c r="U47" s="93">
        <f>[41]Julho!$G$24</f>
        <v>20</v>
      </c>
      <c r="V47" s="93">
        <f>[41]Julho!$G$25</f>
        <v>17</v>
      </c>
      <c r="W47" s="93">
        <f>[41]Julho!$G$26</f>
        <v>17</v>
      </c>
      <c r="X47" s="93">
        <f>[41]Julho!$G$27</f>
        <v>18</v>
      </c>
      <c r="Y47" s="93">
        <f>[41]Julho!$G$28</f>
        <v>18</v>
      </c>
      <c r="Z47" s="93">
        <f>[41]Julho!$G$29</f>
        <v>17</v>
      </c>
      <c r="AA47" s="93">
        <f>[41]Julho!$G$30</f>
        <v>17</v>
      </c>
      <c r="AB47" s="93">
        <f>[41]Julho!$G$31</f>
        <v>15</v>
      </c>
      <c r="AC47" s="93">
        <f>[41]Julho!$G$32</f>
        <v>15</v>
      </c>
      <c r="AD47" s="93">
        <f>[41]Julho!$G$33</f>
        <v>26</v>
      </c>
      <c r="AE47" s="93">
        <f>[41]Julho!$G$34</f>
        <v>34</v>
      </c>
      <c r="AF47" s="93">
        <f>[41]Julho!$G$35</f>
        <v>26</v>
      </c>
      <c r="AG47" s="81">
        <f t="shared" si="5"/>
        <v>15</v>
      </c>
      <c r="AH47" s="92">
        <f t="shared" si="6"/>
        <v>32.677419354838712</v>
      </c>
      <c r="AL47" t="s">
        <v>33</v>
      </c>
    </row>
    <row r="48" spans="1:39" x14ac:dyDescent="0.2">
      <c r="A48" s="50" t="s">
        <v>32</v>
      </c>
      <c r="B48" s="93">
        <f>[42]Julho!$G$5</f>
        <v>34</v>
      </c>
      <c r="C48" s="93">
        <f>[42]Julho!$G$6</f>
        <v>17</v>
      </c>
      <c r="D48" s="93">
        <f>[42]Julho!$G$7</f>
        <v>18</v>
      </c>
      <c r="E48" s="93">
        <f>[42]Julho!$G$8</f>
        <v>17</v>
      </c>
      <c r="F48" s="93">
        <f>[42]Julho!$G$9</f>
        <v>14</v>
      </c>
      <c r="G48" s="93">
        <f>[42]Julho!$G$10</f>
        <v>16</v>
      </c>
      <c r="H48" s="93">
        <f>[42]Julho!$G$11</f>
        <v>32</v>
      </c>
      <c r="I48" s="93">
        <f>[42]Julho!$G$12</f>
        <v>49</v>
      </c>
      <c r="J48" s="93">
        <f>[42]Julho!$G$13</f>
        <v>53</v>
      </c>
      <c r="K48" s="93">
        <f>[42]Julho!$G$14</f>
        <v>54</v>
      </c>
      <c r="L48" s="93">
        <f>[42]Julho!$G$15</f>
        <v>35</v>
      </c>
      <c r="M48" s="93">
        <f>[42]Julho!$G$16</f>
        <v>50</v>
      </c>
      <c r="N48" s="93">
        <f>[42]Julho!$G$17</f>
        <v>50</v>
      </c>
      <c r="O48" s="93">
        <f>[42]Julho!$G$18</f>
        <v>46</v>
      </c>
      <c r="P48" s="93">
        <f>[42]Julho!$G$19</f>
        <v>45</v>
      </c>
      <c r="Q48" s="93">
        <f>[42]Julho!$G$20</f>
        <v>23</v>
      </c>
      <c r="R48" s="93">
        <f>[42]Julho!$G$21</f>
        <v>24</v>
      </c>
      <c r="S48" s="93">
        <f>[42]Julho!$G$22</f>
        <v>21</v>
      </c>
      <c r="T48" s="93">
        <f>[42]Julho!$G$23</f>
        <v>19</v>
      </c>
      <c r="U48" s="93">
        <f>[42]Julho!$G$24</f>
        <v>17</v>
      </c>
      <c r="V48" s="93">
        <f>[42]Julho!$G$25</f>
        <v>15</v>
      </c>
      <c r="W48" s="93">
        <f>[42]Julho!$G$26</f>
        <v>17</v>
      </c>
      <c r="X48" s="93">
        <f>[42]Julho!$G$27</f>
        <v>17</v>
      </c>
      <c r="Y48" s="93">
        <f>[42]Julho!$G$28</f>
        <v>19</v>
      </c>
      <c r="Z48" s="93" t="s">
        <v>203</v>
      </c>
      <c r="AA48" s="93">
        <f>[42]Julho!$G$30</f>
        <v>15</v>
      </c>
      <c r="AB48" s="93">
        <f>[42]Julho!$G$31</f>
        <v>13</v>
      </c>
      <c r="AC48" s="93">
        <f>[42]Julho!$G$32</f>
        <v>15</v>
      </c>
      <c r="AD48" s="93">
        <f>[42]Julho!$G$33</f>
        <v>17</v>
      </c>
      <c r="AE48" s="93">
        <f>[42]Julho!$G$34</f>
        <v>27</v>
      </c>
      <c r="AF48" s="93">
        <f>[42]Julho!$G$35</f>
        <v>14</v>
      </c>
      <c r="AG48" s="81">
        <f t="shared" si="5"/>
        <v>13</v>
      </c>
      <c r="AH48" s="92">
        <f t="shared" si="6"/>
        <v>26.766666666666666</v>
      </c>
      <c r="AI48" s="11" t="s">
        <v>33</v>
      </c>
      <c r="AJ48" t="s">
        <v>33</v>
      </c>
      <c r="AK48" t="s">
        <v>33</v>
      </c>
    </row>
    <row r="49" spans="1:38" x14ac:dyDescent="0.2">
      <c r="A49" s="50" t="s">
        <v>19</v>
      </c>
      <c r="B49" s="93">
        <f>[43]Julho!$G$5</f>
        <v>59</v>
      </c>
      <c r="C49" s="93">
        <f>[43]Julho!$G$6</f>
        <v>36</v>
      </c>
      <c r="D49" s="93">
        <f>[43]Julho!$G$7</f>
        <v>20</v>
      </c>
      <c r="E49" s="93">
        <f>[43]Julho!$G$8</f>
        <v>18</v>
      </c>
      <c r="F49" s="93">
        <f>[43]Julho!$G$9</f>
        <v>16</v>
      </c>
      <c r="G49" s="93">
        <f>[43]Julho!$G$10</f>
        <v>19</v>
      </c>
      <c r="H49" s="93">
        <f>[43]Julho!$G$11</f>
        <v>16</v>
      </c>
      <c r="I49" s="93">
        <f>[43]Julho!$G$12</f>
        <v>51</v>
      </c>
      <c r="J49" s="93">
        <f>[43]Julho!$G$13</f>
        <v>78</v>
      </c>
      <c r="K49" s="93">
        <f>[43]Julho!$G$14</f>
        <v>76</v>
      </c>
      <c r="L49" s="93">
        <f>[43]Julho!$G$15</f>
        <v>33</v>
      </c>
      <c r="M49" s="93">
        <f>[43]Julho!$G$16</f>
        <v>55</v>
      </c>
      <c r="N49" s="93">
        <f>[43]Julho!$G$17</f>
        <v>38</v>
      </c>
      <c r="O49" s="93">
        <f>[43]Julho!$G$18</f>
        <v>63</v>
      </c>
      <c r="P49" s="93">
        <f>[43]Julho!$G$19</f>
        <v>46</v>
      </c>
      <c r="Q49" s="93">
        <f>[43]Julho!$G$20</f>
        <v>28</v>
      </c>
      <c r="R49" s="93">
        <f>[43]Julho!$G$21</f>
        <v>23</v>
      </c>
      <c r="S49" s="93">
        <f>[43]Julho!$G$22</f>
        <v>21</v>
      </c>
      <c r="T49" s="93">
        <f>[43]Julho!$G$23</f>
        <v>18</v>
      </c>
      <c r="U49" s="93">
        <f>[43]Julho!$G$24</f>
        <v>19</v>
      </c>
      <c r="V49" s="93">
        <f>[43]Julho!$G$25</f>
        <v>18</v>
      </c>
      <c r="W49" s="93">
        <f>[43]Julho!$G$26</f>
        <v>18</v>
      </c>
      <c r="X49" s="93">
        <f>[43]Julho!$G$27</f>
        <v>16</v>
      </c>
      <c r="Y49" s="93">
        <f>[43]Julho!$G$28</f>
        <v>16</v>
      </c>
      <c r="Z49" s="93">
        <f>[43]Julho!$G$29</f>
        <v>15</v>
      </c>
      <c r="AA49" s="93">
        <f>[43]Julho!$G$30</f>
        <v>16</v>
      </c>
      <c r="AB49" s="93">
        <f>[43]Julho!$G$31</f>
        <v>15</v>
      </c>
      <c r="AC49" s="93">
        <f>[43]Julho!$G$32</f>
        <v>14</v>
      </c>
      <c r="AD49" s="93">
        <f>[43]Julho!$G$33</f>
        <v>14</v>
      </c>
      <c r="AE49" s="93">
        <f>[43]Julho!$G$34</f>
        <v>33</v>
      </c>
      <c r="AF49" s="93">
        <f>[43]Julho!$G$35</f>
        <v>31</v>
      </c>
      <c r="AG49" s="81">
        <f t="shared" si="5"/>
        <v>14</v>
      </c>
      <c r="AH49" s="92">
        <f t="shared" si="4"/>
        <v>30.29032258064516</v>
      </c>
      <c r="AJ49" t="s">
        <v>33</v>
      </c>
    </row>
    <row r="50" spans="1:38" s="5" customFormat="1" ht="17.100000000000001" customHeight="1" x14ac:dyDescent="0.2">
      <c r="A50" s="101" t="s">
        <v>205</v>
      </c>
      <c r="B50" s="94">
        <f t="shared" ref="B50:AE50" si="7">MIN(B5:B49)</f>
        <v>26</v>
      </c>
      <c r="C50" s="94">
        <f t="shared" si="7"/>
        <v>17</v>
      </c>
      <c r="D50" s="94">
        <f t="shared" si="7"/>
        <v>16</v>
      </c>
      <c r="E50" s="94">
        <f t="shared" si="7"/>
        <v>16</v>
      </c>
      <c r="F50" s="94">
        <f t="shared" si="7"/>
        <v>14</v>
      </c>
      <c r="G50" s="94">
        <f t="shared" si="7"/>
        <v>13</v>
      </c>
      <c r="H50" s="94">
        <f t="shared" si="7"/>
        <v>16</v>
      </c>
      <c r="I50" s="94">
        <f t="shared" si="7"/>
        <v>37</v>
      </c>
      <c r="J50" s="94">
        <f t="shared" si="7"/>
        <v>46</v>
      </c>
      <c r="K50" s="94">
        <f t="shared" si="7"/>
        <v>39</v>
      </c>
      <c r="L50" s="94">
        <f t="shared" si="7"/>
        <v>25</v>
      </c>
      <c r="M50" s="94">
        <f t="shared" si="7"/>
        <v>0</v>
      </c>
      <c r="N50" s="94">
        <f t="shared" si="7"/>
        <v>29</v>
      </c>
      <c r="O50" s="94">
        <f t="shared" si="7"/>
        <v>27</v>
      </c>
      <c r="P50" s="94">
        <f t="shared" si="7"/>
        <v>30</v>
      </c>
      <c r="Q50" s="94">
        <f t="shared" si="7"/>
        <v>23</v>
      </c>
      <c r="R50" s="94">
        <f t="shared" si="7"/>
        <v>21</v>
      </c>
      <c r="S50" s="94">
        <f t="shared" si="7"/>
        <v>19</v>
      </c>
      <c r="T50" s="94">
        <f t="shared" si="7"/>
        <v>18</v>
      </c>
      <c r="U50" s="94">
        <f t="shared" si="7"/>
        <v>15</v>
      </c>
      <c r="V50" s="94">
        <f t="shared" si="7"/>
        <v>13</v>
      </c>
      <c r="W50" s="94">
        <f t="shared" si="7"/>
        <v>14</v>
      </c>
      <c r="X50" s="94">
        <f t="shared" si="7"/>
        <v>14</v>
      </c>
      <c r="Y50" s="94">
        <f t="shared" si="7"/>
        <v>14</v>
      </c>
      <c r="Z50" s="94">
        <f t="shared" si="7"/>
        <v>14</v>
      </c>
      <c r="AA50" s="94">
        <f t="shared" si="7"/>
        <v>15</v>
      </c>
      <c r="AB50" s="94">
        <f t="shared" si="7"/>
        <v>13</v>
      </c>
      <c r="AC50" s="94">
        <f t="shared" si="7"/>
        <v>13</v>
      </c>
      <c r="AD50" s="94">
        <f t="shared" si="7"/>
        <v>13</v>
      </c>
      <c r="AE50" s="94">
        <f t="shared" si="7"/>
        <v>20</v>
      </c>
      <c r="AF50" s="94">
        <f t="shared" ref="AF50" si="8">MIN(AF5:AF49)</f>
        <v>14</v>
      </c>
      <c r="AG50" s="81">
        <f>MIN(B50:AF50)</f>
        <v>0</v>
      </c>
      <c r="AH50" s="92">
        <f>AVERAGE(B50:AF50)</f>
        <v>19.483870967741936</v>
      </c>
      <c r="AL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J52" s="11" t="s">
        <v>33</v>
      </c>
      <c r="AL52" t="s">
        <v>33</v>
      </c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L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3" spans="1:38" x14ac:dyDescent="0.2">
      <c r="P63" s="2" t="s">
        <v>33</v>
      </c>
      <c r="AE63" s="2" t="s">
        <v>33</v>
      </c>
      <c r="AI63" t="s">
        <v>33</v>
      </c>
    </row>
    <row r="64" spans="1:38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6">
    <mergeCell ref="A1:AH1"/>
    <mergeCell ref="B2:AH2"/>
    <mergeCell ref="AE3:AE4"/>
    <mergeCell ref="AF3:AF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  <mergeCell ref="T52:X52"/>
    <mergeCell ref="E3:E4"/>
    <mergeCell ref="F3:F4"/>
    <mergeCell ref="G3:G4"/>
    <mergeCell ref="H3:H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="90" zoomScaleNormal="90" workbookViewId="0">
      <selection activeCell="AJ24" sqref="AJ24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15" t="s">
        <v>217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7"/>
    </row>
    <row r="2" spans="1:36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6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[1]Julho!$H$5</f>
        <v>11.520000000000001</v>
      </c>
      <c r="C5" s="90">
        <f>[1]Julho!$H$6</f>
        <v>7.2</v>
      </c>
      <c r="D5" s="90">
        <f>[1]Julho!$H$7</f>
        <v>11.16</v>
      </c>
      <c r="E5" s="90">
        <f>[1]Julho!$H$8</f>
        <v>7.5600000000000005</v>
      </c>
      <c r="F5" s="90">
        <f>[1]Julho!$H$9</f>
        <v>9.7200000000000006</v>
      </c>
      <c r="G5" s="90">
        <f>[1]Julho!$H$10</f>
        <v>6.48</v>
      </c>
      <c r="H5" s="90">
        <f>[1]Julho!$H$11</f>
        <v>10.08</v>
      </c>
      <c r="I5" s="90">
        <f>[1]Julho!$H$12</f>
        <v>12.24</v>
      </c>
      <c r="J5" s="90">
        <f>[1]Julho!$H$13</f>
        <v>3.6</v>
      </c>
      <c r="K5" s="90">
        <f>[1]Julho!$H$14</f>
        <v>5.7600000000000007</v>
      </c>
      <c r="L5" s="90">
        <f>[1]Julho!$H$15</f>
        <v>12.24</v>
      </c>
      <c r="M5" s="90">
        <f>[1]Julho!$H$16</f>
        <v>18.36</v>
      </c>
      <c r="N5" s="90">
        <f>[1]Julho!$H$17</f>
        <v>7.5600000000000005</v>
      </c>
      <c r="O5" s="90">
        <f>[1]Julho!$H$18</f>
        <v>11.16</v>
      </c>
      <c r="P5" s="90">
        <f>[1]Julho!$H$19</f>
        <v>4.6800000000000006</v>
      </c>
      <c r="Q5" s="90">
        <f>[1]Julho!$H$20</f>
        <v>9</v>
      </c>
      <c r="R5" s="90">
        <f>[1]Julho!$H$21</f>
        <v>7.2</v>
      </c>
      <c r="S5" s="90">
        <f>[1]Julho!$H$22</f>
        <v>16.2</v>
      </c>
      <c r="T5" s="90">
        <f>[1]Julho!$H$23</f>
        <v>11.16</v>
      </c>
      <c r="U5" s="90">
        <f>[1]Julho!$H$24</f>
        <v>9.3600000000000012</v>
      </c>
      <c r="V5" s="90">
        <f>[1]Julho!$H$25</f>
        <v>13.68</v>
      </c>
      <c r="W5" s="90">
        <f>[1]Julho!$H$26</f>
        <v>9.3600000000000012</v>
      </c>
      <c r="X5" s="90">
        <f>[1]Julho!$H$27</f>
        <v>12.24</v>
      </c>
      <c r="Y5" s="90">
        <f>[1]Julho!$H$28</f>
        <v>12.96</v>
      </c>
      <c r="Z5" s="90">
        <f>[1]Julho!$H$29</f>
        <v>6.48</v>
      </c>
      <c r="AA5" s="90">
        <f>[1]Julho!$H$30</f>
        <v>7.9200000000000008</v>
      </c>
      <c r="AB5" s="90">
        <f>[1]Julho!$H$31</f>
        <v>5.4</v>
      </c>
      <c r="AC5" s="90">
        <f>[1]Julho!$H$32</f>
        <v>9.3600000000000012</v>
      </c>
      <c r="AD5" s="90">
        <f>[1]Julho!$H$33</f>
        <v>9.3600000000000012</v>
      </c>
      <c r="AE5" s="90">
        <f>[1]Julho!$H$34</f>
        <v>14.76</v>
      </c>
      <c r="AF5" s="90">
        <f>[1]Julho!$H$35</f>
        <v>10.44</v>
      </c>
      <c r="AG5" s="81">
        <f t="shared" ref="AG5:AG6" si="1">MAX(B5:AF5)</f>
        <v>18.36</v>
      </c>
      <c r="AH5" s="92">
        <f t="shared" ref="AH5:AH6" si="2">AVERAGE(B5:AF5)</f>
        <v>9.8129032258064512</v>
      </c>
    </row>
    <row r="6" spans="1:36" x14ac:dyDescent="0.2">
      <c r="A6" s="50" t="s">
        <v>0</v>
      </c>
      <c r="B6" s="93">
        <f>[2]Julho!$H$5</f>
        <v>13.68</v>
      </c>
      <c r="C6" s="93">
        <f>[2]Julho!$H$6</f>
        <v>15.48</v>
      </c>
      <c r="D6" s="93">
        <f>[2]Julho!$H$7</f>
        <v>10.44</v>
      </c>
      <c r="E6" s="93">
        <f>[2]Julho!$H$8</f>
        <v>9</v>
      </c>
      <c r="F6" s="93">
        <f>[2]Julho!$H$9</f>
        <v>13.68</v>
      </c>
      <c r="G6" s="93">
        <f>[2]Julho!$H$10</f>
        <v>10.8</v>
      </c>
      <c r="H6" s="93">
        <f>[2]Julho!$H$11</f>
        <v>13.32</v>
      </c>
      <c r="I6" s="93">
        <f>[2]Julho!$H$12</f>
        <v>9.7200000000000006</v>
      </c>
      <c r="J6" s="93">
        <f>[2]Julho!$H$13</f>
        <v>9.7200000000000006</v>
      </c>
      <c r="K6" s="93">
        <f>[2]Julho!$H$14</f>
        <v>7.9200000000000008</v>
      </c>
      <c r="L6" s="93">
        <f>[2]Julho!$H$15</f>
        <v>9</v>
      </c>
      <c r="M6" s="93" t="str">
        <f>[2]Julho!$H$16</f>
        <v>*</v>
      </c>
      <c r="N6" s="93" t="str">
        <f>[2]Julho!$H$17</f>
        <v>*</v>
      </c>
      <c r="O6" s="93" t="str">
        <f>[2]Julho!$H$18</f>
        <v>*</v>
      </c>
      <c r="P6" s="93" t="str">
        <f>[2]Julho!$H$19</f>
        <v>*</v>
      </c>
      <c r="Q6" s="93">
        <f>[2]Julho!$H$20</f>
        <v>9</v>
      </c>
      <c r="R6" s="93">
        <f>[2]Julho!$H$21</f>
        <v>6.48</v>
      </c>
      <c r="S6" s="93">
        <f>[2]Julho!$H$22</f>
        <v>15.120000000000001</v>
      </c>
      <c r="T6" s="93">
        <f>[2]Julho!$H$23</f>
        <v>13.32</v>
      </c>
      <c r="U6" s="93">
        <f>[2]Julho!$H$24</f>
        <v>11.879999999999999</v>
      </c>
      <c r="V6" s="93">
        <f>[2]Julho!$H$25</f>
        <v>15.840000000000002</v>
      </c>
      <c r="W6" s="93">
        <f>[2]Julho!$H$26</f>
        <v>10.08</v>
      </c>
      <c r="X6" s="93">
        <f>[2]Julho!$H$27</f>
        <v>14.76</v>
      </c>
      <c r="Y6" s="93">
        <f>[2]Julho!$H$28</f>
        <v>13.68</v>
      </c>
      <c r="Z6" s="93">
        <f>[2]Julho!$H$29</f>
        <v>9</v>
      </c>
      <c r="AA6" s="93">
        <f>[2]Julho!$H$30</f>
        <v>11.879999999999999</v>
      </c>
      <c r="AB6" s="93">
        <f>[2]Julho!$H$31</f>
        <v>16.920000000000002</v>
      </c>
      <c r="AC6" s="93">
        <f>[2]Julho!$H$32</f>
        <v>13.32</v>
      </c>
      <c r="AD6" s="93">
        <f>[2]Julho!$H$33</f>
        <v>10.44</v>
      </c>
      <c r="AE6" s="93">
        <f>[2]Julho!$H$34</f>
        <v>11.879999999999999</v>
      </c>
      <c r="AF6" s="93">
        <f>[2]Julho!$H$35</f>
        <v>16.2</v>
      </c>
      <c r="AG6" s="81">
        <f t="shared" si="1"/>
        <v>16.920000000000002</v>
      </c>
      <c r="AH6" s="92">
        <f t="shared" si="2"/>
        <v>11.946666666666665</v>
      </c>
    </row>
    <row r="7" spans="1:36" x14ac:dyDescent="0.2">
      <c r="A7" s="50" t="s">
        <v>86</v>
      </c>
      <c r="B7" s="93">
        <f>[3]Julho!$H$5</f>
        <v>10.44</v>
      </c>
      <c r="C7" s="93">
        <f>[3]Julho!$H$6</f>
        <v>13.32</v>
      </c>
      <c r="D7" s="93">
        <f>[3]Julho!$H$7</f>
        <v>17.64</v>
      </c>
      <c r="E7" s="93">
        <f>[3]Julho!$H$8</f>
        <v>14.4</v>
      </c>
      <c r="F7" s="93">
        <f>[3]Julho!$H$9</f>
        <v>19.440000000000001</v>
      </c>
      <c r="G7" s="93">
        <f>[3]Julho!$H$10</f>
        <v>9.7200000000000006</v>
      </c>
      <c r="H7" s="93">
        <f>[3]Julho!$H$11</f>
        <v>15.840000000000002</v>
      </c>
      <c r="I7" s="93">
        <f>[3]Julho!$H$12</f>
        <v>15.48</v>
      </c>
      <c r="J7" s="93">
        <f>[3]Julho!$H$13</f>
        <v>11.16</v>
      </c>
      <c r="K7" s="93">
        <f>[3]Julho!$H$14</f>
        <v>11.16</v>
      </c>
      <c r="L7" s="93">
        <f>[3]Julho!$H$15</f>
        <v>19.440000000000001</v>
      </c>
      <c r="M7" s="93">
        <f>[3]Julho!$H$16</f>
        <v>16.920000000000002</v>
      </c>
      <c r="N7" s="93">
        <f>[3]Julho!$H$17</f>
        <v>16.920000000000002</v>
      </c>
      <c r="O7" s="93">
        <f>[3]Julho!$H$18</f>
        <v>15.120000000000001</v>
      </c>
      <c r="P7" s="93">
        <f>[3]Julho!$H$19</f>
        <v>9</v>
      </c>
      <c r="Q7" s="93">
        <f>[3]Julho!$H$20</f>
        <v>10.8</v>
      </c>
      <c r="R7" s="93">
        <f>[3]Julho!$H$21</f>
        <v>11.879999999999999</v>
      </c>
      <c r="S7" s="93">
        <f>[3]Julho!$H$22</f>
        <v>15.48</v>
      </c>
      <c r="T7" s="93">
        <f>[3]Julho!$H$23</f>
        <v>18.720000000000002</v>
      </c>
      <c r="U7" s="93">
        <f>[3]Julho!$H$24</f>
        <v>15.120000000000001</v>
      </c>
      <c r="V7" s="93">
        <f>[3]Julho!$H$25</f>
        <v>18</v>
      </c>
      <c r="W7" s="93">
        <f>[3]Julho!$H$26</f>
        <v>14.4</v>
      </c>
      <c r="X7" s="93">
        <f>[3]Julho!$H$27</f>
        <v>15.120000000000001</v>
      </c>
      <c r="Y7" s="93">
        <f>[3]Julho!$H$28</f>
        <v>16.559999999999999</v>
      </c>
      <c r="Z7" s="93">
        <f>[3]Julho!$H$29</f>
        <v>9.7200000000000006</v>
      </c>
      <c r="AA7" s="93">
        <f>[3]Julho!$H$30</f>
        <v>15.48</v>
      </c>
      <c r="AB7" s="93">
        <f>[3]Julho!$H$31</f>
        <v>14.04</v>
      </c>
      <c r="AC7" s="93">
        <f>[3]Julho!$H$32</f>
        <v>16.2</v>
      </c>
      <c r="AD7" s="93">
        <f>[3]Julho!$H$33</f>
        <v>15.120000000000001</v>
      </c>
      <c r="AE7" s="93">
        <f>[3]Julho!$H$34</f>
        <v>11.520000000000001</v>
      </c>
      <c r="AF7" s="93">
        <f>[3]Julho!$H$35</f>
        <v>18.36</v>
      </c>
      <c r="AG7" s="81">
        <f t="shared" ref="AG7:AG48" si="3">MAX(B7:AF7)</f>
        <v>19.440000000000001</v>
      </c>
      <c r="AH7" s="92">
        <f t="shared" ref="AH7:AH49" si="4">AVERAGE(B7:AF7)</f>
        <v>14.597419354838712</v>
      </c>
    </row>
    <row r="8" spans="1:36" x14ac:dyDescent="0.2">
      <c r="A8" s="50" t="s">
        <v>1</v>
      </c>
      <c r="B8" s="93">
        <f>[4]Julho!$H$5</f>
        <v>14.04</v>
      </c>
      <c r="C8" s="93">
        <f>[4]Julho!$H$6</f>
        <v>2.8800000000000003</v>
      </c>
      <c r="D8" s="93">
        <f>[4]Julho!$H$7</f>
        <v>7.9200000000000008</v>
      </c>
      <c r="E8" s="93">
        <f>[4]Julho!$H$8</f>
        <v>10.08</v>
      </c>
      <c r="F8" s="93">
        <f>[4]Julho!$H$9</f>
        <v>9</v>
      </c>
      <c r="G8" s="93">
        <f>[4]Julho!$H$10</f>
        <v>4.32</v>
      </c>
      <c r="H8" s="93">
        <f>[4]Julho!$H$11</f>
        <v>2.8800000000000003</v>
      </c>
      <c r="I8" s="93">
        <f>[4]Julho!$H$12</f>
        <v>6.48</v>
      </c>
      <c r="J8" s="93">
        <f>[4]Julho!$H$13</f>
        <v>6.48</v>
      </c>
      <c r="K8" s="93">
        <f>[4]Julho!$H$14</f>
        <v>8.64</v>
      </c>
      <c r="L8" s="93">
        <f>[4]Julho!$H$15</f>
        <v>4.6800000000000006</v>
      </c>
      <c r="M8" s="93">
        <f>[4]Julho!$H$16</f>
        <v>10.44</v>
      </c>
      <c r="N8" s="93">
        <f>[4]Julho!$H$17</f>
        <v>9</v>
      </c>
      <c r="O8" s="93">
        <f>[4]Julho!$H$18</f>
        <v>8.64</v>
      </c>
      <c r="P8" s="93">
        <f>[4]Julho!$H$19</f>
        <v>10.44</v>
      </c>
      <c r="Q8" s="93">
        <f>[4]Julho!$H$20</f>
        <v>7.9200000000000008</v>
      </c>
      <c r="R8" s="93">
        <f>[4]Julho!$H$21</f>
        <v>11.879999999999999</v>
      </c>
      <c r="S8" s="93">
        <f>[4]Julho!$H$22</f>
        <v>21.96</v>
      </c>
      <c r="T8" s="93">
        <f>[4]Julho!$H$23</f>
        <v>7.5600000000000005</v>
      </c>
      <c r="U8" s="93">
        <f>[4]Julho!$H$24</f>
        <v>13.32</v>
      </c>
      <c r="V8" s="93">
        <f>[4]Julho!$H$25</f>
        <v>19.079999999999998</v>
      </c>
      <c r="W8" s="93">
        <f>[4]Julho!$H$26</f>
        <v>16.2</v>
      </c>
      <c r="X8" s="93">
        <f>[4]Julho!$H$27</f>
        <v>15.48</v>
      </c>
      <c r="Y8" s="93">
        <f>[4]Julho!$H$28</f>
        <v>17.28</v>
      </c>
      <c r="Z8" s="93">
        <f>[4]Julho!$H$29</f>
        <v>3.24</v>
      </c>
      <c r="AA8" s="93">
        <f>[4]Julho!$H$30</f>
        <v>0</v>
      </c>
      <c r="AB8" s="93">
        <f>[4]Julho!$H$31</f>
        <v>10.8</v>
      </c>
      <c r="AC8" s="93">
        <f>[4]Julho!$H$32</f>
        <v>14.04</v>
      </c>
      <c r="AD8" s="93">
        <f>[4]Julho!$H$33</f>
        <v>6.12</v>
      </c>
      <c r="AE8" s="93">
        <f>[4]Julho!$H$34</f>
        <v>12.96</v>
      </c>
      <c r="AF8" s="93">
        <f>[4]Julho!$H$35</f>
        <v>14.04</v>
      </c>
      <c r="AG8" s="81">
        <f t="shared" si="3"/>
        <v>21.96</v>
      </c>
      <c r="AH8" s="92">
        <f t="shared" si="4"/>
        <v>9.9290322580645185</v>
      </c>
    </row>
    <row r="9" spans="1:36" x14ac:dyDescent="0.2">
      <c r="A9" s="50" t="s">
        <v>149</v>
      </c>
      <c r="B9" s="93">
        <f>[5]Julho!$H$5</f>
        <v>16.2</v>
      </c>
      <c r="C9" s="93">
        <f>[5]Julho!$H$6</f>
        <v>18.720000000000002</v>
      </c>
      <c r="D9" s="93">
        <f>[5]Julho!$H$7</f>
        <v>15.840000000000002</v>
      </c>
      <c r="E9" s="93">
        <f>[5]Julho!$H$8</f>
        <v>12.6</v>
      </c>
      <c r="F9" s="93">
        <f>[5]Julho!$H$9</f>
        <v>20.88</v>
      </c>
      <c r="G9" s="93">
        <f>[5]Julho!$H$10</f>
        <v>16.559999999999999</v>
      </c>
      <c r="H9" s="93">
        <f>[5]Julho!$H$11</f>
        <v>17.64</v>
      </c>
      <c r="I9" s="93">
        <f>[5]Julho!$H$12</f>
        <v>15.48</v>
      </c>
      <c r="J9" s="93">
        <f>[5]Julho!$H$13</f>
        <v>12.24</v>
      </c>
      <c r="K9" s="93">
        <f>[5]Julho!$H$14</f>
        <v>14.76</v>
      </c>
      <c r="L9" s="93">
        <f>[5]Julho!$H$15</f>
        <v>14.76</v>
      </c>
      <c r="M9" s="93">
        <f>[5]Julho!$H$16</f>
        <v>16.559999999999999</v>
      </c>
      <c r="N9" s="93">
        <f>[5]Julho!$H$17</f>
        <v>18.36</v>
      </c>
      <c r="O9" s="93">
        <f>[5]Julho!$H$18</f>
        <v>13.32</v>
      </c>
      <c r="P9" s="93">
        <f>[5]Julho!$H$19</f>
        <v>11.16</v>
      </c>
      <c r="Q9" s="93">
        <f>[5]Julho!$H$20</f>
        <v>12.6</v>
      </c>
      <c r="R9" s="93">
        <f>[5]Julho!$H$21</f>
        <v>8.64</v>
      </c>
      <c r="S9" s="93">
        <f>[5]Julho!$H$22</f>
        <v>19.8</v>
      </c>
      <c r="T9" s="93">
        <f>[5]Julho!$H$23</f>
        <v>17.64</v>
      </c>
      <c r="U9" s="93">
        <f>[5]Julho!$H$24</f>
        <v>15.48</v>
      </c>
      <c r="V9" s="93">
        <f>[5]Julho!$H$25</f>
        <v>19.079999999999998</v>
      </c>
      <c r="W9" s="93">
        <f>[5]Julho!$H$26</f>
        <v>14.76</v>
      </c>
      <c r="X9" s="93">
        <f>[5]Julho!$H$27</f>
        <v>18.36</v>
      </c>
      <c r="Y9" s="93">
        <f>[5]Julho!$H$28</f>
        <v>18</v>
      </c>
      <c r="Z9" s="93">
        <f>[5]Julho!$H$29</f>
        <v>12.96</v>
      </c>
      <c r="AA9" s="93">
        <f>[5]Julho!$H$30</f>
        <v>16.559999999999999</v>
      </c>
      <c r="AB9" s="93">
        <f>[5]Julho!$H$31</f>
        <v>16.920000000000002</v>
      </c>
      <c r="AC9" s="93">
        <f>[5]Julho!$H$32</f>
        <v>18.36</v>
      </c>
      <c r="AD9" s="93">
        <f>[5]Julho!$H$33</f>
        <v>21.6</v>
      </c>
      <c r="AE9" s="93">
        <f>[5]Julho!$H$34</f>
        <v>15.120000000000001</v>
      </c>
      <c r="AF9" s="93">
        <f>[5]Julho!$H$35</f>
        <v>20.88</v>
      </c>
      <c r="AG9" s="81">
        <f t="shared" si="3"/>
        <v>21.6</v>
      </c>
      <c r="AH9" s="92">
        <f t="shared" si="4"/>
        <v>16.188387096774196</v>
      </c>
    </row>
    <row r="10" spans="1:36" x14ac:dyDescent="0.2">
      <c r="A10" s="50" t="s">
        <v>93</v>
      </c>
      <c r="B10" s="93">
        <f>[6]Julho!$H$5</f>
        <v>22.68</v>
      </c>
      <c r="C10" s="93">
        <f>[6]Julho!$H$6</f>
        <v>21.96</v>
      </c>
      <c r="D10" s="93">
        <f>[6]Julho!$H$7</f>
        <v>16.559999999999999</v>
      </c>
      <c r="E10" s="93">
        <f>[6]Julho!$H$8</f>
        <v>14.4</v>
      </c>
      <c r="F10" s="93">
        <f>[6]Julho!$H$9</f>
        <v>19.079999999999998</v>
      </c>
      <c r="G10" s="93">
        <f>[6]Julho!$H$10</f>
        <v>18.720000000000002</v>
      </c>
      <c r="H10" s="93">
        <f>[6]Julho!$H$11</f>
        <v>23.400000000000002</v>
      </c>
      <c r="I10" s="93">
        <f>[6]Julho!$H$12</f>
        <v>10.44</v>
      </c>
      <c r="J10" s="93">
        <f>[6]Julho!$H$13</f>
        <v>15.48</v>
      </c>
      <c r="K10" s="93">
        <f>[6]Julho!$H$14</f>
        <v>19.440000000000001</v>
      </c>
      <c r="L10" s="93">
        <f>[6]Julho!$H$15</f>
        <v>21.6</v>
      </c>
      <c r="M10" s="93">
        <f>[6]Julho!$H$16</f>
        <v>26.64</v>
      </c>
      <c r="N10" s="93">
        <f>[6]Julho!$H$17</f>
        <v>25.92</v>
      </c>
      <c r="O10" s="93">
        <f>[6]Julho!$H$18</f>
        <v>21.6</v>
      </c>
      <c r="P10" s="93">
        <f>[6]Julho!$H$19</f>
        <v>25.2</v>
      </c>
      <c r="Q10" s="93">
        <f>[6]Julho!$H$20</f>
        <v>23.759999999999998</v>
      </c>
      <c r="R10" s="93">
        <f>[6]Julho!$H$21</f>
        <v>18.720000000000002</v>
      </c>
      <c r="S10" s="93">
        <f>[6]Julho!$H$22</f>
        <v>26.28</v>
      </c>
      <c r="T10" s="93">
        <f>[6]Julho!$H$23</f>
        <v>16.559999999999999</v>
      </c>
      <c r="U10" s="93">
        <f>[6]Julho!$H$24</f>
        <v>18</v>
      </c>
      <c r="V10" s="93">
        <f>[6]Julho!$H$25</f>
        <v>18.720000000000002</v>
      </c>
      <c r="W10" s="93">
        <f>[6]Julho!$H$26</f>
        <v>18.36</v>
      </c>
      <c r="X10" s="93">
        <f>[6]Julho!$H$27</f>
        <v>20.16</v>
      </c>
      <c r="Y10" s="93">
        <f>[6]Julho!$H$28</f>
        <v>26.28</v>
      </c>
      <c r="Z10" s="93">
        <f>[6]Julho!$H$29</f>
        <v>11.879999999999999</v>
      </c>
      <c r="AA10" s="93">
        <f>[6]Julho!$H$30</f>
        <v>15.48</v>
      </c>
      <c r="AB10" s="93">
        <f>[6]Julho!$H$31</f>
        <v>21.6</v>
      </c>
      <c r="AC10" s="93">
        <f>[6]Julho!$H$32</f>
        <v>17.28</v>
      </c>
      <c r="AD10" s="93">
        <f>[6]Julho!$H$33</f>
        <v>18.720000000000002</v>
      </c>
      <c r="AE10" s="93">
        <f>[6]Julho!$H$34</f>
        <v>29.880000000000003</v>
      </c>
      <c r="AF10" s="93">
        <f>[6]Julho!$H$35</f>
        <v>24.840000000000003</v>
      </c>
      <c r="AG10" s="81">
        <f t="shared" si="3"/>
        <v>29.880000000000003</v>
      </c>
      <c r="AH10" s="92">
        <f t="shared" si="4"/>
        <v>20.310967741935489</v>
      </c>
    </row>
    <row r="11" spans="1:36" x14ac:dyDescent="0.2">
      <c r="A11" s="50" t="s">
        <v>50</v>
      </c>
      <c r="B11" s="93">
        <f>[7]Julho!$H$5</f>
        <v>17.28</v>
      </c>
      <c r="C11" s="93">
        <f>[7]Julho!$H$6</f>
        <v>15.48</v>
      </c>
      <c r="D11" s="93">
        <f>[7]Julho!$H$7</f>
        <v>15.120000000000001</v>
      </c>
      <c r="E11" s="93">
        <f>[7]Julho!$H$8</f>
        <v>16.2</v>
      </c>
      <c r="F11" s="93">
        <f>[7]Julho!$H$9</f>
        <v>15.120000000000001</v>
      </c>
      <c r="G11" s="93">
        <f>[7]Julho!$H$10</f>
        <v>13.32</v>
      </c>
      <c r="H11" s="93">
        <f>[7]Julho!$H$11</f>
        <v>13.68</v>
      </c>
      <c r="I11" s="93">
        <f>[7]Julho!$H$12</f>
        <v>16.559999999999999</v>
      </c>
      <c r="J11" s="93">
        <f>[7]Julho!$H$13</f>
        <v>11.879999999999999</v>
      </c>
      <c r="K11" s="93">
        <f>[7]Julho!$H$14</f>
        <v>12.24</v>
      </c>
      <c r="L11" s="93">
        <f>[7]Julho!$H$15</f>
        <v>26.28</v>
      </c>
      <c r="M11" s="93">
        <f>[7]Julho!$H$16</f>
        <v>24.12</v>
      </c>
      <c r="N11" s="93">
        <f>[7]Julho!$H$17</f>
        <v>18.36</v>
      </c>
      <c r="O11" s="93">
        <f>[7]Julho!$H$18</f>
        <v>17.64</v>
      </c>
      <c r="P11" s="93">
        <f>[7]Julho!$H$19</f>
        <v>18</v>
      </c>
      <c r="Q11" s="93">
        <f>[7]Julho!$H$20</f>
        <v>20.88</v>
      </c>
      <c r="R11" s="93">
        <f>[7]Julho!$H$21</f>
        <v>17.64</v>
      </c>
      <c r="S11" s="93">
        <f>[7]Julho!$H$22</f>
        <v>19.440000000000001</v>
      </c>
      <c r="T11" s="93">
        <f>[7]Julho!$H$23</f>
        <v>22.68</v>
      </c>
      <c r="U11" s="93">
        <f>[7]Julho!$H$24</f>
        <v>14.04</v>
      </c>
      <c r="V11" s="93">
        <f>[7]Julho!$H$25</f>
        <v>19.8</v>
      </c>
      <c r="W11" s="93">
        <f>[7]Julho!$H$26</f>
        <v>21.6</v>
      </c>
      <c r="X11" s="93">
        <f>[7]Julho!$H$27</f>
        <v>19.8</v>
      </c>
      <c r="Y11" s="93">
        <f>[7]Julho!$H$28</f>
        <v>16.559999999999999</v>
      </c>
      <c r="Z11" s="93">
        <f>[7]Julho!$H$29</f>
        <v>14.4</v>
      </c>
      <c r="AA11" s="93">
        <f>[7]Julho!$H$30</f>
        <v>17.28</v>
      </c>
      <c r="AB11" s="93">
        <f>[7]Julho!$H$31</f>
        <v>14.76</v>
      </c>
      <c r="AC11" s="93">
        <f>[7]Julho!$H$32</f>
        <v>16.559999999999999</v>
      </c>
      <c r="AD11" s="93">
        <f>[7]Julho!$H$33</f>
        <v>23.040000000000003</v>
      </c>
      <c r="AE11" s="93">
        <f>[7]Julho!$H$34</f>
        <v>18.36</v>
      </c>
      <c r="AF11" s="93">
        <f>[7]Julho!$H$35</f>
        <v>20.88</v>
      </c>
      <c r="AG11" s="81">
        <f t="shared" si="3"/>
        <v>26.28</v>
      </c>
      <c r="AH11" s="92">
        <f t="shared" si="4"/>
        <v>17.709677419354843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6" x14ac:dyDescent="0.2">
      <c r="A13" s="50" t="s">
        <v>96</v>
      </c>
      <c r="B13" s="93">
        <f>[8]Julho!$H$5</f>
        <v>13.32</v>
      </c>
      <c r="C13" s="93">
        <f>[8]Julho!$H$6</f>
        <v>15.48</v>
      </c>
      <c r="D13" s="93">
        <f>[8]Julho!$H$7</f>
        <v>21.240000000000002</v>
      </c>
      <c r="E13" s="93">
        <f>[8]Julho!$H$8</f>
        <v>18.36</v>
      </c>
      <c r="F13" s="93">
        <f>[8]Julho!$H$9</f>
        <v>24.840000000000003</v>
      </c>
      <c r="G13" s="93">
        <f>[8]Julho!$H$10</f>
        <v>24.48</v>
      </c>
      <c r="H13" s="93">
        <f>[8]Julho!$H$11</f>
        <v>23.040000000000003</v>
      </c>
      <c r="I13" s="93">
        <f>[8]Julho!$H$12</f>
        <v>24.12</v>
      </c>
      <c r="J13" s="93">
        <f>[8]Julho!$H$13</f>
        <v>21.6</v>
      </c>
      <c r="K13" s="93">
        <f>[8]Julho!$H$14</f>
        <v>19.079999999999998</v>
      </c>
      <c r="L13" s="93">
        <f>[8]Julho!$H$15</f>
        <v>24.48</v>
      </c>
      <c r="M13" s="93">
        <f>[8]Julho!$H$16</f>
        <v>27.36</v>
      </c>
      <c r="N13" s="93">
        <f>[8]Julho!$H$17</f>
        <v>28.44</v>
      </c>
      <c r="O13" s="93">
        <f>[8]Julho!$H$18</f>
        <v>23.759999999999998</v>
      </c>
      <c r="P13" s="93">
        <f>[8]Julho!$H$19</f>
        <v>20.88</v>
      </c>
      <c r="Q13" s="93">
        <f>[8]Julho!$H$20</f>
        <v>16.920000000000002</v>
      </c>
      <c r="R13" s="93">
        <f>[8]Julho!$H$21</f>
        <v>9.7200000000000006</v>
      </c>
      <c r="S13" s="93">
        <f>[8]Julho!$H$22</f>
        <v>18.720000000000002</v>
      </c>
      <c r="T13" s="93">
        <f>[8]Julho!$H$23</f>
        <v>12.6</v>
      </c>
      <c r="U13" s="93">
        <f>[8]Julho!$H$24</f>
        <v>11.520000000000001</v>
      </c>
      <c r="V13" s="93">
        <f>[8]Julho!$H$25</f>
        <v>12.96</v>
      </c>
      <c r="W13" s="93">
        <f>[8]Julho!$H$26</f>
        <v>14.76</v>
      </c>
      <c r="X13" s="93">
        <f>[8]Julho!$H$27</f>
        <v>12.24</v>
      </c>
      <c r="Y13" s="93">
        <f>[8]Julho!$H$28</f>
        <v>21.6</v>
      </c>
      <c r="Z13" s="93">
        <f>[8]Julho!$H$29</f>
        <v>15.48</v>
      </c>
      <c r="AA13" s="93">
        <f>[8]Julho!$H$30</f>
        <v>11.520000000000001</v>
      </c>
      <c r="AB13" s="93">
        <f>[8]Julho!$H$31</f>
        <v>13.32</v>
      </c>
      <c r="AC13" s="93">
        <f>[8]Julho!$H$32</f>
        <v>25.92</v>
      </c>
      <c r="AD13" s="93">
        <f>[8]Julho!$H$33</f>
        <v>29.52</v>
      </c>
      <c r="AE13" s="93">
        <f>[8]Julho!$H$34</f>
        <v>20.88</v>
      </c>
      <c r="AF13" s="93">
        <f>[8]Julho!$H$35</f>
        <v>14.76</v>
      </c>
      <c r="AG13" s="81">
        <f t="shared" si="3"/>
        <v>29.52</v>
      </c>
      <c r="AH13" s="92">
        <f t="shared" si="4"/>
        <v>19.126451612903224</v>
      </c>
    </row>
    <row r="14" spans="1:36" x14ac:dyDescent="0.2">
      <c r="A14" s="50" t="s">
        <v>103</v>
      </c>
      <c r="B14" s="93">
        <f>[10]Julho!$H$5</f>
        <v>16.2</v>
      </c>
      <c r="C14" s="93">
        <f>[10]Julho!$H$6</f>
        <v>22.68</v>
      </c>
      <c r="D14" s="93">
        <f>[10]Julho!$H$7</f>
        <v>16.920000000000002</v>
      </c>
      <c r="E14" s="93">
        <f>[10]Julho!$H$8</f>
        <v>14.04</v>
      </c>
      <c r="F14" s="93">
        <f>[10]Julho!$H$9</f>
        <v>19.079999999999998</v>
      </c>
      <c r="G14" s="93">
        <f>[10]Julho!$H$10</f>
        <v>14.04</v>
      </c>
      <c r="H14" s="93">
        <f>[10]Julho!$H$11</f>
        <v>17.64</v>
      </c>
      <c r="I14" s="93">
        <f>[10]Julho!$H$12</f>
        <v>18.720000000000002</v>
      </c>
      <c r="J14" s="93">
        <f>[10]Julho!$H$13</f>
        <v>20.16</v>
      </c>
      <c r="K14" s="93">
        <f>[10]Julho!$H$14</f>
        <v>12.6</v>
      </c>
      <c r="L14" s="93">
        <f>[10]Julho!$H$15</f>
        <v>14.4</v>
      </c>
      <c r="M14" s="93">
        <f>[10]Julho!$H$16</f>
        <v>19.8</v>
      </c>
      <c r="N14" s="93">
        <f>[10]Julho!$H$17</f>
        <v>22.68</v>
      </c>
      <c r="O14" s="93">
        <f>[10]Julho!$H$18</f>
        <v>14.76</v>
      </c>
      <c r="P14" s="93">
        <f>[10]Julho!$H$19</f>
        <v>16.559999999999999</v>
      </c>
      <c r="Q14" s="93">
        <f>[10]Julho!$H$20</f>
        <v>11.16</v>
      </c>
      <c r="R14" s="93">
        <f>[10]Julho!$H$21</f>
        <v>14.04</v>
      </c>
      <c r="S14" s="93">
        <f>[10]Julho!$H$22</f>
        <v>16.920000000000002</v>
      </c>
      <c r="T14" s="93">
        <f>[10]Julho!$H$23</f>
        <v>20.88</v>
      </c>
      <c r="U14" s="93">
        <f>[10]Julho!$H$24</f>
        <v>17.28</v>
      </c>
      <c r="V14" s="93">
        <f>[10]Julho!$H$25</f>
        <v>16.2</v>
      </c>
      <c r="W14" s="93">
        <f>[10]Julho!$H$26</f>
        <v>12.24</v>
      </c>
      <c r="X14" s="93">
        <f>[10]Julho!$H$27</f>
        <v>21.96</v>
      </c>
      <c r="Y14" s="93">
        <f>[10]Julho!$H$28</f>
        <v>19.079999999999998</v>
      </c>
      <c r="Z14" s="93">
        <f>[10]Julho!$H$29</f>
        <v>13.32</v>
      </c>
      <c r="AA14" s="93">
        <f>[10]Julho!$H$30</f>
        <v>16.559999999999999</v>
      </c>
      <c r="AB14" s="93">
        <f>[10]Julho!$H$31</f>
        <v>16.2</v>
      </c>
      <c r="AC14" s="93">
        <f>[10]Julho!$H$32</f>
        <v>19.440000000000001</v>
      </c>
      <c r="AD14" s="93">
        <f>[10]Julho!$H$33</f>
        <v>22.32</v>
      </c>
      <c r="AE14" s="93">
        <f>[10]Julho!$H$34</f>
        <v>15.120000000000001</v>
      </c>
      <c r="AF14" s="93">
        <f>[10]Julho!$H$35</f>
        <v>20.16</v>
      </c>
      <c r="AG14" s="81">
        <f t="shared" si="3"/>
        <v>22.68</v>
      </c>
      <c r="AH14" s="92">
        <f t="shared" si="4"/>
        <v>17.198709677419355</v>
      </c>
    </row>
    <row r="15" spans="1:36" x14ac:dyDescent="0.2">
      <c r="A15" s="50" t="s">
        <v>150</v>
      </c>
      <c r="B15" s="93" t="str">
        <f>[11]Julho!$H$5</f>
        <v>*</v>
      </c>
      <c r="C15" s="93" t="str">
        <f>[11]Julho!$H$6</f>
        <v>*</v>
      </c>
      <c r="D15" s="93" t="str">
        <f>[11]Julho!$H$7</f>
        <v>*</v>
      </c>
      <c r="E15" s="93" t="str">
        <f>[11]Julho!$H$8</f>
        <v>*</v>
      </c>
      <c r="F15" s="93" t="str">
        <f>[11]Julho!$H$9</f>
        <v>*</v>
      </c>
      <c r="G15" s="93" t="str">
        <f>[11]Julho!$H$10</f>
        <v>*</v>
      </c>
      <c r="H15" s="93" t="str">
        <f>[11]Julho!$H$11</f>
        <v>*</v>
      </c>
      <c r="I15" s="93" t="str">
        <f>[11]Julho!$H$12</f>
        <v>*</v>
      </c>
      <c r="J15" s="93" t="str">
        <f>[11]Julho!$H$13</f>
        <v>*</v>
      </c>
      <c r="K15" s="93" t="str">
        <f>[11]Julho!$H$14</f>
        <v>*</v>
      </c>
      <c r="L15" s="93" t="str">
        <f>[11]Julho!$H$15</f>
        <v>*</v>
      </c>
      <c r="M15" s="93" t="str">
        <f>[11]Julho!$H$16</f>
        <v>*</v>
      </c>
      <c r="N15" s="93" t="str">
        <f>[11]Julho!$H$17</f>
        <v>*</v>
      </c>
      <c r="O15" s="93" t="str">
        <f>[11]Julho!$H$18</f>
        <v>*</v>
      </c>
      <c r="P15" s="93" t="str">
        <f>[11]Julho!$H$19</f>
        <v>*</v>
      </c>
      <c r="Q15" s="93" t="str">
        <f>[11]Julho!$H$20</f>
        <v>*</v>
      </c>
      <c r="R15" s="93" t="str">
        <f>[11]Julho!$H$21</f>
        <v>*</v>
      </c>
      <c r="S15" s="93" t="str">
        <f>[11]Julho!$H$22</f>
        <v>*</v>
      </c>
      <c r="T15" s="93" t="str">
        <f>[11]Julho!$H$23</f>
        <v>*</v>
      </c>
      <c r="U15" s="93" t="str">
        <f>[11]Julho!$H$24</f>
        <v>*</v>
      </c>
      <c r="V15" s="93" t="str">
        <f>[11]Julho!$H$25</f>
        <v>*</v>
      </c>
      <c r="W15" s="93" t="str">
        <f>[11]Julho!$H$26</f>
        <v>*</v>
      </c>
      <c r="X15" s="93" t="str">
        <f>[11]Julho!$H$27</f>
        <v>*</v>
      </c>
      <c r="Y15" s="93" t="str">
        <f>[11]Julho!$H$28</f>
        <v>*</v>
      </c>
      <c r="Z15" s="93" t="str">
        <f>[11]Julho!$H$29</f>
        <v>*</v>
      </c>
      <c r="AA15" s="93" t="str">
        <f>[11]Julho!$H$30</f>
        <v>*</v>
      </c>
      <c r="AB15" s="93" t="str">
        <f>[11]Julho!$H$31</f>
        <v>*</v>
      </c>
      <c r="AC15" s="93" t="str">
        <f>[11]Julho!$H$32</f>
        <v>*</v>
      </c>
      <c r="AD15" s="93" t="str">
        <f>[11]Julho!$H$33</f>
        <v>*</v>
      </c>
      <c r="AE15" s="93" t="str">
        <f>[11]Julho!$H$34</f>
        <v>*</v>
      </c>
      <c r="AF15" s="93" t="str">
        <f>[11]Julho!$H$35</f>
        <v>*</v>
      </c>
      <c r="AG15" s="81" t="s">
        <v>203</v>
      </c>
      <c r="AH15" s="92" t="s">
        <v>203</v>
      </c>
    </row>
    <row r="16" spans="1:36" x14ac:dyDescent="0.2">
      <c r="A16" s="50" t="s">
        <v>2</v>
      </c>
      <c r="B16" s="93">
        <f>[12]Julho!$H$5</f>
        <v>20.16</v>
      </c>
      <c r="C16" s="93">
        <f>[12]Julho!$H$6</f>
        <v>23.040000000000003</v>
      </c>
      <c r="D16" s="93">
        <f>[12]Julho!$H$7</f>
        <v>19.079999999999998</v>
      </c>
      <c r="E16" s="93">
        <f>[12]Julho!$H$8</f>
        <v>13.68</v>
      </c>
      <c r="F16" s="93">
        <f>[12]Julho!$H$9</f>
        <v>19.8</v>
      </c>
      <c r="G16" s="93">
        <f>[12]Julho!$H$10</f>
        <v>14.4</v>
      </c>
      <c r="H16" s="93">
        <f>[12]Julho!$H$11</f>
        <v>12.6</v>
      </c>
      <c r="I16" s="93">
        <f>[12]Julho!$H$12</f>
        <v>11.16</v>
      </c>
      <c r="J16" s="93">
        <f>[12]Julho!$H$13</f>
        <v>13.68</v>
      </c>
      <c r="K16" s="93">
        <f>[12]Julho!$H$14</f>
        <v>14.4</v>
      </c>
      <c r="L16" s="93">
        <f>[12]Julho!$H$15</f>
        <v>14.04</v>
      </c>
      <c r="M16" s="93">
        <f>[12]Julho!$H$16</f>
        <v>28.44</v>
      </c>
      <c r="N16" s="93">
        <f>[12]Julho!$H$17</f>
        <v>24.48</v>
      </c>
      <c r="O16" s="93">
        <f>[12]Julho!$H$18</f>
        <v>21.240000000000002</v>
      </c>
      <c r="P16" s="93">
        <f>[12]Julho!$H$19</f>
        <v>24.48</v>
      </c>
      <c r="Q16" s="93">
        <f>[12]Julho!$H$20</f>
        <v>17.28</v>
      </c>
      <c r="R16" s="93">
        <f>[12]Julho!$H$21</f>
        <v>16.2</v>
      </c>
      <c r="S16" s="93">
        <f>[12]Julho!$H$22</f>
        <v>25.92</v>
      </c>
      <c r="T16" s="93">
        <f>[12]Julho!$H$23</f>
        <v>20.16</v>
      </c>
      <c r="U16" s="93">
        <f>[12]Julho!$H$24</f>
        <v>23.040000000000003</v>
      </c>
      <c r="V16" s="93">
        <f>[12]Julho!$H$25</f>
        <v>23.040000000000003</v>
      </c>
      <c r="W16" s="93">
        <f>[12]Julho!$H$26</f>
        <v>20.16</v>
      </c>
      <c r="X16" s="93">
        <f>[12]Julho!$H$27</f>
        <v>20.88</v>
      </c>
      <c r="Y16" s="93">
        <f>[12]Julho!$H$28</f>
        <v>21.6</v>
      </c>
      <c r="Z16" s="93">
        <f>[12]Julho!$H$29</f>
        <v>13.68</v>
      </c>
      <c r="AA16" s="93">
        <f>[12]Julho!$H$30</f>
        <v>19.079999999999998</v>
      </c>
      <c r="AB16" s="93">
        <f>[12]Julho!$H$31</f>
        <v>17.28</v>
      </c>
      <c r="AC16" s="93">
        <f>[12]Julho!$H$32</f>
        <v>17.64</v>
      </c>
      <c r="AD16" s="93">
        <f>[12]Julho!$H$33</f>
        <v>14.4</v>
      </c>
      <c r="AE16" s="93">
        <f>[12]Julho!$H$34</f>
        <v>24.48</v>
      </c>
      <c r="AF16" s="93">
        <f>[12]Julho!$H$35</f>
        <v>26.64</v>
      </c>
      <c r="AG16" s="81">
        <f t="shared" si="3"/>
        <v>28.44</v>
      </c>
      <c r="AH16" s="92">
        <f t="shared" si="4"/>
        <v>19.230967741935487</v>
      </c>
      <c r="AJ16" s="11" t="s">
        <v>33</v>
      </c>
    </row>
    <row r="17" spans="1:38" x14ac:dyDescent="0.2">
      <c r="A17" s="50" t="s">
        <v>3</v>
      </c>
      <c r="B17" s="93">
        <f>[13]Julho!$G5</f>
        <v>47</v>
      </c>
      <c r="C17" s="93">
        <f>[13]Julho!$G6</f>
        <v>27</v>
      </c>
      <c r="D17" s="93">
        <f>[13]Julho!$G7</f>
        <v>23</v>
      </c>
      <c r="E17" s="93">
        <f>[13]Julho!$G8</f>
        <v>18</v>
      </c>
      <c r="F17" s="93">
        <f>[13]Julho!$G9</f>
        <v>21</v>
      </c>
      <c r="G17" s="93">
        <f>[13]Julho!$G10</f>
        <v>18</v>
      </c>
      <c r="H17" s="93">
        <f>[13]Julho!$G11</f>
        <v>22</v>
      </c>
      <c r="I17" s="93">
        <f>[13]Julho!$G12</f>
        <v>37</v>
      </c>
      <c r="J17" s="93">
        <f>[13]Julho!$G13</f>
        <v>49</v>
      </c>
      <c r="K17" s="93">
        <f>[13]Julho!$G14</f>
        <v>45</v>
      </c>
      <c r="L17" s="93">
        <f>[13]Julho!$G15</f>
        <v>27</v>
      </c>
      <c r="M17" s="93">
        <f>[13]Julho!$G16</f>
        <v>42</v>
      </c>
      <c r="N17" s="93">
        <f>[13]Julho!$G17</f>
        <v>33</v>
      </c>
      <c r="O17" s="93">
        <f>[13]Julho!$G18</f>
        <v>33</v>
      </c>
      <c r="P17" s="93">
        <f>[13]Julho!$G19</f>
        <v>35</v>
      </c>
      <c r="Q17" s="93">
        <f>[13]Julho!$G20</f>
        <v>27</v>
      </c>
      <c r="R17" s="93">
        <f>[13]Julho!$G21</f>
        <v>25</v>
      </c>
      <c r="S17" s="93">
        <f>[13]Julho!$G22</f>
        <v>23</v>
      </c>
      <c r="T17" s="93">
        <f>[13]Julho!$G23</f>
        <v>21</v>
      </c>
      <c r="U17" s="93">
        <f>[13]Julho!$G24</f>
        <v>22</v>
      </c>
      <c r="V17" s="93">
        <f>[13]Julho!$G25</f>
        <v>19</v>
      </c>
      <c r="W17" s="93">
        <f>[13]Julho!$G26</f>
        <v>20</v>
      </c>
      <c r="X17" s="93">
        <f>[13]Julho!$G27</f>
        <v>21</v>
      </c>
      <c r="Y17" s="93">
        <f>[13]Julho!$G28</f>
        <v>18</v>
      </c>
      <c r="Z17" s="93">
        <f>[13]Julho!$G29</f>
        <v>17</v>
      </c>
      <c r="AA17" s="93">
        <f>[13]Julho!$G30</f>
        <v>19</v>
      </c>
      <c r="AB17" s="93">
        <f>[13]Julho!$G31</f>
        <v>16</v>
      </c>
      <c r="AC17" s="93">
        <f>[13]Julho!$G32</f>
        <v>16</v>
      </c>
      <c r="AD17" s="93">
        <f>[13]Julho!$G33</f>
        <v>15</v>
      </c>
      <c r="AE17" s="93">
        <f>[13]Julho!$G34</f>
        <v>28</v>
      </c>
      <c r="AF17" s="93">
        <f>[13]Julho!$G35</f>
        <v>24</v>
      </c>
      <c r="AG17" s="81">
        <f t="shared" si="3"/>
        <v>49</v>
      </c>
      <c r="AH17" s="92">
        <f t="shared" si="4"/>
        <v>26.06451612903226</v>
      </c>
      <c r="AI17" s="11" t="s">
        <v>33</v>
      </c>
      <c r="AJ17" s="11" t="s">
        <v>33</v>
      </c>
    </row>
    <row r="18" spans="1:38" x14ac:dyDescent="0.2">
      <c r="A18" s="50" t="s">
        <v>4</v>
      </c>
      <c r="B18" s="93">
        <f>[14]Julho!$H$5</f>
        <v>14.04</v>
      </c>
      <c r="C18" s="93">
        <f>[14]Julho!$H$6</f>
        <v>18.720000000000002</v>
      </c>
      <c r="D18" s="93">
        <f>[14]Julho!$H$7</f>
        <v>17.28</v>
      </c>
      <c r="E18" s="93">
        <f>[14]Julho!$H$8</f>
        <v>11.520000000000001</v>
      </c>
      <c r="F18" s="93">
        <f>[14]Julho!$H$9</f>
        <v>9.7200000000000006</v>
      </c>
      <c r="G18" s="93">
        <f>[14]Julho!$H$10</f>
        <v>11.16</v>
      </c>
      <c r="H18" s="93">
        <f>[14]Julho!$H$11</f>
        <v>15.120000000000001</v>
      </c>
      <c r="I18" s="93">
        <f>[14]Julho!$H$12</f>
        <v>15.840000000000002</v>
      </c>
      <c r="J18" s="93">
        <f>[14]Julho!$H$13</f>
        <v>9.3600000000000012</v>
      </c>
      <c r="K18" s="93">
        <f>[14]Julho!$H$14</f>
        <v>8.64</v>
      </c>
      <c r="L18" s="93">
        <f>[14]Julho!$H$15</f>
        <v>17.28</v>
      </c>
      <c r="M18" s="93">
        <f>[14]Julho!$H$16</f>
        <v>17.64</v>
      </c>
      <c r="N18" s="93">
        <f>[14]Julho!$H$17</f>
        <v>14.4</v>
      </c>
      <c r="O18" s="93">
        <f>[14]Julho!$H$18</f>
        <v>10.44</v>
      </c>
      <c r="P18" s="93">
        <f>[14]Julho!$H$19</f>
        <v>11.879999999999999</v>
      </c>
      <c r="Q18" s="93">
        <f>[14]Julho!$H$20</f>
        <v>15.48</v>
      </c>
      <c r="R18" s="93">
        <f>[14]Julho!$H$21</f>
        <v>11.520000000000001</v>
      </c>
      <c r="S18" s="93">
        <f>[14]Julho!$H$22</f>
        <v>19.440000000000001</v>
      </c>
      <c r="T18" s="93">
        <f>[14]Julho!$H$23</f>
        <v>15.48</v>
      </c>
      <c r="U18" s="93">
        <f>[14]Julho!$H$24</f>
        <v>13.68</v>
      </c>
      <c r="V18" s="93">
        <f>[14]Julho!$H$25</f>
        <v>17.28</v>
      </c>
      <c r="W18" s="93">
        <f>[14]Julho!$H$26</f>
        <v>14.76</v>
      </c>
      <c r="X18" s="93">
        <f>[14]Julho!$H$27</f>
        <v>16.2</v>
      </c>
      <c r="Y18" s="93">
        <f>[14]Julho!$H$28</f>
        <v>17.28</v>
      </c>
      <c r="Z18" s="93">
        <f>[14]Julho!$H$29</f>
        <v>12.24</v>
      </c>
      <c r="AA18" s="93">
        <f>[14]Julho!$H$30</f>
        <v>12.96</v>
      </c>
      <c r="AB18" s="93">
        <f>[14]Julho!$H$31</f>
        <v>13.32</v>
      </c>
      <c r="AC18" s="93">
        <f>[14]Julho!$H$32</f>
        <v>16.559999999999999</v>
      </c>
      <c r="AD18" s="93">
        <f>[14]Julho!$H$33</f>
        <v>12.24</v>
      </c>
      <c r="AE18" s="93">
        <f>[14]Julho!$H$34</f>
        <v>18.36</v>
      </c>
      <c r="AF18" s="93">
        <f>[14]Julho!$H$35</f>
        <v>20.88</v>
      </c>
      <c r="AG18" s="81">
        <f t="shared" si="3"/>
        <v>20.88</v>
      </c>
      <c r="AH18" s="92">
        <f t="shared" si="4"/>
        <v>14.539354838709681</v>
      </c>
      <c r="AJ18" t="s">
        <v>33</v>
      </c>
    </row>
    <row r="19" spans="1:38" x14ac:dyDescent="0.2">
      <c r="A19" s="50" t="s">
        <v>5</v>
      </c>
      <c r="B19" s="93">
        <f>[15]Julho!$H$5</f>
        <v>10.8</v>
      </c>
      <c r="C19" s="93">
        <f>[15]Julho!$H$6</f>
        <v>12.96</v>
      </c>
      <c r="D19" s="93">
        <f>[15]Julho!$H$7</f>
        <v>11.879999999999999</v>
      </c>
      <c r="E19" s="93">
        <f>[15]Julho!$H$8</f>
        <v>10.08</v>
      </c>
      <c r="F19" s="93">
        <f>[15]Julho!$H$9</f>
        <v>15.840000000000002</v>
      </c>
      <c r="G19" s="93">
        <f>[15]Julho!$H$10</f>
        <v>26.64</v>
      </c>
      <c r="H19" s="93">
        <f>[15]Julho!$H$11</f>
        <v>14.4</v>
      </c>
      <c r="I19" s="93">
        <f>[15]Julho!$H$12</f>
        <v>18</v>
      </c>
      <c r="J19" s="93">
        <f>[15]Julho!$H$13</f>
        <v>14.4</v>
      </c>
      <c r="K19" s="93">
        <f>[15]Julho!$H$14</f>
        <v>12.96</v>
      </c>
      <c r="L19" s="93">
        <f>[15]Julho!$H$15</f>
        <v>20.52</v>
      </c>
      <c r="M19" s="93">
        <f>[15]Julho!$H$16</f>
        <v>21.6</v>
      </c>
      <c r="N19" s="93">
        <f>[15]Julho!$H$17</f>
        <v>17.28</v>
      </c>
      <c r="O19" s="93">
        <f>[15]Julho!$H$18</f>
        <v>15.840000000000002</v>
      </c>
      <c r="P19" s="93">
        <f>[15]Julho!$H$19</f>
        <v>15.48</v>
      </c>
      <c r="Q19" s="93">
        <f>[15]Julho!$H$20</f>
        <v>13.32</v>
      </c>
      <c r="R19" s="93">
        <f>[15]Julho!$H$21</f>
        <v>7.9200000000000008</v>
      </c>
      <c r="S19" s="93">
        <f>[15]Julho!$H$22</f>
        <v>11.879999999999999</v>
      </c>
      <c r="T19" s="93">
        <f>[15]Julho!$H$23</f>
        <v>14.04</v>
      </c>
      <c r="U19" s="93">
        <f>[15]Julho!$H$24</f>
        <v>10.8</v>
      </c>
      <c r="V19" s="93">
        <f>[15]Julho!$H$25</f>
        <v>14.04</v>
      </c>
      <c r="W19" s="93">
        <f>[15]Julho!$H$26</f>
        <v>10.44</v>
      </c>
      <c r="X19" s="93">
        <f>[15]Julho!$H$27</f>
        <v>10.44</v>
      </c>
      <c r="Y19" s="93">
        <f>[15]Julho!$H$28</f>
        <v>16.559999999999999</v>
      </c>
      <c r="Z19" s="93">
        <f>[15]Julho!$H$29</f>
        <v>10.44</v>
      </c>
      <c r="AA19" s="93">
        <f>[15]Julho!$H$30</f>
        <v>11.520000000000001</v>
      </c>
      <c r="AB19" s="93">
        <f>[15]Julho!$H$31</f>
        <v>13.68</v>
      </c>
      <c r="AC19" s="93">
        <f>[15]Julho!$H$32</f>
        <v>14.4</v>
      </c>
      <c r="AD19" s="93">
        <f>[15]Julho!$H$33</f>
        <v>18.36</v>
      </c>
      <c r="AE19" s="93">
        <f>[15]Julho!$H$34</f>
        <v>16.920000000000002</v>
      </c>
      <c r="AF19" s="93">
        <f>[15]Julho!$H$35</f>
        <v>15.120000000000001</v>
      </c>
      <c r="AG19" s="81">
        <f t="shared" si="3"/>
        <v>26.64</v>
      </c>
      <c r="AH19" s="92">
        <f t="shared" si="4"/>
        <v>14.469677419354841</v>
      </c>
      <c r="AI19" s="11" t="s">
        <v>33</v>
      </c>
      <c r="AK19" t="s">
        <v>33</v>
      </c>
    </row>
    <row r="20" spans="1:38" x14ac:dyDescent="0.2">
      <c r="A20" s="50" t="s">
        <v>31</v>
      </c>
      <c r="B20" s="93">
        <f>[16]Julho!$H$5</f>
        <v>17.64</v>
      </c>
      <c r="C20" s="93">
        <f>[16]Julho!$H$6</f>
        <v>24.12</v>
      </c>
      <c r="D20" s="93">
        <f>[16]Julho!$H$7</f>
        <v>19.079999999999998</v>
      </c>
      <c r="E20" s="93">
        <f>[16]Julho!$H$8</f>
        <v>18</v>
      </c>
      <c r="F20" s="93">
        <f>[16]Julho!$H$9</f>
        <v>19.079999999999998</v>
      </c>
      <c r="G20" s="93">
        <f>[16]Julho!$H$10</f>
        <v>17.64</v>
      </c>
      <c r="H20" s="93">
        <f>[16]Julho!$H$11</f>
        <v>20.16</v>
      </c>
      <c r="I20" s="93">
        <f>[16]Julho!$H$12</f>
        <v>15.120000000000001</v>
      </c>
      <c r="J20" s="93">
        <f>[16]Julho!$H$13</f>
        <v>17.28</v>
      </c>
      <c r="K20" s="93">
        <f>[16]Julho!$H$14</f>
        <v>12.6</v>
      </c>
      <c r="L20" s="93">
        <f>[16]Julho!$H$15</f>
        <v>24.840000000000003</v>
      </c>
      <c r="M20" s="93">
        <f>[16]Julho!$H$16</f>
        <v>21.6</v>
      </c>
      <c r="N20" s="93">
        <f>[16]Julho!$H$17</f>
        <v>20.16</v>
      </c>
      <c r="O20" s="93">
        <f>[16]Julho!$H$18</f>
        <v>18</v>
      </c>
      <c r="P20" s="93">
        <f>[16]Julho!$H$19</f>
        <v>12.24</v>
      </c>
      <c r="Q20" s="93">
        <f>[16]Julho!$H$20</f>
        <v>19.079999999999998</v>
      </c>
      <c r="R20" s="93">
        <f>[16]Julho!$H$21</f>
        <v>16.2</v>
      </c>
      <c r="S20" s="93">
        <f>[16]Julho!$H$22</f>
        <v>21.6</v>
      </c>
      <c r="T20" s="93">
        <f>[16]Julho!$H$23</f>
        <v>16.2</v>
      </c>
      <c r="U20" s="93">
        <f>[16]Julho!$H$24</f>
        <v>17.28</v>
      </c>
      <c r="V20" s="93">
        <f>[16]Julho!$H$25</f>
        <v>22.68</v>
      </c>
      <c r="W20" s="93">
        <f>[16]Julho!$H$26</f>
        <v>17.64</v>
      </c>
      <c r="X20" s="93">
        <f>[16]Julho!$H$27</f>
        <v>20.52</v>
      </c>
      <c r="Y20" s="93">
        <f>[16]Julho!$H$28</f>
        <v>20.88</v>
      </c>
      <c r="Z20" s="93">
        <f>[16]Julho!$H$29</f>
        <v>18.720000000000002</v>
      </c>
      <c r="AA20" s="93">
        <f>[16]Julho!$H$30</f>
        <v>19.079999999999998</v>
      </c>
      <c r="AB20" s="93">
        <f>[16]Julho!$H$31</f>
        <v>21.96</v>
      </c>
      <c r="AC20" s="93">
        <f>[16]Julho!$H$32</f>
        <v>20.52</v>
      </c>
      <c r="AD20" s="93">
        <f>[16]Julho!$H$33</f>
        <v>21.6</v>
      </c>
      <c r="AE20" s="93">
        <f>[16]Julho!$H$34</f>
        <v>21.6</v>
      </c>
      <c r="AF20" s="93">
        <f>[16]Julho!$H$35</f>
        <v>22.32</v>
      </c>
      <c r="AG20" s="81">
        <f t="shared" si="3"/>
        <v>24.840000000000003</v>
      </c>
      <c r="AH20" s="92">
        <f t="shared" si="4"/>
        <v>19.207741935483874</v>
      </c>
    </row>
    <row r="21" spans="1:38" x14ac:dyDescent="0.2">
      <c r="A21" s="50" t="s">
        <v>6</v>
      </c>
      <c r="B21" s="93">
        <f>[17]Julho!$H$5</f>
        <v>10.44</v>
      </c>
      <c r="C21" s="93">
        <f>[17]Julho!$H$6</f>
        <v>10.44</v>
      </c>
      <c r="D21" s="93">
        <f>[17]Julho!$H$7</f>
        <v>8.2799999999999994</v>
      </c>
      <c r="E21" s="93">
        <f>[17]Julho!$H$8</f>
        <v>8.2799999999999994</v>
      </c>
      <c r="F21" s="93">
        <f>[17]Julho!$H$9</f>
        <v>7.9200000000000008</v>
      </c>
      <c r="G21" s="93">
        <f>[17]Julho!$H$10</f>
        <v>13.32</v>
      </c>
      <c r="H21" s="93">
        <f>[17]Julho!$H$11</f>
        <v>15.120000000000001</v>
      </c>
      <c r="I21" s="93">
        <f>[17]Julho!$H$12</f>
        <v>13.32</v>
      </c>
      <c r="J21" s="93">
        <f>[17]Julho!$H$13</f>
        <v>15.48</v>
      </c>
      <c r="K21" s="93">
        <f>[17]Julho!$H$14</f>
        <v>7.9200000000000008</v>
      </c>
      <c r="L21" s="93">
        <f>[17]Julho!$H$15</f>
        <v>12.96</v>
      </c>
      <c r="M21" s="93">
        <f>[17]Julho!$H$16</f>
        <v>13.68</v>
      </c>
      <c r="N21" s="93">
        <f>[17]Julho!$H$17</f>
        <v>14.04</v>
      </c>
      <c r="O21" s="93">
        <f>[17]Julho!$H$18</f>
        <v>12.6</v>
      </c>
      <c r="P21" s="93">
        <f>[17]Julho!$H$19</f>
        <v>11.16</v>
      </c>
      <c r="Q21" s="93">
        <f>[17]Julho!$H$20</f>
        <v>10.44</v>
      </c>
      <c r="R21" s="93">
        <f>[17]Julho!$H$21</f>
        <v>9</v>
      </c>
      <c r="S21" s="93">
        <f>[17]Julho!$H$22</f>
        <v>8.2799999999999994</v>
      </c>
      <c r="T21" s="93">
        <f>[17]Julho!$H$23</f>
        <v>11.520000000000001</v>
      </c>
      <c r="U21" s="93">
        <f>[17]Julho!$H$24</f>
        <v>8.2799999999999994</v>
      </c>
      <c r="V21" s="93">
        <f>[17]Julho!$H$25</f>
        <v>10.8</v>
      </c>
      <c r="W21" s="93">
        <f>[17]Julho!$H$26</f>
        <v>9.7200000000000006</v>
      </c>
      <c r="X21" s="93">
        <f>[17]Julho!$H$27</f>
        <v>9.7200000000000006</v>
      </c>
      <c r="Y21" s="93">
        <f>[17]Julho!$H$28</f>
        <v>34.992000000000004</v>
      </c>
      <c r="Z21" s="93">
        <f>[17]Julho!$H$29</f>
        <v>7.2</v>
      </c>
      <c r="AA21" s="93">
        <f>[17]Julho!$H$30</f>
        <v>6.48</v>
      </c>
      <c r="AB21" s="93">
        <f>[17]Julho!$H$31</f>
        <v>7.2</v>
      </c>
      <c r="AC21" s="93">
        <f>[17]Julho!$H$32</f>
        <v>9</v>
      </c>
      <c r="AD21" s="93">
        <f>[17]Julho!$H$33</f>
        <v>12.96</v>
      </c>
      <c r="AE21" s="93">
        <f>[17]Julho!$H$34</f>
        <v>13.68</v>
      </c>
      <c r="AF21" s="93">
        <f>[17]Julho!$H$35</f>
        <v>10.08</v>
      </c>
      <c r="AG21" s="81">
        <f t="shared" si="3"/>
        <v>34.992000000000004</v>
      </c>
      <c r="AH21" s="92">
        <f t="shared" si="4"/>
        <v>11.429419354838711</v>
      </c>
    </row>
    <row r="22" spans="1:38" x14ac:dyDescent="0.2">
      <c r="A22" s="50" t="s">
        <v>7</v>
      </c>
      <c r="B22" s="93">
        <f>[18]Julho!$H$5</f>
        <v>12.24</v>
      </c>
      <c r="C22" s="93">
        <f>[18]Julho!$H$6</f>
        <v>15.120000000000001</v>
      </c>
      <c r="D22" s="93">
        <f>[18]Julho!$H$7</f>
        <v>13.32</v>
      </c>
      <c r="E22" s="93">
        <f>[18]Julho!$H$8</f>
        <v>10.8</v>
      </c>
      <c r="F22" s="93">
        <f>[18]Julho!$H$9</f>
        <v>14.04</v>
      </c>
      <c r="G22" s="93">
        <f>[18]Julho!$H$10</f>
        <v>14.04</v>
      </c>
      <c r="H22" s="93">
        <f>[18]Julho!$H$11</f>
        <v>9.7200000000000006</v>
      </c>
      <c r="I22" s="93">
        <f>[18]Julho!$H$12</f>
        <v>10.08</v>
      </c>
      <c r="J22" s="93">
        <f>[18]Julho!$H$13</f>
        <v>12.6</v>
      </c>
      <c r="K22" s="93">
        <f>[18]Julho!$H$14</f>
        <v>10.44</v>
      </c>
      <c r="L22" s="93">
        <f>[18]Julho!$H$15</f>
        <v>15.48</v>
      </c>
      <c r="M22" s="93">
        <f>[18]Julho!$H$16</f>
        <v>15.840000000000002</v>
      </c>
      <c r="N22" s="93">
        <f>[18]Julho!$H$17</f>
        <v>15.48</v>
      </c>
      <c r="O22" s="93">
        <f>[18]Julho!$H$18</f>
        <v>15.120000000000001</v>
      </c>
      <c r="P22" s="93">
        <f>[18]Julho!$H$19</f>
        <v>14.4</v>
      </c>
      <c r="Q22" s="93">
        <f>[18]Julho!$H$20</f>
        <v>10.08</v>
      </c>
      <c r="R22" s="93">
        <f>[18]Julho!$H$21</f>
        <v>12.6</v>
      </c>
      <c r="S22" s="93">
        <f>[18]Julho!$H$22</f>
        <v>17.28</v>
      </c>
      <c r="T22" s="93">
        <f>[18]Julho!$H$23</f>
        <v>17.64</v>
      </c>
      <c r="U22" s="93">
        <f>[18]Julho!$H$24</f>
        <v>17.64</v>
      </c>
      <c r="V22" s="93">
        <f>[18]Julho!$H$25</f>
        <v>16.2</v>
      </c>
      <c r="W22" s="93">
        <f>[18]Julho!$H$26</f>
        <v>14.76</v>
      </c>
      <c r="X22" s="93">
        <f>[18]Julho!$H$27</f>
        <v>16.559999999999999</v>
      </c>
      <c r="Y22" s="93">
        <f>[18]Julho!$H$28</f>
        <v>18.36</v>
      </c>
      <c r="Z22" s="93">
        <f>[18]Julho!$H$29</f>
        <v>11.520000000000001</v>
      </c>
      <c r="AA22" s="93">
        <f>[18]Julho!$H$30</f>
        <v>11.520000000000001</v>
      </c>
      <c r="AB22" s="93">
        <f>[18]Julho!$H$31</f>
        <v>16.2</v>
      </c>
      <c r="AC22" s="93">
        <f>[18]Julho!$H$32</f>
        <v>15.840000000000002</v>
      </c>
      <c r="AD22" s="93">
        <f>[18]Julho!$H$33</f>
        <v>20.88</v>
      </c>
      <c r="AE22" s="93">
        <f>[18]Julho!$H$34</f>
        <v>11.16</v>
      </c>
      <c r="AF22" s="93">
        <f>[18]Julho!$H$35</f>
        <v>18.36</v>
      </c>
      <c r="AG22" s="81">
        <f t="shared" si="3"/>
        <v>20.88</v>
      </c>
      <c r="AH22" s="92">
        <f t="shared" si="4"/>
        <v>14.365161290322579</v>
      </c>
    </row>
    <row r="23" spans="1:38" x14ac:dyDescent="0.2">
      <c r="A23" s="50" t="s">
        <v>151</v>
      </c>
      <c r="B23" s="93">
        <f>[19]Julho!$H$5</f>
        <v>14.76</v>
      </c>
      <c r="C23" s="93">
        <f>[19]Julho!$H$6</f>
        <v>22.32</v>
      </c>
      <c r="D23" s="93">
        <f>[19]Julho!$H$7</f>
        <v>18.36</v>
      </c>
      <c r="E23" s="93">
        <f>[19]Julho!$H$8</f>
        <v>19.440000000000001</v>
      </c>
      <c r="F23" s="93">
        <f>[19]Julho!$H$9</f>
        <v>29.52</v>
      </c>
      <c r="G23" s="93">
        <f>[19]Julho!$H$10</f>
        <v>10.8</v>
      </c>
      <c r="H23" s="93">
        <f>[19]Julho!$H$11</f>
        <v>11.520000000000001</v>
      </c>
      <c r="I23" s="93">
        <f>[19]Julho!$H$12</f>
        <v>13.68</v>
      </c>
      <c r="J23" s="93">
        <f>[19]Julho!$H$13</f>
        <v>9.3600000000000012</v>
      </c>
      <c r="K23" s="93">
        <f>[19]Julho!$H$14</f>
        <v>9.7200000000000006</v>
      </c>
      <c r="L23" s="93">
        <f>[19]Julho!$H$15</f>
        <v>12.96</v>
      </c>
      <c r="M23" s="93">
        <f>[19]Julho!$H$16</f>
        <v>17.64</v>
      </c>
      <c r="N23" s="93">
        <f>[19]Julho!$H$17</f>
        <v>13.68</v>
      </c>
      <c r="O23" s="93">
        <f>[19]Julho!$H$18</f>
        <v>14.76</v>
      </c>
      <c r="P23" s="93">
        <f>[19]Julho!$H$19</f>
        <v>11.16</v>
      </c>
      <c r="Q23" s="93">
        <f>[19]Julho!$H$20</f>
        <v>12.96</v>
      </c>
      <c r="R23" s="93">
        <f>[19]Julho!$H$21</f>
        <v>11.520000000000001</v>
      </c>
      <c r="S23" s="93">
        <f>[19]Julho!$H$22</f>
        <v>22.68</v>
      </c>
      <c r="T23" s="93">
        <f>[19]Julho!$H$23</f>
        <v>21.96</v>
      </c>
      <c r="U23" s="93">
        <f>[19]Julho!$H$24</f>
        <v>19.440000000000001</v>
      </c>
      <c r="V23" s="93">
        <f>[19]Julho!$H$25</f>
        <v>22.32</v>
      </c>
      <c r="W23" s="93">
        <f>[19]Julho!$H$25</f>
        <v>22.32</v>
      </c>
      <c r="X23" s="93">
        <f>[19]Julho!$H$27</f>
        <v>20.16</v>
      </c>
      <c r="Y23" s="93">
        <f>[19]Julho!$H$28</f>
        <v>25.2</v>
      </c>
      <c r="Z23" s="93">
        <f>[19]Julho!$H$29</f>
        <v>11.879999999999999</v>
      </c>
      <c r="AA23" s="93">
        <f>[19]Julho!$H$30</f>
        <v>19.440000000000001</v>
      </c>
      <c r="AB23" s="93">
        <f>[19]Julho!$H$31</f>
        <v>16.920000000000002</v>
      </c>
      <c r="AC23" s="93">
        <f>[19]Julho!$H$32</f>
        <v>23.400000000000002</v>
      </c>
      <c r="AD23" s="93">
        <f>[19]Julho!$H$33</f>
        <v>23.759999999999998</v>
      </c>
      <c r="AE23" s="93">
        <f>[19]Julho!$H$34</f>
        <v>12.24</v>
      </c>
      <c r="AF23" s="93">
        <f>[19]Julho!$H$35</f>
        <v>21.96</v>
      </c>
      <c r="AG23" s="81">
        <f t="shared" si="3"/>
        <v>29.52</v>
      </c>
      <c r="AH23" s="92">
        <f t="shared" si="4"/>
        <v>17.349677419354837</v>
      </c>
      <c r="AK23" t="s">
        <v>33</v>
      </c>
      <c r="AL23" t="s">
        <v>33</v>
      </c>
    </row>
    <row r="24" spans="1:38" x14ac:dyDescent="0.2">
      <c r="A24" s="50" t="s">
        <v>152</v>
      </c>
      <c r="B24" s="93">
        <f>[44]Julho!$H5</f>
        <v>16.920000000000002</v>
      </c>
      <c r="C24" s="93">
        <f>[44]Julho!$H6</f>
        <v>20.52</v>
      </c>
      <c r="D24" s="93">
        <f>[44]Julho!$H7</f>
        <v>16.920000000000002</v>
      </c>
      <c r="E24" s="93">
        <f>[44]Julho!$H8</f>
        <v>19.440000000000001</v>
      </c>
      <c r="F24" s="93">
        <f>[44]Julho!$H9</f>
        <v>31.319999999999997</v>
      </c>
      <c r="G24" s="93">
        <f>[44]Julho!$H10</f>
        <v>11.520000000000001</v>
      </c>
      <c r="H24" s="93">
        <f>[44]Julho!$H11</f>
        <v>14.76</v>
      </c>
      <c r="I24" s="93">
        <f>[44]Julho!$H12</f>
        <v>16.559999999999999</v>
      </c>
      <c r="J24" s="93">
        <f>[44]Julho!$H13</f>
        <v>12.96</v>
      </c>
      <c r="K24" s="93">
        <f>[44]Julho!$H14</f>
        <v>13.32</v>
      </c>
      <c r="L24" s="93">
        <f>[44]Julho!$H15</f>
        <v>13.32</v>
      </c>
      <c r="M24" s="93">
        <f>[44]Julho!$H16</f>
        <v>18.36</v>
      </c>
      <c r="N24" s="93">
        <f>[44]Julho!$H17</f>
        <v>14.76</v>
      </c>
      <c r="O24" s="93">
        <f>[44]Julho!$H18</f>
        <v>11.520000000000001</v>
      </c>
      <c r="P24" s="93">
        <f>[44]Julho!$H19</f>
        <v>12.6</v>
      </c>
      <c r="Q24" s="93">
        <f>[44]Julho!$H20</f>
        <v>12.96</v>
      </c>
      <c r="R24" s="93">
        <f>[44]Julho!$H21</f>
        <v>14.76</v>
      </c>
      <c r="S24" s="93">
        <f>[44]Julho!$H22</f>
        <v>25.2</v>
      </c>
      <c r="T24" s="93">
        <f>[44]Julho!$H23</f>
        <v>26.28</v>
      </c>
      <c r="U24" s="93">
        <f>[44]Julho!$H24</f>
        <v>21.96</v>
      </c>
      <c r="V24" s="93">
        <f>[44]Julho!$H25</f>
        <v>20.52</v>
      </c>
      <c r="W24" s="93">
        <f>[44]Julho!$H26</f>
        <v>16.559999999999999</v>
      </c>
      <c r="X24" s="93">
        <f>[44]Julho!$H27</f>
        <v>26.64</v>
      </c>
      <c r="Y24" s="93">
        <f>[44]Julho!$H28</f>
        <v>24.48</v>
      </c>
      <c r="Z24" s="93">
        <f>[44]Julho!$H29</f>
        <v>12.24</v>
      </c>
      <c r="AA24" s="93">
        <f>[44]Julho!$H30</f>
        <v>27.720000000000002</v>
      </c>
      <c r="AB24" s="93">
        <f>[44]Julho!$H31</f>
        <v>19.079999999999998</v>
      </c>
      <c r="AC24" s="93">
        <f>[44]Julho!$H32</f>
        <v>26.28</v>
      </c>
      <c r="AD24" s="93">
        <f>[44]Julho!$H33</f>
        <v>19.440000000000001</v>
      </c>
      <c r="AE24" s="93">
        <f>[44]Julho!$H34</f>
        <v>14.76</v>
      </c>
      <c r="AF24" s="93">
        <f>[44]Julho!$H35</f>
        <v>29.16</v>
      </c>
      <c r="AG24" s="81">
        <f t="shared" si="3"/>
        <v>31.319999999999997</v>
      </c>
      <c r="AH24" s="92">
        <f t="shared" si="4"/>
        <v>18.801290322580641</v>
      </c>
      <c r="AI24" s="11" t="s">
        <v>33</v>
      </c>
    </row>
    <row r="25" spans="1:38" x14ac:dyDescent="0.2">
      <c r="A25" s="50" t="s">
        <v>153</v>
      </c>
      <c r="B25" s="93">
        <f>[20]Julho!$H$5</f>
        <v>11.520000000000001</v>
      </c>
      <c r="C25" s="93">
        <f>[20]Julho!$H$6</f>
        <v>10.44</v>
      </c>
      <c r="D25" s="93">
        <f>[20]Julho!$H$7</f>
        <v>19.079999999999998</v>
      </c>
      <c r="E25" s="93">
        <f>[20]Julho!$H$8</f>
        <v>9.3600000000000012</v>
      </c>
      <c r="F25" s="93">
        <f>[20]Julho!$H$9</f>
        <v>15.48</v>
      </c>
      <c r="G25" s="93">
        <f>[20]Julho!$H$10</f>
        <v>13.68</v>
      </c>
      <c r="H25" s="93">
        <f>[20]Julho!$H$11</f>
        <v>15.120000000000001</v>
      </c>
      <c r="I25" s="93">
        <f>[20]Julho!$H$12</f>
        <v>14.76</v>
      </c>
      <c r="J25" s="93">
        <f>[20]Julho!$H$13</f>
        <v>10.08</v>
      </c>
      <c r="K25" s="93">
        <f>[20]Julho!$H$14</f>
        <v>9</v>
      </c>
      <c r="L25" s="93">
        <f>[20]Julho!$H$15</f>
        <v>11.879999999999999</v>
      </c>
      <c r="M25" s="93">
        <f>[20]Julho!$H$16</f>
        <v>17.64</v>
      </c>
      <c r="N25" s="93">
        <f>[20]Julho!$H$17</f>
        <v>16.559999999999999</v>
      </c>
      <c r="O25" s="93">
        <f>[20]Julho!$H$18</f>
        <v>10.8</v>
      </c>
      <c r="P25" s="93">
        <f>[20]Julho!$H$19</f>
        <v>10.44</v>
      </c>
      <c r="Q25" s="93">
        <f>[20]Julho!$H$20</f>
        <v>14.76</v>
      </c>
      <c r="R25" s="93">
        <f>[20]Julho!$H$21</f>
        <v>13.68</v>
      </c>
      <c r="S25" s="93">
        <f>[20]Julho!$H$22</f>
        <v>15.120000000000001</v>
      </c>
      <c r="T25" s="93">
        <f>[20]Julho!$H$23</f>
        <v>12.24</v>
      </c>
      <c r="U25" s="93">
        <f>[20]Julho!$H$24</f>
        <v>13.32</v>
      </c>
      <c r="V25" s="93">
        <f>[20]Julho!$H$25</f>
        <v>13.32</v>
      </c>
      <c r="W25" s="93">
        <f>[20]Julho!$H$26</f>
        <v>11.879999999999999</v>
      </c>
      <c r="X25" s="93">
        <f>[20]Julho!$H$27</f>
        <v>14.04</v>
      </c>
      <c r="Y25" s="93">
        <f>[20]Julho!$H$28</f>
        <v>13.32</v>
      </c>
      <c r="Z25" s="93">
        <f>[20]Julho!$H$29</f>
        <v>10.08</v>
      </c>
      <c r="AA25" s="93">
        <f>[20]Julho!$H$30</f>
        <v>10.08</v>
      </c>
      <c r="AB25" s="93">
        <f>[20]Julho!$H$31</f>
        <v>10.08</v>
      </c>
      <c r="AC25" s="93">
        <f>[20]Julho!$H$32</f>
        <v>16.559999999999999</v>
      </c>
      <c r="AD25" s="93">
        <f>[20]Julho!$H$33</f>
        <v>17.28</v>
      </c>
      <c r="AE25" s="93">
        <f>[20]Julho!$H$34</f>
        <v>15.120000000000001</v>
      </c>
      <c r="AF25" s="93">
        <f>[20]Julho!$H$35</f>
        <v>15.840000000000002</v>
      </c>
      <c r="AG25" s="81">
        <f t="shared" si="3"/>
        <v>19.079999999999998</v>
      </c>
      <c r="AH25" s="92">
        <f t="shared" si="4"/>
        <v>13.308387096774194</v>
      </c>
      <c r="AI25" t="s">
        <v>33</v>
      </c>
      <c r="AJ25" t="s">
        <v>33</v>
      </c>
      <c r="AK25" t="s">
        <v>33</v>
      </c>
      <c r="AL25" t="s">
        <v>33</v>
      </c>
    </row>
    <row r="26" spans="1:38" x14ac:dyDescent="0.2">
      <c r="A26" s="50" t="s">
        <v>8</v>
      </c>
      <c r="B26" s="93">
        <f>[21]Julho!$H$5</f>
        <v>9.7200000000000006</v>
      </c>
      <c r="C26" s="93">
        <f>[21]Julho!$H$6</f>
        <v>13.32</v>
      </c>
      <c r="D26" s="93">
        <f>[21]Julho!$H$7</f>
        <v>9.3600000000000012</v>
      </c>
      <c r="E26" s="93">
        <f>[21]Julho!$H$8</f>
        <v>14.4</v>
      </c>
      <c r="F26" s="93">
        <f>[21]Julho!$H$9</f>
        <v>15.120000000000001</v>
      </c>
      <c r="G26" s="93">
        <f>[21]Julho!$H$10</f>
        <v>8.64</v>
      </c>
      <c r="H26" s="93">
        <f>[21]Julho!$H$11</f>
        <v>6.84</v>
      </c>
      <c r="I26" s="93">
        <f>[21]Julho!$H$12</f>
        <v>10.08</v>
      </c>
      <c r="J26" s="93">
        <f>[21]Julho!$H$13</f>
        <v>9</v>
      </c>
      <c r="K26" s="93">
        <f>[21]Julho!$H$14</f>
        <v>9.3600000000000012</v>
      </c>
      <c r="L26" s="93">
        <f>[21]Julho!$H$15</f>
        <v>11.520000000000001</v>
      </c>
      <c r="M26" s="93">
        <f>[21]Julho!$H$16</f>
        <v>14.4</v>
      </c>
      <c r="N26" s="93">
        <f>[21]Julho!$H$17</f>
        <v>14.76</v>
      </c>
      <c r="O26" s="93">
        <f>[21]Julho!$H$18</f>
        <v>7.5600000000000005</v>
      </c>
      <c r="P26" s="93">
        <f>[21]Julho!$H$19</f>
        <v>6.12</v>
      </c>
      <c r="Q26" s="93">
        <f>[21]Julho!$H$20</f>
        <v>6.48</v>
      </c>
      <c r="R26" s="93">
        <f>[21]Julho!$H$21</f>
        <v>7.9200000000000008</v>
      </c>
      <c r="S26" s="93">
        <f>[21]Julho!$H$22</f>
        <v>14.76</v>
      </c>
      <c r="T26" s="93">
        <f>[21]Julho!$H$23</f>
        <v>17.64</v>
      </c>
      <c r="U26" s="93">
        <f>[21]Julho!$H$24</f>
        <v>10.08</v>
      </c>
      <c r="V26" s="93">
        <f>[21]Julho!$H$25</f>
        <v>11.879999999999999</v>
      </c>
      <c r="W26" s="93">
        <f>[21]Julho!$H$26</f>
        <v>10.08</v>
      </c>
      <c r="X26" s="93">
        <f>[21]Julho!$H$27</f>
        <v>14.04</v>
      </c>
      <c r="Y26" s="93">
        <f>[21]Julho!$H$28</f>
        <v>14.04</v>
      </c>
      <c r="Z26" s="93">
        <f>[21]Julho!$H$29</f>
        <v>5.7600000000000007</v>
      </c>
      <c r="AA26" s="93">
        <f>[21]Julho!$H$30</f>
        <v>15.120000000000001</v>
      </c>
      <c r="AB26" s="93">
        <f>[21]Julho!$H$31</f>
        <v>13.68</v>
      </c>
      <c r="AC26" s="93">
        <f>[21]Julho!$H$32</f>
        <v>19.8</v>
      </c>
      <c r="AD26" s="93">
        <f>[21]Julho!$H$33</f>
        <v>20.88</v>
      </c>
      <c r="AE26" s="93">
        <f>[21]Julho!$H$34</f>
        <v>9.7200000000000006</v>
      </c>
      <c r="AF26" s="93">
        <f>[21]Julho!$H$35</f>
        <v>19.8</v>
      </c>
      <c r="AG26" s="81">
        <f t="shared" si="3"/>
        <v>20.88</v>
      </c>
      <c r="AH26" s="92">
        <f t="shared" si="4"/>
        <v>11.996129032258064</v>
      </c>
      <c r="AK26" t="s">
        <v>33</v>
      </c>
    </row>
    <row r="27" spans="1:38" x14ac:dyDescent="0.2">
      <c r="A27" s="50" t="s">
        <v>9</v>
      </c>
      <c r="B27" s="93">
        <f>[22]Julho!$H5</f>
        <v>12.24</v>
      </c>
      <c r="C27" s="93">
        <f>[22]Julho!$H6</f>
        <v>11.879999999999999</v>
      </c>
      <c r="D27" s="93">
        <f>[22]Julho!$H7</f>
        <v>12.6</v>
      </c>
      <c r="E27" s="93">
        <f>[22]Julho!$H8</f>
        <v>15.48</v>
      </c>
      <c r="F27" s="93">
        <f>[22]Julho!$H9</f>
        <v>16.559999999999999</v>
      </c>
      <c r="G27" s="93">
        <f>[22]Julho!$H10</f>
        <v>14.4</v>
      </c>
      <c r="H27" s="93">
        <f>[22]Julho!$H11</f>
        <v>13.32</v>
      </c>
      <c r="I27" s="93">
        <f>[22]Julho!$H12</f>
        <v>18.720000000000002</v>
      </c>
      <c r="J27" s="93">
        <f>[22]Julho!$H13</f>
        <v>11.520000000000001</v>
      </c>
      <c r="K27" s="93">
        <f>[22]Julho!$H14</f>
        <v>10.44</v>
      </c>
      <c r="L27" s="93">
        <f>[22]Julho!$H15</f>
        <v>22.32</v>
      </c>
      <c r="M27" s="93">
        <f>[22]Julho!$H16</f>
        <v>18</v>
      </c>
      <c r="N27" s="93">
        <f>[22]Julho!$H17</f>
        <v>19.079999999999998</v>
      </c>
      <c r="O27" s="93">
        <f>[22]Julho!$H18</f>
        <v>22.32</v>
      </c>
      <c r="P27" s="93">
        <f>[22]Julho!$H19</f>
        <v>14.4</v>
      </c>
      <c r="Q27" s="93">
        <f>[22]Julho!$H20</f>
        <v>13.32</v>
      </c>
      <c r="R27" s="93">
        <f>[22]Julho!$H21</f>
        <v>11.520000000000001</v>
      </c>
      <c r="S27" s="93">
        <f>[22]Julho!$H22</f>
        <v>13.68</v>
      </c>
      <c r="T27" s="93">
        <f>[22]Julho!$H23</f>
        <v>12.24</v>
      </c>
      <c r="U27" s="93">
        <f>[22]Julho!$H24</f>
        <v>14.04</v>
      </c>
      <c r="V27" s="93">
        <f>[22]Julho!$H25</f>
        <v>12.24</v>
      </c>
      <c r="W27" s="93">
        <f>[22]Julho!$H26</f>
        <v>10.44</v>
      </c>
      <c r="X27" s="93">
        <f>[22]Julho!$H27</f>
        <v>11.520000000000001</v>
      </c>
      <c r="Y27" s="93">
        <f>[22]Julho!$H28</f>
        <v>18</v>
      </c>
      <c r="Z27" s="93">
        <f>[22]Julho!$H29</f>
        <v>9</v>
      </c>
      <c r="AA27" s="93">
        <f>[22]Julho!$H30</f>
        <v>9</v>
      </c>
      <c r="AB27" s="93">
        <f>[22]Julho!$H31</f>
        <v>10.08</v>
      </c>
      <c r="AC27" s="93">
        <f>[22]Julho!$H32</f>
        <v>15.840000000000002</v>
      </c>
      <c r="AD27" s="93">
        <f>[22]Julho!$H33</f>
        <v>19.440000000000001</v>
      </c>
      <c r="AE27" s="93">
        <f>[22]Julho!$H34</f>
        <v>12.6</v>
      </c>
      <c r="AF27" s="93">
        <f>[22]Julho!$H35</f>
        <v>15.48</v>
      </c>
      <c r="AG27" s="81">
        <f t="shared" si="3"/>
        <v>22.32</v>
      </c>
      <c r="AH27" s="92">
        <f t="shared" si="4"/>
        <v>14.249032258064517</v>
      </c>
      <c r="AK27" t="s">
        <v>33</v>
      </c>
    </row>
    <row r="28" spans="1:38" x14ac:dyDescent="0.2">
      <c r="A28" s="50" t="s">
        <v>30</v>
      </c>
      <c r="B28" s="93">
        <f>[23]Julho!$H$5</f>
        <v>12.96</v>
      </c>
      <c r="C28" s="93">
        <f>[23]Julho!$H$6</f>
        <v>10.44</v>
      </c>
      <c r="D28" s="93">
        <f>[23]Julho!$H$7</f>
        <v>11.879999999999999</v>
      </c>
      <c r="E28" s="93">
        <f>[23]Julho!$H$8</f>
        <v>11.16</v>
      </c>
      <c r="F28" s="93">
        <f>[23]Julho!$H$9</f>
        <v>9</v>
      </c>
      <c r="G28" s="93">
        <f>[23]Julho!$H$10</f>
        <v>7.5600000000000005</v>
      </c>
      <c r="H28" s="93">
        <f>[23]Julho!$H$11</f>
        <v>10.08</v>
      </c>
      <c r="I28" s="93">
        <f>[23]Julho!$H$12</f>
        <v>8.2799999999999994</v>
      </c>
      <c r="J28" s="93">
        <f>[23]Julho!$H$13</f>
        <v>10.44</v>
      </c>
      <c r="K28" s="93">
        <f>[23]Julho!$H$14</f>
        <v>6.48</v>
      </c>
      <c r="L28" s="93">
        <f>[23]Julho!$H$15</f>
        <v>9.7200000000000006</v>
      </c>
      <c r="M28" s="93">
        <f>[23]Julho!$H$16</f>
        <v>9</v>
      </c>
      <c r="N28" s="93">
        <f>[23]Julho!$H$17</f>
        <v>14.4</v>
      </c>
      <c r="O28" s="93">
        <f>[23]Julho!$H$18</f>
        <v>9.3600000000000012</v>
      </c>
      <c r="P28" s="93">
        <f>[23]Julho!$H$19</f>
        <v>7.2</v>
      </c>
      <c r="Q28" s="93">
        <f>[23]Julho!$H$20</f>
        <v>6.84</v>
      </c>
      <c r="R28" s="93">
        <f>[23]Julho!$H$21</f>
        <v>5.4</v>
      </c>
      <c r="S28" s="93">
        <f>[23]Julho!$H$22</f>
        <v>15.840000000000002</v>
      </c>
      <c r="T28" s="93">
        <f>[23]Julho!$H$23</f>
        <v>15.120000000000001</v>
      </c>
      <c r="U28" s="93">
        <f>[23]Julho!$H$24</f>
        <v>8.64</v>
      </c>
      <c r="V28" s="93">
        <f>[23]Julho!$H$25</f>
        <v>13.68</v>
      </c>
      <c r="W28" s="93">
        <f>[23]Julho!$H$26</f>
        <v>10.44</v>
      </c>
      <c r="X28" s="93">
        <f>[23]Julho!$H$27</f>
        <v>15.840000000000002</v>
      </c>
      <c r="Y28" s="93">
        <f>[23]Julho!$H$28</f>
        <v>16.559999999999999</v>
      </c>
      <c r="Z28" s="93">
        <f>[23]Julho!$H$29</f>
        <v>10.44</v>
      </c>
      <c r="AA28" s="93">
        <f>[23]Julho!$H$30</f>
        <v>6.12</v>
      </c>
      <c r="AB28" s="93">
        <f>[23]Julho!$H$31</f>
        <v>10.8</v>
      </c>
      <c r="AC28" s="93">
        <f>[23]Julho!$H$32</f>
        <v>11.879999999999999</v>
      </c>
      <c r="AD28" s="93">
        <f>[23]Julho!$H$33</f>
        <v>7.5600000000000005</v>
      </c>
      <c r="AE28" s="93">
        <f>[23]Julho!$H$34</f>
        <v>9.3600000000000012</v>
      </c>
      <c r="AF28" s="93">
        <f>[23]Julho!$H$35</f>
        <v>11.16</v>
      </c>
      <c r="AG28" s="81">
        <f t="shared" si="3"/>
        <v>16.559999999999999</v>
      </c>
      <c r="AH28" s="92">
        <f t="shared" si="4"/>
        <v>10.440000000000001</v>
      </c>
      <c r="AJ28" t="s">
        <v>33</v>
      </c>
    </row>
    <row r="29" spans="1:38" x14ac:dyDescent="0.2">
      <c r="A29" s="50" t="s">
        <v>10</v>
      </c>
      <c r="B29" s="93">
        <f>[24]Julho!$H$5</f>
        <v>11.16</v>
      </c>
      <c r="C29" s="93">
        <f>[24]Julho!$H$6</f>
        <v>12.96</v>
      </c>
      <c r="D29" s="93">
        <f>[24]Julho!$H$7</f>
        <v>15.120000000000001</v>
      </c>
      <c r="E29" s="93">
        <f>[24]Julho!$H$8</f>
        <v>13.68</v>
      </c>
      <c r="F29" s="93">
        <f>[24]Julho!$H$9</f>
        <v>16.920000000000002</v>
      </c>
      <c r="G29" s="93">
        <f>[24]Julho!$H$10</f>
        <v>11.520000000000001</v>
      </c>
      <c r="H29" s="93">
        <f>[24]Julho!$H$11</f>
        <v>15.120000000000001</v>
      </c>
      <c r="I29" s="93">
        <f>[24]Julho!$H$12</f>
        <v>12.96</v>
      </c>
      <c r="J29" s="93">
        <f>[24]Julho!$H$13</f>
        <v>9</v>
      </c>
      <c r="K29" s="93">
        <f>[24]Julho!$H$14</f>
        <v>9.7200000000000006</v>
      </c>
      <c r="L29" s="93">
        <f>[24]Julho!$H$15</f>
        <v>10.8</v>
      </c>
      <c r="M29" s="93">
        <f>[24]Julho!$H$16</f>
        <v>12.6</v>
      </c>
      <c r="N29" s="93">
        <f>[24]Julho!$H$17</f>
        <v>17.28</v>
      </c>
      <c r="O29" s="93">
        <f>[24]Julho!$H$18</f>
        <v>9.3600000000000012</v>
      </c>
      <c r="P29" s="93">
        <f>[24]Julho!$H$19</f>
        <v>6.12</v>
      </c>
      <c r="Q29" s="93">
        <f>[24]Julho!$H$20</f>
        <v>7.5600000000000005</v>
      </c>
      <c r="R29" s="93">
        <f>[24]Julho!$H$21</f>
        <v>9</v>
      </c>
      <c r="S29" s="93">
        <f>[24]Julho!$H$22</f>
        <v>15.840000000000002</v>
      </c>
      <c r="T29" s="93">
        <f>[24]Julho!$H$23</f>
        <v>15.48</v>
      </c>
      <c r="U29" s="93">
        <f>[24]Julho!$H$24</f>
        <v>14.4</v>
      </c>
      <c r="V29" s="93">
        <f>[24]Julho!$H$25</f>
        <v>12.24</v>
      </c>
      <c r="W29" s="93">
        <f>[24]Julho!$H$26</f>
        <v>10.44</v>
      </c>
      <c r="X29" s="93">
        <f>[24]Julho!$H$27</f>
        <v>15.840000000000002</v>
      </c>
      <c r="Y29" s="93">
        <f>[24]Julho!$H$28</f>
        <v>16.559999999999999</v>
      </c>
      <c r="Z29" s="93">
        <f>[24]Julho!$H$29</f>
        <v>10.44</v>
      </c>
      <c r="AA29" s="93">
        <f>[24]Julho!$H$30</f>
        <v>15.48</v>
      </c>
      <c r="AB29" s="93">
        <f>[24]Julho!$H$31</f>
        <v>12.24</v>
      </c>
      <c r="AC29" s="93">
        <f>[24]Julho!$H$32</f>
        <v>17.28</v>
      </c>
      <c r="AD29" s="93">
        <f>[24]Julho!$H$33</f>
        <v>14.04</v>
      </c>
      <c r="AE29" s="93">
        <f>[24]Julho!$H$34</f>
        <v>7.9200000000000008</v>
      </c>
      <c r="AF29" s="93">
        <f>[24]Julho!$H$35</f>
        <v>16.920000000000002</v>
      </c>
      <c r="AG29" s="81">
        <f t="shared" si="3"/>
        <v>17.28</v>
      </c>
      <c r="AH29" s="92">
        <f t="shared" si="4"/>
        <v>12.774193548387098</v>
      </c>
      <c r="AL29" t="s">
        <v>33</v>
      </c>
    </row>
    <row r="30" spans="1:38" x14ac:dyDescent="0.2">
      <c r="A30" s="50" t="s">
        <v>154</v>
      </c>
      <c r="B30" s="93">
        <f>[25]Julho!$H5</f>
        <v>17.28</v>
      </c>
      <c r="C30" s="93">
        <f>[25]Julho!$H6</f>
        <v>25.2</v>
      </c>
      <c r="D30" s="93">
        <f>[25]Julho!$H7</f>
        <v>21.6</v>
      </c>
      <c r="E30" s="93">
        <f>[25]Julho!$H8</f>
        <v>21.96</v>
      </c>
      <c r="F30" s="93">
        <f>[25]Julho!$H9</f>
        <v>24.12</v>
      </c>
      <c r="G30" s="93">
        <f>[25]Julho!$H10</f>
        <v>19.8</v>
      </c>
      <c r="H30" s="93">
        <f>[25]Julho!$H11</f>
        <v>24.12</v>
      </c>
      <c r="I30" s="93">
        <f>[25]Julho!$H12</f>
        <v>22.68</v>
      </c>
      <c r="J30" s="93">
        <f>[25]Julho!$H13</f>
        <v>24.12</v>
      </c>
      <c r="K30" s="93">
        <f>[25]Julho!$H14</f>
        <v>15.120000000000001</v>
      </c>
      <c r="L30" s="93">
        <f>[25]Julho!$H15</f>
        <v>16.559999999999999</v>
      </c>
      <c r="M30" s="93" t="str">
        <f>[25]Julho!$H16</f>
        <v>*</v>
      </c>
      <c r="N30" s="93" t="str">
        <f>[25]Julho!$H17</f>
        <v>*</v>
      </c>
      <c r="O30" s="93" t="str">
        <f>[25]Julho!$H18</f>
        <v>*</v>
      </c>
      <c r="P30" s="93" t="str">
        <f>[25]Julho!$H19</f>
        <v>*</v>
      </c>
      <c r="Q30" s="93">
        <f>[25]Julho!$H20</f>
        <v>16.2</v>
      </c>
      <c r="R30" s="93">
        <f>[25]Julho!$H21</f>
        <v>14.04</v>
      </c>
      <c r="S30" s="93">
        <f>[25]Julho!$H22</f>
        <v>26.64</v>
      </c>
      <c r="T30" s="93">
        <f>[25]Julho!$H23</f>
        <v>24.48</v>
      </c>
      <c r="U30" s="93">
        <f>[25]Julho!$H24</f>
        <v>21.96</v>
      </c>
      <c r="V30" s="93">
        <f>[25]Julho!$H25</f>
        <v>21.96</v>
      </c>
      <c r="W30" s="93">
        <f>[25]Julho!$H26</f>
        <v>18.36</v>
      </c>
      <c r="X30" s="93">
        <f>[25]Julho!$H27</f>
        <v>23.400000000000002</v>
      </c>
      <c r="Y30" s="93">
        <f>[25]Julho!$H28</f>
        <v>29.880000000000003</v>
      </c>
      <c r="Z30" s="93">
        <f>[25]Julho!$H29</f>
        <v>13.32</v>
      </c>
      <c r="AA30" s="93">
        <f>[25]Julho!$H30</f>
        <v>19.8</v>
      </c>
      <c r="AB30" s="93">
        <f>[25]Julho!$H31</f>
        <v>19.079999999999998</v>
      </c>
      <c r="AC30" s="93">
        <f>[25]Julho!$H32</f>
        <v>28.08</v>
      </c>
      <c r="AD30" s="93">
        <f>[25]Julho!$H33</f>
        <v>21.6</v>
      </c>
      <c r="AE30" s="93">
        <f>[25]Julho!$H34</f>
        <v>14.4</v>
      </c>
      <c r="AF30" s="93">
        <f>[25]Julho!$H35</f>
        <v>23.759999999999998</v>
      </c>
      <c r="AG30" s="81">
        <f t="shared" si="3"/>
        <v>29.880000000000003</v>
      </c>
      <c r="AH30" s="92">
        <f t="shared" si="4"/>
        <v>21.093333333333334</v>
      </c>
      <c r="AI30" s="11" t="s">
        <v>33</v>
      </c>
      <c r="AK30" t="s">
        <v>33</v>
      </c>
    </row>
    <row r="31" spans="1:38" x14ac:dyDescent="0.2">
      <c r="A31" s="50" t="s">
        <v>11</v>
      </c>
      <c r="B31" s="93">
        <f>[26]Julho!$H$5</f>
        <v>8.2799999999999994</v>
      </c>
      <c r="C31" s="93">
        <f>[26]Julho!$H$6</f>
        <v>8.2799999999999994</v>
      </c>
      <c r="D31" s="93">
        <f>[26]Julho!$H$7</f>
        <v>6.84</v>
      </c>
      <c r="E31" s="93">
        <f>[26]Julho!$H$8</f>
        <v>7.9200000000000008</v>
      </c>
      <c r="F31" s="93">
        <f>[26]Julho!$H$9</f>
        <v>18.720000000000002</v>
      </c>
      <c r="G31" s="93">
        <f>[26]Julho!$H$10</f>
        <v>7.5600000000000005</v>
      </c>
      <c r="H31" s="93">
        <f>[26]Julho!$H$11</f>
        <v>14.76</v>
      </c>
      <c r="I31" s="93">
        <f>[26]Julho!$H$12</f>
        <v>10.44</v>
      </c>
      <c r="J31" s="93">
        <f>[26]Julho!$H$13</f>
        <v>9.3600000000000012</v>
      </c>
      <c r="K31" s="93">
        <f>[26]Julho!$H$14</f>
        <v>5.7600000000000007</v>
      </c>
      <c r="L31" s="93">
        <f>[26]Julho!$H$15</f>
        <v>10.08</v>
      </c>
      <c r="M31" s="93">
        <f>[26]Julho!$H$16</f>
        <v>12.96</v>
      </c>
      <c r="N31" s="93">
        <f>[26]Julho!$H$17</f>
        <v>11.520000000000001</v>
      </c>
      <c r="O31" s="93">
        <f>[26]Julho!$H$18</f>
        <v>10.08</v>
      </c>
      <c r="P31" s="93">
        <f>[26]Julho!$H$19</f>
        <v>8.64</v>
      </c>
      <c r="Q31" s="93">
        <f>[26]Julho!$H$20</f>
        <v>6.84</v>
      </c>
      <c r="R31" s="93">
        <f>[26]Julho!$H$21</f>
        <v>10.08</v>
      </c>
      <c r="S31" s="93">
        <f>[26]Julho!$H$22</f>
        <v>11.520000000000001</v>
      </c>
      <c r="T31" s="93">
        <f>[26]Julho!$H$23</f>
        <v>11.520000000000001</v>
      </c>
      <c r="U31" s="93">
        <f>[26]Julho!$H$24</f>
        <v>9.3600000000000012</v>
      </c>
      <c r="V31" s="93">
        <f>[26]Julho!$H$25</f>
        <v>9</v>
      </c>
      <c r="W31" s="93">
        <f>[26]Julho!$H$26</f>
        <v>7.2</v>
      </c>
      <c r="X31" s="93">
        <f>[26]Julho!$H$27</f>
        <v>10.08</v>
      </c>
      <c r="Y31" s="93">
        <f>[26]Julho!$H$28</f>
        <v>9.3600000000000012</v>
      </c>
      <c r="Z31" s="93">
        <f>[26]Julho!$H$29</f>
        <v>6.12</v>
      </c>
      <c r="AA31" s="93">
        <f>[26]Julho!$H$30</f>
        <v>9</v>
      </c>
      <c r="AB31" s="93">
        <f>[26]Julho!$H$31</f>
        <v>8.2799999999999994</v>
      </c>
      <c r="AC31" s="93">
        <f>[26]Julho!$H$32</f>
        <v>10.08</v>
      </c>
      <c r="AD31" s="93">
        <f>[26]Julho!$H$33</f>
        <v>11.520000000000001</v>
      </c>
      <c r="AE31" s="93">
        <f>[26]Julho!$H$34</f>
        <v>12.6</v>
      </c>
      <c r="AF31" s="93">
        <f>[26]Julho!$H$35</f>
        <v>13.32</v>
      </c>
      <c r="AG31" s="81">
        <f t="shared" si="3"/>
        <v>18.720000000000002</v>
      </c>
      <c r="AH31" s="92">
        <f t="shared" si="4"/>
        <v>9.9058064516129072</v>
      </c>
      <c r="AK31" t="s">
        <v>33</v>
      </c>
      <c r="AL31" t="s">
        <v>33</v>
      </c>
    </row>
    <row r="32" spans="1:38" s="5" customFormat="1" x14ac:dyDescent="0.2">
      <c r="A32" s="50" t="s">
        <v>12</v>
      </c>
      <c r="B32" s="93">
        <f>[27]Julho!$H$5</f>
        <v>8.64</v>
      </c>
      <c r="C32" s="93">
        <f>[27]Julho!$H$6</f>
        <v>4.6800000000000006</v>
      </c>
      <c r="D32" s="93">
        <f>[27]Julho!$H$7</f>
        <v>9</v>
      </c>
      <c r="E32" s="93">
        <f>[27]Julho!$H$8</f>
        <v>8.64</v>
      </c>
      <c r="F32" s="93">
        <f>[27]Julho!$H$9</f>
        <v>5.4</v>
      </c>
      <c r="G32" s="93">
        <f>[27]Julho!$H$10</f>
        <v>8.64</v>
      </c>
      <c r="H32" s="93">
        <f>[27]Julho!$H$11</f>
        <v>7.2</v>
      </c>
      <c r="I32" s="93">
        <f>[27]Julho!$H$12</f>
        <v>7.9200000000000008</v>
      </c>
      <c r="J32" s="93">
        <f>[27]Julho!$H$13</f>
        <v>8.2799999999999994</v>
      </c>
      <c r="K32" s="93">
        <f>[27]Julho!$H$14</f>
        <v>8.64</v>
      </c>
      <c r="L32" s="93">
        <f>[27]Julho!$H$15</f>
        <v>11.520000000000001</v>
      </c>
      <c r="M32" s="93">
        <f>[27]Julho!$H$16</f>
        <v>15.840000000000002</v>
      </c>
      <c r="N32" s="93">
        <f>[27]Julho!$H$17</f>
        <v>9</v>
      </c>
      <c r="O32" s="93">
        <f>[27]Julho!$H$18</f>
        <v>11.16</v>
      </c>
      <c r="P32" s="93">
        <f>[27]Julho!$H$19</f>
        <v>10.44</v>
      </c>
      <c r="Q32" s="93">
        <f>[27]Julho!$H$20</f>
        <v>6.48</v>
      </c>
      <c r="R32" s="93">
        <f>[27]Julho!$H$21</f>
        <v>9.3600000000000012</v>
      </c>
      <c r="S32" s="93">
        <f>[27]Julho!$H$22</f>
        <v>15.840000000000002</v>
      </c>
      <c r="T32" s="93">
        <f>[27]Julho!$H$23</f>
        <v>9</v>
      </c>
      <c r="U32" s="93">
        <f>[27]Julho!$H$24</f>
        <v>9.7200000000000006</v>
      </c>
      <c r="V32" s="93">
        <f>[27]Julho!$H$25</f>
        <v>12.24</v>
      </c>
      <c r="W32" s="93">
        <f>[27]Julho!$H$26</f>
        <v>7.5600000000000005</v>
      </c>
      <c r="X32" s="93">
        <f>[27]Julho!$H$27</f>
        <v>12.24</v>
      </c>
      <c r="Y32" s="93">
        <f>[27]Julho!$H$28</f>
        <v>11.520000000000001</v>
      </c>
      <c r="Z32" s="93">
        <f>[27]Julho!$H$29</f>
        <v>8.64</v>
      </c>
      <c r="AA32" s="93">
        <f>[27]Julho!$H$30</f>
        <v>10.44</v>
      </c>
      <c r="AB32" s="93">
        <f>[27]Julho!$H$31</f>
        <v>8.2799999999999994</v>
      </c>
      <c r="AC32" s="93">
        <f>[27]Julho!$H$32</f>
        <v>13.68</v>
      </c>
      <c r="AD32" s="93">
        <f>[27]Julho!$H$33</f>
        <v>10.8</v>
      </c>
      <c r="AE32" s="93">
        <f>[27]Julho!$H$34</f>
        <v>10.08</v>
      </c>
      <c r="AF32" s="93">
        <f>[27]Julho!$H$35</f>
        <v>9</v>
      </c>
      <c r="AG32" s="81">
        <f t="shared" si="3"/>
        <v>15.840000000000002</v>
      </c>
      <c r="AH32" s="92">
        <f t="shared" si="4"/>
        <v>9.6735483870967744</v>
      </c>
      <c r="AK32" s="5" t="s">
        <v>33</v>
      </c>
      <c r="AL32" s="5" t="s">
        <v>33</v>
      </c>
    </row>
    <row r="33" spans="1:38" x14ac:dyDescent="0.2">
      <c r="A33" s="50" t="s">
        <v>233</v>
      </c>
      <c r="B33" s="93">
        <f>[28]Julho!$H$5</f>
        <v>11.16</v>
      </c>
      <c r="C33" s="93">
        <f>[28]Julho!$H$6</f>
        <v>15.48</v>
      </c>
      <c r="D33" s="93">
        <f>[28]Julho!$H$7</f>
        <v>20.52</v>
      </c>
      <c r="E33" s="93">
        <f>[28]Julho!$H$8</f>
        <v>15.840000000000002</v>
      </c>
      <c r="F33" s="93">
        <f>[28]Julho!$H$9</f>
        <v>14.4</v>
      </c>
      <c r="G33" s="93">
        <f>[28]Julho!$H$10</f>
        <v>19.440000000000001</v>
      </c>
      <c r="H33" s="93">
        <f>[28]Julho!$H$11</f>
        <v>20.88</v>
      </c>
      <c r="I33" s="93">
        <f>[28]Julho!$H$12</f>
        <v>18.720000000000002</v>
      </c>
      <c r="J33" s="93">
        <f>[28]Julho!$H$13</f>
        <v>14.4</v>
      </c>
      <c r="K33" s="93">
        <f>[28]Julho!$H$14</f>
        <v>12.6</v>
      </c>
      <c r="L33" s="93">
        <f>[28]Julho!$H$15</f>
        <v>17.64</v>
      </c>
      <c r="M33" s="93">
        <f>[28]Julho!$H$16</f>
        <v>21.96</v>
      </c>
      <c r="N33" s="93">
        <f>[28]Julho!$H$17</f>
        <v>21.6</v>
      </c>
      <c r="O33" s="93">
        <f>[28]Julho!$H$18</f>
        <v>18.36</v>
      </c>
      <c r="P33" s="93">
        <f>[28]Julho!$H$19</f>
        <v>13.32</v>
      </c>
      <c r="Q33" s="93">
        <f>[28]Julho!$H$20</f>
        <v>10.8</v>
      </c>
      <c r="R33" s="93">
        <f>[28]Julho!$H$21</f>
        <v>10.44</v>
      </c>
      <c r="S33" s="93">
        <f>[28]Julho!$H$22</f>
        <v>19.8</v>
      </c>
      <c r="T33" s="93">
        <f>[28]Julho!$H$23</f>
        <v>19.440000000000001</v>
      </c>
      <c r="U33" s="93">
        <f>[28]Julho!$H$24</f>
        <v>18.720000000000002</v>
      </c>
      <c r="V33" s="93">
        <f>[28]Julho!$H$25</f>
        <v>21.6</v>
      </c>
      <c r="W33" s="93">
        <f>[28]Julho!$H$26</f>
        <v>10.44</v>
      </c>
      <c r="X33" s="93">
        <f>[28]Julho!$H$27</f>
        <v>20.16</v>
      </c>
      <c r="Y33" s="93">
        <f>[28]Julho!$H$28</f>
        <v>21.96</v>
      </c>
      <c r="Z33" s="93">
        <f>[28]Julho!$H$29</f>
        <v>12.96</v>
      </c>
      <c r="AA33" s="93">
        <f>[28]Julho!$H$30</f>
        <v>15.120000000000001</v>
      </c>
      <c r="AB33" s="93">
        <f>[28]Julho!$H$31</f>
        <v>21.6</v>
      </c>
      <c r="AC33" s="93">
        <f>[28]Julho!$H$32</f>
        <v>24.12</v>
      </c>
      <c r="AD33" s="93">
        <f>[28]Julho!$H$33</f>
        <v>19.8</v>
      </c>
      <c r="AE33" s="93">
        <f>[28]Julho!$H$34</f>
        <v>21.240000000000002</v>
      </c>
      <c r="AF33" s="93">
        <f>[28]Julho!$H$35</f>
        <v>16.559999999999999</v>
      </c>
      <c r="AG33" s="81">
        <f t="shared" si="3"/>
        <v>24.12</v>
      </c>
      <c r="AH33" s="92">
        <f t="shared" si="4"/>
        <v>17.454193548387099</v>
      </c>
      <c r="AK33" t="s">
        <v>33</v>
      </c>
    </row>
    <row r="34" spans="1:38" x14ac:dyDescent="0.2">
      <c r="A34" s="50" t="s">
        <v>232</v>
      </c>
      <c r="B34" s="93">
        <f>[29]Julho!$H$5</f>
        <v>11.16</v>
      </c>
      <c r="C34" s="93">
        <f>[29]Julho!$H$6</f>
        <v>15.48</v>
      </c>
      <c r="D34" s="93">
        <f>[29]Julho!$H$7</f>
        <v>13.32</v>
      </c>
      <c r="E34" s="93">
        <f>[29]Julho!$H$8</f>
        <v>14.04</v>
      </c>
      <c r="F34" s="93">
        <f>[29]Julho!$H$9</f>
        <v>16.559999999999999</v>
      </c>
      <c r="G34" s="93">
        <f>[29]Julho!$H$10</f>
        <v>9.3600000000000012</v>
      </c>
      <c r="H34" s="93">
        <f>[29]Julho!$H$11</f>
        <v>10.44</v>
      </c>
      <c r="I34" s="93">
        <f>[29]Julho!$H$12</f>
        <v>13.32</v>
      </c>
      <c r="J34" s="93">
        <f>[29]Julho!$H$13</f>
        <v>10.8</v>
      </c>
      <c r="K34" s="93">
        <f>[29]Julho!$H$14</f>
        <v>7.5600000000000005</v>
      </c>
      <c r="L34" s="93">
        <f>[29]Julho!$H$15</f>
        <v>16.2</v>
      </c>
      <c r="M34" s="93">
        <f>[29]Julho!$H$16</f>
        <v>14.76</v>
      </c>
      <c r="N34" s="93">
        <f>[29]Julho!$H$17</f>
        <v>14.04</v>
      </c>
      <c r="O34" s="93">
        <f>[29]Julho!$H$18</f>
        <v>14.4</v>
      </c>
      <c r="P34" s="93">
        <f>[29]Julho!$H$19</f>
        <v>10.44</v>
      </c>
      <c r="Q34" s="93">
        <f>[29]Julho!$H$20</f>
        <v>9.7200000000000006</v>
      </c>
      <c r="R34" s="93">
        <f>[29]Julho!$H$21</f>
        <v>10.8</v>
      </c>
      <c r="S34" s="93">
        <f>[29]Julho!$H$22</f>
        <v>15.840000000000002</v>
      </c>
      <c r="T34" s="93">
        <f>[29]Julho!$H$23</f>
        <v>15.48</v>
      </c>
      <c r="U34" s="93">
        <f>[29]Julho!$H$24</f>
        <v>16.559999999999999</v>
      </c>
      <c r="V34" s="93">
        <f>[29]Julho!$H$25</f>
        <v>12.6</v>
      </c>
      <c r="W34" s="93">
        <f>[29]Julho!$H$26</f>
        <v>12.96</v>
      </c>
      <c r="X34" s="93">
        <f>[29]Julho!$H$27</f>
        <v>13.68</v>
      </c>
      <c r="Y34" s="93">
        <f>[29]Julho!$H$28</f>
        <v>17.64</v>
      </c>
      <c r="Z34" s="93">
        <f>[29]Julho!$H$29</f>
        <v>9.3600000000000012</v>
      </c>
      <c r="AA34" s="93">
        <f>[29]Julho!$H$30</f>
        <v>16.2</v>
      </c>
      <c r="AB34" s="93">
        <f>[29]Julho!$H$31</f>
        <v>14.04</v>
      </c>
      <c r="AC34" s="93">
        <f>[29]Julho!$H$32</f>
        <v>16.920000000000002</v>
      </c>
      <c r="AD34" s="93">
        <f>[29]Julho!$H$33</f>
        <v>11.16</v>
      </c>
      <c r="AE34" s="93">
        <f>[29]Julho!$H$34</f>
        <v>13.68</v>
      </c>
      <c r="AF34" s="93">
        <f>[29]Julho!$H$35</f>
        <v>18.36</v>
      </c>
      <c r="AG34" s="81">
        <f t="shared" si="3"/>
        <v>18.36</v>
      </c>
      <c r="AH34" s="92">
        <f t="shared" si="4"/>
        <v>13.447741935483872</v>
      </c>
      <c r="AK34" t="s">
        <v>33</v>
      </c>
    </row>
    <row r="35" spans="1:38" x14ac:dyDescent="0.2">
      <c r="A35" s="50" t="s">
        <v>126</v>
      </c>
      <c r="B35" s="93">
        <f>[30]Julho!$H$5</f>
        <v>16.559999999999999</v>
      </c>
      <c r="C35" s="93">
        <f>[30]Julho!$H$6</f>
        <v>14.76</v>
      </c>
      <c r="D35" s="93">
        <f>[30]Julho!$H$7</f>
        <v>18.720000000000002</v>
      </c>
      <c r="E35" s="93">
        <f>[30]Julho!$H$8</f>
        <v>67.39200000000001</v>
      </c>
      <c r="F35" s="93">
        <f>[30]Julho!$H$9</f>
        <v>22.32</v>
      </c>
      <c r="G35" s="93">
        <f>[30]Julho!$H$10</f>
        <v>12.24</v>
      </c>
      <c r="H35" s="93">
        <f>[30]Julho!$H$11</f>
        <v>15.48</v>
      </c>
      <c r="I35" s="93">
        <f>[30]Julho!$H$12</f>
        <v>12.24</v>
      </c>
      <c r="J35" s="93">
        <f>[30]Julho!$H$13</f>
        <v>11.879999999999999</v>
      </c>
      <c r="K35" s="93">
        <f>[30]Julho!$H$14</f>
        <v>10.8</v>
      </c>
      <c r="L35" s="93">
        <f>[30]Julho!$H$15</f>
        <v>20.88</v>
      </c>
      <c r="M35" s="93">
        <f>[30]Julho!$H$16</f>
        <v>19.8</v>
      </c>
      <c r="N35" s="93">
        <f>[30]Julho!$H$17</f>
        <v>17.64</v>
      </c>
      <c r="O35" s="93">
        <f>[30]Julho!$H$18</f>
        <v>17.64</v>
      </c>
      <c r="P35" s="93">
        <f>[30]Julho!$H$19</f>
        <v>10.44</v>
      </c>
      <c r="Q35" s="93">
        <f>[30]Julho!$H$20</f>
        <v>9.7200000000000006</v>
      </c>
      <c r="R35" s="93">
        <f>[30]Julho!$H$21</f>
        <v>10.8</v>
      </c>
      <c r="S35" s="93">
        <f>[30]Julho!$H$22</f>
        <v>15.840000000000002</v>
      </c>
      <c r="T35" s="93">
        <f>[30]Julho!$H$23</f>
        <v>15.48</v>
      </c>
      <c r="U35" s="93">
        <f>[30]Julho!$H$24</f>
        <v>16.559999999999999</v>
      </c>
      <c r="V35" s="93">
        <f>[30]Julho!$H$25</f>
        <v>12.6</v>
      </c>
      <c r="W35" s="93">
        <f>[30]Julho!$H$26</f>
        <v>15.840000000000002</v>
      </c>
      <c r="X35" s="93">
        <f>[30]Julho!$H$27</f>
        <v>15.840000000000002</v>
      </c>
      <c r="Y35" s="93">
        <f>[30]Julho!$H$28</f>
        <v>17.28</v>
      </c>
      <c r="Z35" s="93">
        <f>[30]Julho!$H$29</f>
        <v>12.96</v>
      </c>
      <c r="AA35" s="93">
        <f>[30]Julho!$H$30</f>
        <v>14.04</v>
      </c>
      <c r="AB35" s="93">
        <f>[30]Julho!$H$31</f>
        <v>15.120000000000001</v>
      </c>
      <c r="AC35" s="93">
        <f>[30]Julho!$H$32</f>
        <v>17.64</v>
      </c>
      <c r="AD35" s="93">
        <f>[30]Julho!$H$33</f>
        <v>14.76</v>
      </c>
      <c r="AE35" s="93">
        <f>[30]Julho!$H$34</f>
        <v>12.24</v>
      </c>
      <c r="AF35" s="93">
        <f>[30]Julho!$H$35</f>
        <v>20.16</v>
      </c>
      <c r="AG35" s="81">
        <f t="shared" si="3"/>
        <v>67.39200000000001</v>
      </c>
      <c r="AH35" s="92">
        <f t="shared" si="4"/>
        <v>16.957161290322581</v>
      </c>
      <c r="AK35" t="s">
        <v>33</v>
      </c>
    </row>
    <row r="36" spans="1:38" x14ac:dyDescent="0.2">
      <c r="A36" s="50" t="s">
        <v>13</v>
      </c>
      <c r="B36" s="93">
        <f>[31]Julho!$H$5</f>
        <v>19.440000000000001</v>
      </c>
      <c r="C36" s="93">
        <f>[31]Julho!$H$6</f>
        <v>13.68</v>
      </c>
      <c r="D36" s="93">
        <f>[31]Julho!$H$7</f>
        <v>10.8</v>
      </c>
      <c r="E36" s="93">
        <f>[31]Julho!$H$8</f>
        <v>38.880000000000003</v>
      </c>
      <c r="F36" s="93">
        <f>[31]Julho!$H$9</f>
        <v>10.08</v>
      </c>
      <c r="G36" s="93">
        <f>[31]Julho!$H$10</f>
        <v>12.96</v>
      </c>
      <c r="H36" s="93">
        <f>[31]Julho!$H$11</f>
        <v>17.64</v>
      </c>
      <c r="I36" s="93">
        <f>[31]Julho!$H$12</f>
        <v>19.440000000000001</v>
      </c>
      <c r="J36" s="93">
        <f>[31]Julho!$H$13</f>
        <v>18.720000000000002</v>
      </c>
      <c r="K36" s="93">
        <f>[31]Julho!$H$14</f>
        <v>13.68</v>
      </c>
      <c r="L36" s="93">
        <f>[31]Julho!$H$15</f>
        <v>13.68</v>
      </c>
      <c r="M36" s="93">
        <f>[31]Julho!$H$16</f>
        <v>25.92</v>
      </c>
      <c r="N36" s="93">
        <f>[31]Julho!$H$17</f>
        <v>21.240000000000002</v>
      </c>
      <c r="O36" s="93">
        <f>[31]Julho!$H$18</f>
        <v>16.559999999999999</v>
      </c>
      <c r="P36" s="93">
        <f>[31]Julho!$H$19</f>
        <v>11.879999999999999</v>
      </c>
      <c r="Q36" s="93">
        <f>[31]Julho!$H$20</f>
        <v>15.48</v>
      </c>
      <c r="R36" s="93">
        <f>[31]Julho!$H$21</f>
        <v>10.08</v>
      </c>
      <c r="S36" s="93">
        <f>[31]Julho!$H$22</f>
        <v>14.76</v>
      </c>
      <c r="T36" s="93">
        <f>[31]Julho!$H$23</f>
        <v>11.879999999999999</v>
      </c>
      <c r="U36" s="93">
        <f>[31]Julho!$H$24</f>
        <v>7.9200000000000008</v>
      </c>
      <c r="V36" s="93">
        <f>[31]Julho!$H$25</f>
        <v>15.120000000000001</v>
      </c>
      <c r="W36" s="93">
        <f>[31]Julho!$H$26</f>
        <v>12.96</v>
      </c>
      <c r="X36" s="93">
        <f>[31]Julho!$H$27</f>
        <v>12.6</v>
      </c>
      <c r="Y36" s="93">
        <f>[31]Julho!$H$28</f>
        <v>16.2</v>
      </c>
      <c r="Z36" s="93">
        <f>[31]Julho!$H$29</f>
        <v>13.32</v>
      </c>
      <c r="AA36" s="93">
        <f>[31]Julho!$H$30</f>
        <v>13.32</v>
      </c>
      <c r="AB36" s="93">
        <f>[31]Julho!$H$31</f>
        <v>11.879999999999999</v>
      </c>
      <c r="AC36" s="93">
        <f>[31]Julho!$H$32</f>
        <v>14.76</v>
      </c>
      <c r="AD36" s="93">
        <f>[31]Julho!$H$33</f>
        <v>15.48</v>
      </c>
      <c r="AE36" s="93">
        <f>[31]Julho!$H$34</f>
        <v>17.28</v>
      </c>
      <c r="AF36" s="93">
        <f>[31]Julho!$H$35</f>
        <v>13.32</v>
      </c>
      <c r="AG36" s="81">
        <f t="shared" si="3"/>
        <v>38.880000000000003</v>
      </c>
      <c r="AH36" s="92">
        <f t="shared" si="4"/>
        <v>15.514838709677418</v>
      </c>
      <c r="AK36" t="s">
        <v>33</v>
      </c>
    </row>
    <row r="37" spans="1:38" x14ac:dyDescent="0.2">
      <c r="A37" s="50" t="s">
        <v>155</v>
      </c>
      <c r="B37" s="93">
        <f>[32]Julho!$H5</f>
        <v>12.24</v>
      </c>
      <c r="C37" s="93">
        <f>[32]Julho!$H6</f>
        <v>9.3600000000000012</v>
      </c>
      <c r="D37" s="93">
        <f>[32]Julho!$H7</f>
        <v>9.7200000000000006</v>
      </c>
      <c r="E37" s="93">
        <f>[32]Julho!$H8</f>
        <v>11.879999999999999</v>
      </c>
      <c r="F37" s="93">
        <f>[32]Julho!$H9</f>
        <v>10.08</v>
      </c>
      <c r="G37" s="93">
        <f>[32]Julho!$H10</f>
        <v>12.96</v>
      </c>
      <c r="H37" s="93">
        <f>[32]Julho!$H11</f>
        <v>17.64</v>
      </c>
      <c r="I37" s="93">
        <f>[32]Julho!$H12</f>
        <v>10.44</v>
      </c>
      <c r="J37" s="93">
        <f>[32]Julho!$H13</f>
        <v>11.16</v>
      </c>
      <c r="K37" s="93">
        <f>[32]Julho!$H14</f>
        <v>8.2799999999999994</v>
      </c>
      <c r="L37" s="93">
        <f>[32]Julho!$H15</f>
        <v>12.24</v>
      </c>
      <c r="M37" s="93">
        <f>[32]Julho!$H16</f>
        <v>17.28</v>
      </c>
      <c r="N37" s="93">
        <f>[32]Julho!$H17</f>
        <v>12.24</v>
      </c>
      <c r="O37" s="93">
        <f>[32]Julho!$H18</f>
        <v>11.520000000000001</v>
      </c>
      <c r="P37" s="93">
        <f>[32]Julho!$H19</f>
        <v>10.8</v>
      </c>
      <c r="Q37" s="93">
        <f>[32]Julho!$H20</f>
        <v>12.6</v>
      </c>
      <c r="R37" s="93">
        <f>[32]Julho!$H21</f>
        <v>9</v>
      </c>
      <c r="S37" s="93">
        <f>[32]Julho!$H22</f>
        <v>11.16</v>
      </c>
      <c r="T37" s="93">
        <f>[32]Julho!$H23</f>
        <v>9.3600000000000012</v>
      </c>
      <c r="U37" s="93">
        <f>[32]Julho!$H24</f>
        <v>9.7200000000000006</v>
      </c>
      <c r="V37" s="93">
        <f>[32]Julho!$H25</f>
        <v>12.24</v>
      </c>
      <c r="W37" s="93">
        <f>[32]Julho!$H26</f>
        <v>10.44</v>
      </c>
      <c r="X37" s="93">
        <f>[32]Julho!$H27</f>
        <v>15.120000000000001</v>
      </c>
      <c r="Y37" s="93">
        <f>[32]Julho!$H28</f>
        <v>14.76</v>
      </c>
      <c r="Z37" s="93">
        <f>[32]Julho!$H29</f>
        <v>8.2799999999999994</v>
      </c>
      <c r="AA37" s="93">
        <f>[32]Julho!$H30</f>
        <v>9.7200000000000006</v>
      </c>
      <c r="AB37" s="93">
        <f>[32]Julho!$H31</f>
        <v>7.9200000000000008</v>
      </c>
      <c r="AC37" s="93">
        <f>[32]Julho!$H32</f>
        <v>13.32</v>
      </c>
      <c r="AD37" s="93">
        <f>[32]Julho!$H33</f>
        <v>14.04</v>
      </c>
      <c r="AE37" s="93">
        <f>[32]Julho!$H34</f>
        <v>16.2</v>
      </c>
      <c r="AF37" s="93">
        <f>[32]Julho!$H35</f>
        <v>12.6</v>
      </c>
      <c r="AG37" s="81">
        <f t="shared" si="3"/>
        <v>17.64</v>
      </c>
      <c r="AH37" s="92">
        <f t="shared" si="4"/>
        <v>11.752258064516131</v>
      </c>
    </row>
    <row r="38" spans="1:38" x14ac:dyDescent="0.2">
      <c r="A38" s="50" t="s">
        <v>14</v>
      </c>
      <c r="B38" s="93">
        <f>[33]Julho!$H$5</f>
        <v>15.840000000000002</v>
      </c>
      <c r="C38" s="93">
        <f>[33]Julho!$H$6</f>
        <v>19.8</v>
      </c>
      <c r="D38" s="93">
        <f>[33]Julho!$H$7</f>
        <v>10.8</v>
      </c>
      <c r="E38" s="93">
        <f>[33]Julho!$H$8</f>
        <v>10.44</v>
      </c>
      <c r="F38" s="93">
        <f>[33]Julho!$H$9</f>
        <v>16.559999999999999</v>
      </c>
      <c r="G38" s="93">
        <f>[33]Julho!$H$10</f>
        <v>13.32</v>
      </c>
      <c r="H38" s="93">
        <f>[33]Julho!$H$11</f>
        <v>12.96</v>
      </c>
      <c r="I38" s="93">
        <f>[33]Julho!$H$12</f>
        <v>14.76</v>
      </c>
      <c r="J38" s="93">
        <f>[33]Julho!$H$13</f>
        <v>12.6</v>
      </c>
      <c r="K38" s="93">
        <f>[33]Julho!$H$14</f>
        <v>11.879999999999999</v>
      </c>
      <c r="L38" s="93">
        <f>[33]Julho!$H$15</f>
        <v>15.48</v>
      </c>
      <c r="M38" s="93">
        <f>[33]Julho!$H$16</f>
        <v>14.04</v>
      </c>
      <c r="N38" s="93">
        <f>[33]Julho!$H$17</f>
        <v>20.52</v>
      </c>
      <c r="O38" s="93">
        <f>[33]Julho!$H$18</f>
        <v>11.879999999999999</v>
      </c>
      <c r="P38" s="93">
        <f>[33]Julho!$H$19</f>
        <v>8.2799999999999994</v>
      </c>
      <c r="Q38" s="93">
        <f>[33]Julho!$H$20</f>
        <v>15.840000000000002</v>
      </c>
      <c r="R38" s="93">
        <f>[33]Julho!$H$21</f>
        <v>11.879999999999999</v>
      </c>
      <c r="S38" s="93">
        <f>[33]Julho!$H$22</f>
        <v>20.16</v>
      </c>
      <c r="T38" s="93">
        <f>[33]Julho!$H$23</f>
        <v>18</v>
      </c>
      <c r="U38" s="93">
        <f>[33]Julho!$H$24</f>
        <v>16.920000000000002</v>
      </c>
      <c r="V38" s="93">
        <f>[33]Julho!$H$25</f>
        <v>19.8</v>
      </c>
      <c r="W38" s="93">
        <f>[33]Julho!$H$26</f>
        <v>12.96</v>
      </c>
      <c r="X38" s="93">
        <f>[33]Julho!$H$27</f>
        <v>15.840000000000002</v>
      </c>
      <c r="Y38" s="93">
        <f>[33]Julho!$H$28</f>
        <v>15.48</v>
      </c>
      <c r="Z38" s="93">
        <f>[33]Julho!$H$29</f>
        <v>8.64</v>
      </c>
      <c r="AA38" s="93">
        <f>[33]Julho!$H$30</f>
        <v>13.68</v>
      </c>
      <c r="AB38" s="93">
        <f>[33]Julho!$H$31</f>
        <v>15.840000000000002</v>
      </c>
      <c r="AC38" s="93">
        <f>[33]Julho!$H$32</f>
        <v>14.76</v>
      </c>
      <c r="AD38" s="93">
        <f>[33]Julho!$H$33</f>
        <v>14.04</v>
      </c>
      <c r="AE38" s="93">
        <f>[33]Julho!$H$34</f>
        <v>14.76</v>
      </c>
      <c r="AF38" s="93">
        <f>[33]Julho!$H$35</f>
        <v>24.48</v>
      </c>
      <c r="AG38" s="81">
        <f t="shared" si="3"/>
        <v>24.48</v>
      </c>
      <c r="AH38" s="92">
        <f t="shared" si="4"/>
        <v>14.910967741935485</v>
      </c>
      <c r="AI38" s="11" t="s">
        <v>33</v>
      </c>
      <c r="AK38" t="s">
        <v>33</v>
      </c>
    </row>
    <row r="39" spans="1:38" x14ac:dyDescent="0.2">
      <c r="A39" s="50" t="s">
        <v>15</v>
      </c>
      <c r="B39" s="93">
        <f>[34]Julho!$H$5</f>
        <v>6.12</v>
      </c>
      <c r="C39" s="93">
        <f>[34]Julho!$H$6</f>
        <v>11.879999999999999</v>
      </c>
      <c r="D39" s="93">
        <f>[34]Julho!$H$7</f>
        <v>10.44</v>
      </c>
      <c r="E39" s="93">
        <f>[34]Julho!$H$8</f>
        <v>9.3600000000000012</v>
      </c>
      <c r="F39" s="93">
        <f>[34]Julho!$H$9</f>
        <v>11.879999999999999</v>
      </c>
      <c r="G39" s="93">
        <f>[34]Julho!$H$10</f>
        <v>11.879999999999999</v>
      </c>
      <c r="H39" s="93">
        <f>[34]Julho!$H$11</f>
        <v>11.16</v>
      </c>
      <c r="I39" s="93">
        <f>[34]Julho!$H$12</f>
        <v>10.08</v>
      </c>
      <c r="J39" s="93">
        <f>[34]Julho!$H$13</f>
        <v>8.2799999999999994</v>
      </c>
      <c r="K39" s="93">
        <f>[34]Julho!$H$14</f>
        <v>8.2799999999999994</v>
      </c>
      <c r="L39" s="93">
        <f>[34]Julho!$H$15</f>
        <v>9</v>
      </c>
      <c r="M39" s="93">
        <f>[34]Julho!$H$16</f>
        <v>15.120000000000001</v>
      </c>
      <c r="N39" s="93">
        <f>[34]Julho!$H$17</f>
        <v>11.16</v>
      </c>
      <c r="O39" s="93">
        <f>[34]Julho!$H$18</f>
        <v>12.96</v>
      </c>
      <c r="P39" s="93">
        <f>[34]Julho!$H$19</f>
        <v>9.7200000000000006</v>
      </c>
      <c r="Q39" s="93">
        <f>[34]Julho!$H$20</f>
        <v>4.6800000000000006</v>
      </c>
      <c r="R39" s="93">
        <f>[34]Julho!$H$21</f>
        <v>12.96</v>
      </c>
      <c r="S39" s="93">
        <f>[34]Julho!$H$22</f>
        <v>13.32</v>
      </c>
      <c r="T39" s="93">
        <f>[34]Julho!$H$23</f>
        <v>9</v>
      </c>
      <c r="U39" s="93">
        <f>[34]Julho!$H$24</f>
        <v>10.08</v>
      </c>
      <c r="V39" s="93">
        <f>[34]Julho!$H$25</f>
        <v>9.7200000000000006</v>
      </c>
      <c r="W39" s="93">
        <f>[34]Julho!$H$26</f>
        <v>13.32</v>
      </c>
      <c r="X39" s="93">
        <f>[34]Julho!$H$27</f>
        <v>11.16</v>
      </c>
      <c r="Y39" s="93">
        <f>[34]Julho!$H$28</f>
        <v>13.68</v>
      </c>
      <c r="Z39" s="93">
        <f>[34]Julho!$H$29</f>
        <v>9.7200000000000006</v>
      </c>
      <c r="AA39" s="93">
        <f>[34]Julho!$H$30</f>
        <v>8.64</v>
      </c>
      <c r="AB39" s="93">
        <f>[34]Julho!$H$31</f>
        <v>14.04</v>
      </c>
      <c r="AC39" s="93">
        <f>[34]Julho!$H$32</f>
        <v>12.24</v>
      </c>
      <c r="AD39" s="93">
        <f>[34]Julho!$H$33</f>
        <v>16.2</v>
      </c>
      <c r="AE39" s="93">
        <f>[34]Julho!$H$34</f>
        <v>11.520000000000001</v>
      </c>
      <c r="AF39" s="93">
        <f>[34]Julho!$H$35</f>
        <v>11.16</v>
      </c>
      <c r="AG39" s="81">
        <f t="shared" si="3"/>
        <v>16.2</v>
      </c>
      <c r="AH39" s="92">
        <f t="shared" si="4"/>
        <v>10.927741935483873</v>
      </c>
      <c r="AK39" t="s">
        <v>33</v>
      </c>
    </row>
    <row r="40" spans="1:38" x14ac:dyDescent="0.2">
      <c r="A40" s="50" t="s">
        <v>156</v>
      </c>
      <c r="B40" s="93">
        <f>[35]Julho!$H$5</f>
        <v>11.16</v>
      </c>
      <c r="C40" s="93">
        <f>[35]Julho!$H$6</f>
        <v>12.6</v>
      </c>
      <c r="D40" s="93">
        <f>[35]Julho!$H$7</f>
        <v>9.7200000000000006</v>
      </c>
      <c r="E40" s="93">
        <f>[35]Julho!$H$8</f>
        <v>8.64</v>
      </c>
      <c r="F40" s="93">
        <f>[35]Julho!$H$9</f>
        <v>15.120000000000001</v>
      </c>
      <c r="G40" s="93">
        <f>[35]Julho!$H$10</f>
        <v>8.2799999999999994</v>
      </c>
      <c r="H40" s="93">
        <f>[35]Julho!$H$11</f>
        <v>21.6</v>
      </c>
      <c r="I40" s="93">
        <f>[35]Julho!$H$12</f>
        <v>11.16</v>
      </c>
      <c r="J40" s="93">
        <f>[35]Julho!$H$13</f>
        <v>12.6</v>
      </c>
      <c r="K40" s="93">
        <f>[35]Julho!$H$14</f>
        <v>11.879999999999999</v>
      </c>
      <c r="L40" s="93">
        <f>[35]Julho!$H$15</f>
        <v>26.28</v>
      </c>
      <c r="M40" s="93">
        <f>[35]Julho!$H$16</f>
        <v>26.64</v>
      </c>
      <c r="N40" s="93">
        <f>[35]Julho!$H$17</f>
        <v>17.64</v>
      </c>
      <c r="O40" s="93">
        <f>[35]Julho!$H$18</f>
        <v>16.2</v>
      </c>
      <c r="P40" s="93">
        <f>[35]Julho!$H$19</f>
        <v>15.48</v>
      </c>
      <c r="Q40" s="93">
        <f>[35]Julho!$H$20</f>
        <v>12.6</v>
      </c>
      <c r="R40" s="93">
        <f>[35]Julho!$H$21</f>
        <v>10.08</v>
      </c>
      <c r="S40" s="93">
        <f>[35]Julho!$H$22</f>
        <v>16.2</v>
      </c>
      <c r="T40" s="93">
        <f>[35]Julho!$H$23</f>
        <v>11.879999999999999</v>
      </c>
      <c r="U40" s="93">
        <f>[35]Julho!$H$24</f>
        <v>12.24</v>
      </c>
      <c r="V40" s="93">
        <f>[35]Julho!$H$25</f>
        <v>14.4</v>
      </c>
      <c r="W40" s="93">
        <f>[35]Julho!$H$26</f>
        <v>10.44</v>
      </c>
      <c r="X40" s="93">
        <f>[35]Julho!$H$27</f>
        <v>12.24</v>
      </c>
      <c r="Y40" s="93">
        <f>[35]Julho!$H$28</f>
        <v>18</v>
      </c>
      <c r="Z40" s="93">
        <f>[35]Julho!$H$29</f>
        <v>9.7200000000000006</v>
      </c>
      <c r="AA40" s="93">
        <f>[35]Julho!$H$30</f>
        <v>9.3600000000000012</v>
      </c>
      <c r="AB40" s="93">
        <f>[35]Julho!$H$31</f>
        <v>12.24</v>
      </c>
      <c r="AC40" s="93">
        <f>[35]Julho!$H$32</f>
        <v>20.16</v>
      </c>
      <c r="AD40" s="93">
        <f>[35]Julho!$H$33</f>
        <v>18</v>
      </c>
      <c r="AE40" s="93">
        <f>[35]Julho!$H$34</f>
        <v>14.76</v>
      </c>
      <c r="AF40" s="93">
        <f>[35]Julho!$H$35</f>
        <v>12.24</v>
      </c>
      <c r="AG40" s="81">
        <f t="shared" si="3"/>
        <v>26.64</v>
      </c>
      <c r="AH40" s="92">
        <f t="shared" si="4"/>
        <v>14.179354838709679</v>
      </c>
      <c r="AK40" t="s">
        <v>33</v>
      </c>
    </row>
    <row r="41" spans="1:38" x14ac:dyDescent="0.2">
      <c r="A41" s="50" t="s">
        <v>16</v>
      </c>
      <c r="B41" s="93">
        <f>[36]Julho!$H$5</f>
        <v>10.44</v>
      </c>
      <c r="C41" s="93">
        <f>[36]Julho!$H$6</f>
        <v>8.64</v>
      </c>
      <c r="D41" s="93">
        <f>[36]Julho!$H$7</f>
        <v>11.879999999999999</v>
      </c>
      <c r="E41" s="93">
        <f>[36]Julho!$H$8</f>
        <v>7.2</v>
      </c>
      <c r="F41" s="93">
        <f>[36]Julho!$H$9</f>
        <v>19.8</v>
      </c>
      <c r="G41" s="93">
        <f>[36]Julho!$H$10</f>
        <v>7.5600000000000005</v>
      </c>
      <c r="H41" s="93">
        <f>[36]Julho!$H$11</f>
        <v>12.24</v>
      </c>
      <c r="I41" s="93">
        <f>[36]Julho!$H$12</f>
        <v>10.8</v>
      </c>
      <c r="J41" s="93">
        <f>[36]Julho!$H$13</f>
        <v>10.08</v>
      </c>
      <c r="K41" s="93">
        <f>[36]Julho!$H$14</f>
        <v>6.12</v>
      </c>
      <c r="L41" s="93">
        <f>[36]Julho!$H$15</f>
        <v>14.04</v>
      </c>
      <c r="M41" s="93">
        <f>[36]Julho!$H$16</f>
        <v>14.04</v>
      </c>
      <c r="N41" s="93">
        <f>[36]Julho!$H$17</f>
        <v>12.96</v>
      </c>
      <c r="O41" s="93">
        <f>[36]Julho!$H$18</f>
        <v>10.08</v>
      </c>
      <c r="P41" s="93">
        <f>[36]Julho!$H$19</f>
        <v>7.9200000000000008</v>
      </c>
      <c r="Q41" s="93">
        <f>[36]Julho!$H$20</f>
        <v>6.12</v>
      </c>
      <c r="R41" s="93">
        <f>[36]Julho!$H$21</f>
        <v>5.4</v>
      </c>
      <c r="S41" s="93">
        <f>[36]Julho!$H$22</f>
        <v>12.96</v>
      </c>
      <c r="T41" s="93">
        <f>[36]Julho!$H$23</f>
        <v>9.7200000000000006</v>
      </c>
      <c r="U41" s="93">
        <f>[36]Julho!$H$24</f>
        <v>12.96</v>
      </c>
      <c r="V41" s="93">
        <f>[36]Julho!$H$25</f>
        <v>14.4</v>
      </c>
      <c r="W41" s="93">
        <f>[36]Julho!$H$26</f>
        <v>9.7200000000000006</v>
      </c>
      <c r="X41" s="93">
        <f>[36]Julho!$H$27</f>
        <v>9.7200000000000006</v>
      </c>
      <c r="Y41" s="93">
        <f>[36]Julho!$H$28</f>
        <v>15.120000000000001</v>
      </c>
      <c r="Z41" s="93">
        <f>[36]Julho!$H$29</f>
        <v>4.32</v>
      </c>
      <c r="AA41" s="93">
        <f>[36]Julho!$H$30</f>
        <v>11.879999999999999</v>
      </c>
      <c r="AB41" s="93">
        <f>[36]Julho!$H$31</f>
        <v>8.2799999999999994</v>
      </c>
      <c r="AC41" s="93">
        <f>[36]Julho!$H$32</f>
        <v>15.120000000000001</v>
      </c>
      <c r="AD41" s="93">
        <f>[36]Julho!$H$33</f>
        <v>10.44</v>
      </c>
      <c r="AE41" s="93">
        <f>[36]Julho!$H$34</f>
        <v>10.8</v>
      </c>
      <c r="AF41" s="93">
        <f>[36]Julho!$H$35</f>
        <v>13.68</v>
      </c>
      <c r="AG41" s="81">
        <f t="shared" si="3"/>
        <v>19.8</v>
      </c>
      <c r="AH41" s="92">
        <f t="shared" si="4"/>
        <v>10.788387096774194</v>
      </c>
      <c r="AK41" t="s">
        <v>33</v>
      </c>
      <c r="AL41" t="s">
        <v>33</v>
      </c>
    </row>
    <row r="42" spans="1:38" x14ac:dyDescent="0.2">
      <c r="A42" s="50" t="s">
        <v>139</v>
      </c>
      <c r="B42" s="93">
        <f>[37]Julho!$H$5</f>
        <v>13.32</v>
      </c>
      <c r="C42" s="93">
        <f>[37]Julho!$H$6</f>
        <v>13.68</v>
      </c>
      <c r="D42" s="93">
        <f>[37]Julho!$H$7</f>
        <v>24.840000000000003</v>
      </c>
      <c r="E42" s="93">
        <f>[37]Julho!$H$8</f>
        <v>14.4</v>
      </c>
      <c r="F42" s="93">
        <f>[37]Julho!$H$9</f>
        <v>20.88</v>
      </c>
      <c r="G42" s="93">
        <f>[37]Julho!$H$10</f>
        <v>19.440000000000001</v>
      </c>
      <c r="H42" s="93">
        <f>[37]Julho!$H$11</f>
        <v>15.120000000000001</v>
      </c>
      <c r="I42" s="93">
        <f>[37]Julho!$H$12</f>
        <v>20.52</v>
      </c>
      <c r="J42" s="93">
        <f>[37]Julho!$H$13</f>
        <v>11.879999999999999</v>
      </c>
      <c r="K42" s="93">
        <f>[37]Julho!$H$14</f>
        <v>10.8</v>
      </c>
      <c r="L42" s="93">
        <f>[37]Julho!$H$15</f>
        <v>25.92</v>
      </c>
      <c r="M42" s="93">
        <f>[37]Julho!$H$16</f>
        <v>17.64</v>
      </c>
      <c r="N42" s="93">
        <f>[37]Julho!$H$17</f>
        <v>14.76</v>
      </c>
      <c r="O42" s="93">
        <f>[37]Julho!$H$18</f>
        <v>16.920000000000002</v>
      </c>
      <c r="P42" s="93">
        <f>[37]Julho!$H$19</f>
        <v>16.559999999999999</v>
      </c>
      <c r="Q42" s="93">
        <f>[37]Julho!$H$20</f>
        <v>19.079999999999998</v>
      </c>
      <c r="R42" s="93">
        <f>[37]Julho!$H$21</f>
        <v>19.440000000000001</v>
      </c>
      <c r="S42" s="93">
        <f>[37]Julho!$H$22</f>
        <v>22.68</v>
      </c>
      <c r="T42" s="93">
        <f>[37]Julho!$H$23</f>
        <v>19.440000000000001</v>
      </c>
      <c r="U42" s="93">
        <f>[37]Julho!$H$24</f>
        <v>22.32</v>
      </c>
      <c r="V42" s="93">
        <f>[37]Julho!$H$25</f>
        <v>18.720000000000002</v>
      </c>
      <c r="W42" s="93">
        <f>[37]Julho!$H$26</f>
        <v>19.8</v>
      </c>
      <c r="X42" s="93">
        <f>[37]Julho!$H$27</f>
        <v>23.040000000000003</v>
      </c>
      <c r="Y42" s="93">
        <f>[37]Julho!$H$28</f>
        <v>18</v>
      </c>
      <c r="Z42" s="93">
        <f>[37]Julho!$H$29</f>
        <v>15.48</v>
      </c>
      <c r="AA42" s="93">
        <f>[37]Julho!$H$30</f>
        <v>18.720000000000002</v>
      </c>
      <c r="AB42" s="93">
        <f>[37]Julho!$H$31</f>
        <v>14.76</v>
      </c>
      <c r="AC42" s="93">
        <f>[37]Julho!$H$32</f>
        <v>17.28</v>
      </c>
      <c r="AD42" s="93">
        <f>[37]Julho!$H$33</f>
        <v>23.759999999999998</v>
      </c>
      <c r="AE42" s="93">
        <f>[37]Julho!$H$34</f>
        <v>23.040000000000003</v>
      </c>
      <c r="AF42" s="93">
        <f>[37]Julho!$H$35</f>
        <v>28.08</v>
      </c>
      <c r="AG42" s="81">
        <f t="shared" si="3"/>
        <v>28.08</v>
      </c>
      <c r="AH42" s="92">
        <f t="shared" si="4"/>
        <v>18.720000000000002</v>
      </c>
      <c r="AL42" t="s">
        <v>33</v>
      </c>
    </row>
    <row r="43" spans="1:38" x14ac:dyDescent="0.2">
      <c r="A43" s="50" t="s">
        <v>17</v>
      </c>
      <c r="B43" s="93">
        <f>[38]Julho!$H$5</f>
        <v>11.879999999999999</v>
      </c>
      <c r="C43" s="93">
        <f>[38]Julho!$H$6</f>
        <v>12.24</v>
      </c>
      <c r="D43" s="93">
        <f>[38]Julho!$H$7</f>
        <v>16.559999999999999</v>
      </c>
      <c r="E43" s="93">
        <f>[38]Julho!$H$8</f>
        <v>15.120000000000001</v>
      </c>
      <c r="F43" s="93">
        <f>[38]Julho!$H$9</f>
        <v>11.16</v>
      </c>
      <c r="G43" s="93">
        <f>[38]Julho!$H$10</f>
        <v>18.720000000000002</v>
      </c>
      <c r="H43" s="93">
        <f>[38]Julho!$H$11</f>
        <v>23.759999999999998</v>
      </c>
      <c r="I43" s="93">
        <f>[38]Julho!$H$12</f>
        <v>19.079999999999998</v>
      </c>
      <c r="J43" s="93">
        <f>[38]Julho!$H$13</f>
        <v>13.32</v>
      </c>
      <c r="K43" s="93">
        <f>[38]Julho!$H$14</f>
        <v>13.68</v>
      </c>
      <c r="L43" s="93">
        <f>[38]Julho!$H$15</f>
        <v>23.040000000000003</v>
      </c>
      <c r="M43" s="93">
        <f>[38]Julho!$H$16</f>
        <v>24.48</v>
      </c>
      <c r="N43" s="93">
        <f>[38]Julho!$H$17</f>
        <v>19.079999999999998</v>
      </c>
      <c r="O43" s="93">
        <f>[38]Julho!$H$18</f>
        <v>18.36</v>
      </c>
      <c r="P43" s="93">
        <f>[38]Julho!$H$19</f>
        <v>15.48</v>
      </c>
      <c r="Q43" s="93">
        <f>[38]Julho!$H$20</f>
        <v>12.24</v>
      </c>
      <c r="R43" s="93">
        <f>[38]Julho!$H$21</f>
        <v>10.44</v>
      </c>
      <c r="S43" s="93">
        <f>[38]Julho!$H$22</f>
        <v>15.48</v>
      </c>
      <c r="T43" s="93">
        <f>[38]Julho!$H$23</f>
        <v>14.4</v>
      </c>
      <c r="U43" s="93">
        <f>[38]Julho!$H$24</f>
        <v>11.520000000000001</v>
      </c>
      <c r="V43" s="93">
        <f>[38]Julho!$H$25</f>
        <v>18.36</v>
      </c>
      <c r="W43" s="93">
        <f>[38]Julho!$H$26</f>
        <v>15.120000000000001</v>
      </c>
      <c r="X43" s="93">
        <f>[38]Julho!$H$27</f>
        <v>19.079999999999998</v>
      </c>
      <c r="Y43" s="93">
        <f>[38]Julho!$H$28</f>
        <v>21.6</v>
      </c>
      <c r="Z43" s="93">
        <f>[38]Julho!$H$29</f>
        <v>23.400000000000002</v>
      </c>
      <c r="AA43" s="93">
        <f>[38]Julho!$H$30</f>
        <v>15.48</v>
      </c>
      <c r="AB43" s="93">
        <f>[38]Julho!$H$31</f>
        <v>14.76</v>
      </c>
      <c r="AC43" s="93">
        <f>[38]Julho!$H$32</f>
        <v>21.6</v>
      </c>
      <c r="AD43" s="93">
        <f>[38]Julho!$H$33</f>
        <v>21.240000000000002</v>
      </c>
      <c r="AE43" s="93">
        <f>[38]Julho!$H$34</f>
        <v>16.559999999999999</v>
      </c>
      <c r="AF43" s="93">
        <f>[38]Julho!$H$35</f>
        <v>12.24</v>
      </c>
      <c r="AG43" s="81">
        <f t="shared" si="3"/>
        <v>24.48</v>
      </c>
      <c r="AH43" s="92">
        <f t="shared" si="4"/>
        <v>16.757419354838706</v>
      </c>
      <c r="AJ43" t="s">
        <v>33</v>
      </c>
      <c r="AK43" t="s">
        <v>33</v>
      </c>
      <c r="AL43" t="s">
        <v>33</v>
      </c>
    </row>
    <row r="44" spans="1:38" hidden="1" x14ac:dyDescent="0.2">
      <c r="A44" s="50" t="s">
        <v>144</v>
      </c>
      <c r="B44" s="93" t="str">
        <f>[39]Julho!$H$5</f>
        <v>*</v>
      </c>
      <c r="C44" s="93" t="str">
        <f>[39]Julho!$H$6</f>
        <v>*</v>
      </c>
      <c r="D44" s="93" t="str">
        <f>[39]Julho!$H$7</f>
        <v>*</v>
      </c>
      <c r="E44" s="93" t="str">
        <f>[39]Julho!$H$8</f>
        <v>*</v>
      </c>
      <c r="F44" s="93" t="str">
        <f>[39]Julho!$H$9</f>
        <v>*</v>
      </c>
      <c r="G44" s="93" t="str">
        <f>[39]Julho!$H$10</f>
        <v>*</v>
      </c>
      <c r="H44" s="93" t="str">
        <f>[39]Julho!$H$11</f>
        <v>*</v>
      </c>
      <c r="I44" s="93" t="str">
        <f>[39]Julho!$H$12</f>
        <v>*</v>
      </c>
      <c r="J44" s="93" t="str">
        <f>[39]Julho!$H$13</f>
        <v>*</v>
      </c>
      <c r="K44" s="93" t="str">
        <f>[39]Julho!$H$14</f>
        <v>*</v>
      </c>
      <c r="L44" s="93" t="str">
        <f>[39]Julho!$H$15</f>
        <v>*</v>
      </c>
      <c r="M44" s="93" t="str">
        <f>[39]Julho!$H$16</f>
        <v>*</v>
      </c>
      <c r="N44" s="93" t="str">
        <f>[39]Julho!$H$17</f>
        <v>*</v>
      </c>
      <c r="O44" s="93" t="str">
        <f>[39]Julho!$H$18</f>
        <v>*</v>
      </c>
      <c r="P44" s="93" t="str">
        <f>[39]Julho!$H$19</f>
        <v>*</v>
      </c>
      <c r="Q44" s="93" t="str">
        <f>[39]Julho!$H$20</f>
        <v>*</v>
      </c>
      <c r="R44" s="93" t="str">
        <f>[39]Julho!$H$21</f>
        <v>*</v>
      </c>
      <c r="S44" s="93" t="str">
        <f>[39]Julho!$H$22</f>
        <v>*</v>
      </c>
      <c r="T44" s="93" t="str">
        <f>[39]Julho!$H$23</f>
        <v>*</v>
      </c>
      <c r="U44" s="93" t="str">
        <f>[39]Julho!$H$24</f>
        <v>*</v>
      </c>
      <c r="V44" s="93" t="str">
        <f>[39]Julho!$H$25</f>
        <v>*</v>
      </c>
      <c r="W44" s="93" t="str">
        <f>[39]Julho!$H$26</f>
        <v>*</v>
      </c>
      <c r="X44" s="93" t="str">
        <f>[39]Julho!$H$27</f>
        <v>*</v>
      </c>
      <c r="Y44" s="93" t="str">
        <f>[39]Julho!$H$28</f>
        <v>*</v>
      </c>
      <c r="Z44" s="93" t="str">
        <f>[39]Julho!$H$29</f>
        <v>*</v>
      </c>
      <c r="AA44" s="93" t="str">
        <f>[39]Julho!$H$30</f>
        <v>*</v>
      </c>
      <c r="AB44" s="93" t="str">
        <f>[39]Julho!$H$31</f>
        <v>*</v>
      </c>
      <c r="AC44" s="93" t="str">
        <f>[39]Julho!$H$32</f>
        <v>*</v>
      </c>
      <c r="AD44" s="93" t="str">
        <f>[39]Julho!$H$33</f>
        <v>*</v>
      </c>
      <c r="AE44" s="93" t="str">
        <f>[39]Julho!$H$34</f>
        <v>*</v>
      </c>
      <c r="AF44" s="93" t="str">
        <f>[39]Julho!$H$35</f>
        <v>*</v>
      </c>
      <c r="AG44" s="81" t="s">
        <v>203</v>
      </c>
      <c r="AH44" s="92" t="s">
        <v>203</v>
      </c>
    </row>
    <row r="45" spans="1:38" hidden="1" x14ac:dyDescent="0.2">
      <c r="A45" s="50" t="s">
        <v>18</v>
      </c>
      <c r="B45" s="93" t="str">
        <f>[40]Julho!$H$5</f>
        <v>*</v>
      </c>
      <c r="C45" s="93" t="str">
        <f>[40]Julho!$H$6</f>
        <v>*</v>
      </c>
      <c r="D45" s="93" t="str">
        <f>[40]Julho!$H$7</f>
        <v>*</v>
      </c>
      <c r="E45" s="93" t="str">
        <f>[40]Julho!$H$8</f>
        <v>*</v>
      </c>
      <c r="F45" s="93" t="str">
        <f>[40]Julho!$H$9</f>
        <v>*</v>
      </c>
      <c r="G45" s="93" t="str">
        <f>[40]Julho!$H$10</f>
        <v>*</v>
      </c>
      <c r="H45" s="93" t="str">
        <f>[40]Julho!$H$11</f>
        <v>*</v>
      </c>
      <c r="I45" s="93" t="str">
        <f>[40]Julho!$H$12</f>
        <v>*</v>
      </c>
      <c r="J45" s="93" t="str">
        <f>[40]Julho!$H$13</f>
        <v>*</v>
      </c>
      <c r="K45" s="93" t="str">
        <f>[40]Julho!$H$14</f>
        <v>*</v>
      </c>
      <c r="L45" s="93" t="str">
        <f>[40]Julho!$H$15</f>
        <v>*</v>
      </c>
      <c r="M45" s="93" t="str">
        <f>[40]Julho!$H$16</f>
        <v>*</v>
      </c>
      <c r="N45" s="93" t="str">
        <f>[40]Julho!$H$17</f>
        <v>*</v>
      </c>
      <c r="O45" s="93" t="str">
        <f>[40]Julho!$H$18</f>
        <v>*</v>
      </c>
      <c r="P45" s="93" t="str">
        <f>[40]Julho!$H$19</f>
        <v>*</v>
      </c>
      <c r="Q45" s="93" t="str">
        <f>[40]Julho!$H$20</f>
        <v>*</v>
      </c>
      <c r="R45" s="93" t="str">
        <f>[40]Julho!$H$21</f>
        <v>*</v>
      </c>
      <c r="S45" s="93" t="str">
        <f>[40]Julho!$H$22</f>
        <v>*</v>
      </c>
      <c r="T45" s="93" t="str">
        <f>[40]Julho!$H$23</f>
        <v>*</v>
      </c>
      <c r="U45" s="93" t="str">
        <f>[40]Julho!$H$24</f>
        <v>*</v>
      </c>
      <c r="V45" s="93" t="str">
        <f>[40]Julho!$H$25</f>
        <v>*</v>
      </c>
      <c r="W45" s="93" t="str">
        <f>[40]Julho!$H$26</f>
        <v>*</v>
      </c>
      <c r="X45" s="93" t="str">
        <f>[40]Julho!$H$27</f>
        <v>*</v>
      </c>
      <c r="Y45" s="93" t="str">
        <f>[40]Julho!$H$28</f>
        <v>*</v>
      </c>
      <c r="Z45" s="93" t="str">
        <f>[40]Julho!$H$29</f>
        <v>*</v>
      </c>
      <c r="AA45" s="93" t="str">
        <f>[40]Julho!$H$30</f>
        <v>*</v>
      </c>
      <c r="AB45" s="93" t="str">
        <f>[40]Julho!$H$31</f>
        <v>*</v>
      </c>
      <c r="AC45" s="93" t="str">
        <f>[40]Julho!$H$32</f>
        <v>*</v>
      </c>
      <c r="AD45" s="93" t="str">
        <f>[40]Julho!$H$33</f>
        <v>*</v>
      </c>
      <c r="AE45" s="93" t="str">
        <f>[40]Julho!$H$34</f>
        <v>*</v>
      </c>
      <c r="AF45" s="93" t="str">
        <f>[40]Julho!$H$35</f>
        <v>*</v>
      </c>
      <c r="AG45" s="81" t="s">
        <v>203</v>
      </c>
      <c r="AH45" s="92" t="s">
        <v>203</v>
      </c>
      <c r="AI45" s="11" t="s">
        <v>33</v>
      </c>
    </row>
    <row r="46" spans="1:38" x14ac:dyDescent="0.2">
      <c r="A46" s="50" t="s">
        <v>21</v>
      </c>
      <c r="B46" s="93">
        <f>[41]Julho!$H$5</f>
        <v>15.840000000000002</v>
      </c>
      <c r="C46" s="93">
        <f>[41]Julho!$H$6</f>
        <v>13.68</v>
      </c>
      <c r="D46" s="93">
        <f>[41]Julho!$H$7</f>
        <v>14.76</v>
      </c>
      <c r="E46" s="93">
        <f>[41]Julho!$H$8</f>
        <v>12.96</v>
      </c>
      <c r="F46" s="93">
        <f>[41]Julho!$H$9</f>
        <v>11.16</v>
      </c>
      <c r="G46" s="93">
        <f>[41]Julho!$H$10</f>
        <v>12.96</v>
      </c>
      <c r="H46" s="93">
        <f>[41]Julho!$H$11</f>
        <v>9.3600000000000012</v>
      </c>
      <c r="I46" s="93">
        <f>[41]Julho!$H$12</f>
        <v>10.8</v>
      </c>
      <c r="J46" s="93">
        <f>[41]Julho!$H$13</f>
        <v>15.120000000000001</v>
      </c>
      <c r="K46" s="93">
        <f>[41]Julho!$H$14</f>
        <v>14.4</v>
      </c>
      <c r="L46" s="93">
        <f>[41]Julho!$H$15</f>
        <v>15.120000000000001</v>
      </c>
      <c r="M46" s="93">
        <f>[41]Julho!$H$16</f>
        <v>22.32</v>
      </c>
      <c r="N46" s="93">
        <f>[41]Julho!$H$17</f>
        <v>22.32</v>
      </c>
      <c r="O46" s="93">
        <f>[41]Julho!$H$18</f>
        <v>18.36</v>
      </c>
      <c r="P46" s="93">
        <f>[41]Julho!$H$19</f>
        <v>16.559999999999999</v>
      </c>
      <c r="Q46" s="93">
        <f>[41]Julho!$H$20</f>
        <v>13.32</v>
      </c>
      <c r="R46" s="93">
        <f>[41]Julho!$H$21</f>
        <v>11.520000000000001</v>
      </c>
      <c r="S46" s="93">
        <f>[41]Julho!$H$22</f>
        <v>26.64</v>
      </c>
      <c r="T46" s="93">
        <f>[41]Julho!$H$23</f>
        <v>18.720000000000002</v>
      </c>
      <c r="U46" s="93">
        <f>[41]Julho!$H$24</f>
        <v>28.44</v>
      </c>
      <c r="V46" s="93">
        <f>[41]Julho!$H$25</f>
        <v>22.68</v>
      </c>
      <c r="W46" s="93">
        <f>[41]Julho!$H$26</f>
        <v>13.68</v>
      </c>
      <c r="X46" s="93">
        <f>[41]Julho!$H$27</f>
        <v>18</v>
      </c>
      <c r="Y46" s="93">
        <f>[41]Julho!$H$28</f>
        <v>16.2</v>
      </c>
      <c r="Z46" s="93">
        <f>[41]Julho!$H$29</f>
        <v>7.5600000000000005</v>
      </c>
      <c r="AA46" s="93">
        <f>[41]Julho!$H$30</f>
        <v>8.64</v>
      </c>
      <c r="AB46" s="93">
        <f>[41]Julho!$H$31</f>
        <v>14.4</v>
      </c>
      <c r="AC46" s="93">
        <f>[41]Julho!$H$32</f>
        <v>14.76</v>
      </c>
      <c r="AD46" s="93">
        <f>[41]Julho!$H$33</f>
        <v>15.48</v>
      </c>
      <c r="AE46" s="93">
        <f>[41]Julho!$H$34</f>
        <v>18.720000000000002</v>
      </c>
      <c r="AF46" s="93">
        <f>[41]Julho!$H$35</f>
        <v>15.840000000000002</v>
      </c>
      <c r="AG46" s="81">
        <f t="shared" si="3"/>
        <v>28.44</v>
      </c>
      <c r="AH46" s="92">
        <f t="shared" si="4"/>
        <v>15.816774193548389</v>
      </c>
    </row>
    <row r="47" spans="1:38" x14ac:dyDescent="0.2">
      <c r="A47" s="50" t="s">
        <v>32</v>
      </c>
      <c r="B47" s="93">
        <f>[42]Julho!$H$5</f>
        <v>20.16</v>
      </c>
      <c r="C47" s="93">
        <f>[42]Julho!$H$6</f>
        <v>19.440000000000001</v>
      </c>
      <c r="D47" s="93">
        <f>[42]Julho!$H$7</f>
        <v>26.28</v>
      </c>
      <c r="E47" s="93">
        <f>[42]Julho!$H$8</f>
        <v>19.8</v>
      </c>
      <c r="F47" s="93">
        <f>[42]Julho!$H$9</f>
        <v>16.2</v>
      </c>
      <c r="G47" s="93">
        <f>[42]Julho!$H$10</f>
        <v>14.76</v>
      </c>
      <c r="H47" s="93">
        <f>[42]Julho!$H$11</f>
        <v>22.32</v>
      </c>
      <c r="I47" s="93">
        <f>[42]Julho!$H$12</f>
        <v>14.4</v>
      </c>
      <c r="J47" s="93">
        <f>[42]Julho!$H$13</f>
        <v>15.48</v>
      </c>
      <c r="K47" s="93">
        <f>[42]Julho!$H$14</f>
        <v>12.96</v>
      </c>
      <c r="L47" s="93">
        <f>[42]Julho!$H$15</f>
        <v>15.48</v>
      </c>
      <c r="M47" s="93">
        <f>[42]Julho!$H$16</f>
        <v>23.040000000000003</v>
      </c>
      <c r="N47" s="93">
        <f>[42]Julho!$H$17</f>
        <v>16.2</v>
      </c>
      <c r="O47" s="93">
        <f>[42]Julho!$H$18</f>
        <v>14.76</v>
      </c>
      <c r="P47" s="93">
        <f>[42]Julho!$H$19</f>
        <v>17.64</v>
      </c>
      <c r="Q47" s="93">
        <f>[42]Julho!$H$20</f>
        <v>25.92</v>
      </c>
      <c r="R47" s="93">
        <f>[42]Julho!$H$21</f>
        <v>20.88</v>
      </c>
      <c r="S47" s="93">
        <f>[42]Julho!$H$22</f>
        <v>23.759999999999998</v>
      </c>
      <c r="T47" s="93">
        <f>[42]Julho!$H$23</f>
        <v>16.2</v>
      </c>
      <c r="U47" s="93">
        <f>[42]Julho!$H$24</f>
        <v>25.2</v>
      </c>
      <c r="V47" s="93">
        <f>[42]Julho!$H$25</f>
        <v>23.040000000000003</v>
      </c>
      <c r="W47" s="93">
        <f>[42]Julho!$H$26</f>
        <v>17.28</v>
      </c>
      <c r="X47" s="93">
        <f>[42]Julho!$H$27</f>
        <v>20.52</v>
      </c>
      <c r="Y47" s="93">
        <f>[42]Julho!$H$28</f>
        <v>25.92</v>
      </c>
      <c r="Z47" s="93">
        <f>[42]Julho!$H$29</f>
        <v>16.559999999999999</v>
      </c>
      <c r="AA47" s="93">
        <f>[42]Julho!$H$30</f>
        <v>19.8</v>
      </c>
      <c r="AB47" s="93">
        <f>[42]Julho!$H$31</f>
        <v>23.400000000000002</v>
      </c>
      <c r="AC47" s="93">
        <f>[42]Julho!$H$32</f>
        <v>22.68</v>
      </c>
      <c r="AD47" s="93">
        <f>[42]Julho!$H$33</f>
        <v>15.840000000000002</v>
      </c>
      <c r="AE47" s="93">
        <f>[42]Julho!$H$34</f>
        <v>28.44</v>
      </c>
      <c r="AF47" s="93">
        <f>[42]Julho!$H$35</f>
        <v>21.240000000000002</v>
      </c>
      <c r="AG47" s="81">
        <f t="shared" si="3"/>
        <v>28.44</v>
      </c>
      <c r="AH47" s="92">
        <f t="shared" si="4"/>
        <v>19.858064516129033</v>
      </c>
      <c r="AI47" s="11" t="s">
        <v>33</v>
      </c>
      <c r="AK47" t="s">
        <v>206</v>
      </c>
    </row>
    <row r="48" spans="1:38" x14ac:dyDescent="0.2">
      <c r="A48" s="50" t="s">
        <v>19</v>
      </c>
      <c r="B48" s="93">
        <f>[43]Julho!$H$5</f>
        <v>8.2799999999999994</v>
      </c>
      <c r="C48" s="93">
        <f>[43]Julho!$H$6</f>
        <v>6.84</v>
      </c>
      <c r="D48" s="93">
        <f>[43]Julho!$H$7</f>
        <v>6.84</v>
      </c>
      <c r="E48" s="93">
        <f>[43]Julho!$H$8</f>
        <v>9</v>
      </c>
      <c r="F48" s="93">
        <f>[43]Julho!$H$9</f>
        <v>8.2799999999999994</v>
      </c>
      <c r="G48" s="93">
        <f>[43]Julho!$H$10</f>
        <v>6.48</v>
      </c>
      <c r="H48" s="93">
        <f>[43]Julho!$H$11</f>
        <v>10.8</v>
      </c>
      <c r="I48" s="93">
        <f>[43]Julho!$H$12</f>
        <v>8.64</v>
      </c>
      <c r="J48" s="93">
        <f>[43]Julho!$H$13</f>
        <v>6.48</v>
      </c>
      <c r="K48" s="93">
        <f>[43]Julho!$H$14</f>
        <v>6.84</v>
      </c>
      <c r="L48" s="93">
        <f>[43]Julho!$H$15</f>
        <v>9</v>
      </c>
      <c r="M48" s="93">
        <f>[43]Julho!$H$16</f>
        <v>15.840000000000002</v>
      </c>
      <c r="N48" s="93">
        <f>[43]Julho!$H$17</f>
        <v>9</v>
      </c>
      <c r="O48" s="93">
        <f>[43]Julho!$H$18</f>
        <v>10.44</v>
      </c>
      <c r="P48" s="93">
        <f>[43]Julho!$H$19</f>
        <v>9.3600000000000012</v>
      </c>
      <c r="Q48" s="93">
        <f>[43]Julho!$H$20</f>
        <v>6.48</v>
      </c>
      <c r="R48" s="93">
        <f>[43]Julho!$H$21</f>
        <v>4.6800000000000006</v>
      </c>
      <c r="S48" s="93">
        <f>[43]Julho!$H$22</f>
        <v>10.8</v>
      </c>
      <c r="T48" s="93">
        <f>[43]Julho!$H$23</f>
        <v>5.04</v>
      </c>
      <c r="U48" s="93">
        <f>[43]Julho!$H$24</f>
        <v>5.4</v>
      </c>
      <c r="V48" s="93">
        <f>[43]Julho!$H$25</f>
        <v>8.64</v>
      </c>
      <c r="W48" s="93">
        <f>[43]Julho!$H$26</f>
        <v>9</v>
      </c>
      <c r="X48" s="93">
        <f>[43]Julho!$H$27</f>
        <v>9.3600000000000012</v>
      </c>
      <c r="Y48" s="93">
        <f>[43]Julho!$H$28</f>
        <v>10.08</v>
      </c>
      <c r="Z48" s="93">
        <f>[43]Julho!$H$29</f>
        <v>7.5600000000000005</v>
      </c>
      <c r="AA48" s="93">
        <f>[43]Julho!$H$30</f>
        <v>9.3600000000000012</v>
      </c>
      <c r="AB48" s="93">
        <f>[43]Julho!$H$31</f>
        <v>7.9200000000000008</v>
      </c>
      <c r="AC48" s="93">
        <f>[43]Julho!$H$32</f>
        <v>7.9200000000000008</v>
      </c>
      <c r="AD48" s="93">
        <f>[43]Julho!$H$33</f>
        <v>11.520000000000001</v>
      </c>
      <c r="AE48" s="93">
        <f>[43]Julho!$H$34</f>
        <v>8.64</v>
      </c>
      <c r="AF48" s="93">
        <f>[43]Julho!$H$35</f>
        <v>6.12</v>
      </c>
      <c r="AG48" s="81">
        <f t="shared" si="3"/>
        <v>15.840000000000002</v>
      </c>
      <c r="AH48" s="92">
        <f t="shared" si="4"/>
        <v>8.4077419354838732</v>
      </c>
    </row>
    <row r="49" spans="1:38" s="5" customFormat="1" ht="17.100000000000001" customHeight="1" x14ac:dyDescent="0.2">
      <c r="A49" s="51" t="s">
        <v>22</v>
      </c>
      <c r="B49" s="94">
        <f t="shared" ref="B49:AE49" si="5">MAX(B5:B48)</f>
        <v>47</v>
      </c>
      <c r="C49" s="94">
        <f t="shared" si="5"/>
        <v>27</v>
      </c>
      <c r="D49" s="94">
        <f t="shared" si="5"/>
        <v>26.28</v>
      </c>
      <c r="E49" s="94">
        <f t="shared" si="5"/>
        <v>67.39200000000001</v>
      </c>
      <c r="F49" s="94">
        <f t="shared" si="5"/>
        <v>31.319999999999997</v>
      </c>
      <c r="G49" s="94">
        <f t="shared" si="5"/>
        <v>26.64</v>
      </c>
      <c r="H49" s="94">
        <f t="shared" si="5"/>
        <v>24.12</v>
      </c>
      <c r="I49" s="94">
        <f t="shared" si="5"/>
        <v>37</v>
      </c>
      <c r="J49" s="94">
        <f t="shared" si="5"/>
        <v>49</v>
      </c>
      <c r="K49" s="94">
        <f t="shared" si="5"/>
        <v>45</v>
      </c>
      <c r="L49" s="94">
        <f t="shared" si="5"/>
        <v>27</v>
      </c>
      <c r="M49" s="94">
        <f t="shared" si="5"/>
        <v>42</v>
      </c>
      <c r="N49" s="94">
        <f t="shared" si="5"/>
        <v>33</v>
      </c>
      <c r="O49" s="94">
        <f t="shared" si="5"/>
        <v>33</v>
      </c>
      <c r="P49" s="94">
        <f t="shared" si="5"/>
        <v>35</v>
      </c>
      <c r="Q49" s="94">
        <f t="shared" si="5"/>
        <v>27</v>
      </c>
      <c r="R49" s="94">
        <f t="shared" si="5"/>
        <v>25</v>
      </c>
      <c r="S49" s="94">
        <f t="shared" si="5"/>
        <v>26.64</v>
      </c>
      <c r="T49" s="94">
        <f t="shared" si="5"/>
        <v>26.28</v>
      </c>
      <c r="U49" s="94">
        <f t="shared" si="5"/>
        <v>28.44</v>
      </c>
      <c r="V49" s="94">
        <f t="shared" si="5"/>
        <v>23.040000000000003</v>
      </c>
      <c r="W49" s="94">
        <f t="shared" si="5"/>
        <v>22.32</v>
      </c>
      <c r="X49" s="94">
        <f t="shared" si="5"/>
        <v>26.64</v>
      </c>
      <c r="Y49" s="94">
        <f t="shared" si="5"/>
        <v>34.992000000000004</v>
      </c>
      <c r="Z49" s="94">
        <f t="shared" si="5"/>
        <v>23.400000000000002</v>
      </c>
      <c r="AA49" s="94">
        <f t="shared" si="5"/>
        <v>27.720000000000002</v>
      </c>
      <c r="AB49" s="94">
        <f t="shared" si="5"/>
        <v>23.400000000000002</v>
      </c>
      <c r="AC49" s="94">
        <f t="shared" si="5"/>
        <v>28.08</v>
      </c>
      <c r="AD49" s="94">
        <f t="shared" si="5"/>
        <v>29.52</v>
      </c>
      <c r="AE49" s="94">
        <f t="shared" si="5"/>
        <v>29.880000000000003</v>
      </c>
      <c r="AF49" s="94">
        <f t="shared" ref="AF49" si="6">MAX(AF5:AF48)</f>
        <v>29.16</v>
      </c>
      <c r="AG49" s="81">
        <f>MAX(AG5:AG48)</f>
        <v>67.39200000000001</v>
      </c>
      <c r="AH49" s="92">
        <f t="shared" si="4"/>
        <v>31.685935483870963</v>
      </c>
      <c r="AK49" s="5" t="s">
        <v>33</v>
      </c>
      <c r="AL49" s="5" t="s">
        <v>33</v>
      </c>
    </row>
    <row r="50" spans="1:38" x14ac:dyDescent="0.2">
      <c r="A50" s="77" t="s">
        <v>207</v>
      </c>
      <c r="B50" s="42"/>
      <c r="C50" s="42"/>
      <c r="D50" s="42"/>
      <c r="E50" s="42"/>
      <c r="F50" s="42"/>
      <c r="G50" s="42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48"/>
      <c r="AE50" s="52" t="s">
        <v>33</v>
      </c>
      <c r="AF50" s="52"/>
      <c r="AG50" s="46"/>
      <c r="AH50" s="47"/>
      <c r="AK50" t="s">
        <v>33</v>
      </c>
    </row>
    <row r="51" spans="1:38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09"/>
      <c r="U51" s="109"/>
      <c r="V51" s="109"/>
      <c r="W51" s="109"/>
      <c r="X51" s="109"/>
      <c r="Y51" s="96"/>
      <c r="Z51" s="96"/>
      <c r="AA51" s="96"/>
      <c r="AB51" s="96"/>
      <c r="AC51" s="96"/>
      <c r="AD51" s="96"/>
      <c r="AE51" s="96"/>
      <c r="AF51" s="96"/>
      <c r="AG51" s="46"/>
      <c r="AH51" s="45"/>
      <c r="AJ51" t="s">
        <v>33</v>
      </c>
      <c r="AK51" t="s">
        <v>33</v>
      </c>
      <c r="AL51" t="s">
        <v>33</v>
      </c>
    </row>
    <row r="52" spans="1:38" x14ac:dyDescent="0.2">
      <c r="A52" s="44"/>
      <c r="B52" s="96"/>
      <c r="C52" s="96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48"/>
      <c r="AE52" s="48"/>
      <c r="AF52" s="48"/>
      <c r="AG52" s="46"/>
      <c r="AH52" s="45"/>
    </row>
    <row r="53" spans="1:38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48"/>
      <c r="AE53" s="48"/>
      <c r="AF53" s="48"/>
      <c r="AG53" s="46"/>
      <c r="AH53" s="72"/>
      <c r="AL53" t="s">
        <v>33</v>
      </c>
    </row>
    <row r="54" spans="1:38" x14ac:dyDescent="0.2">
      <c r="A54" s="4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8"/>
      <c r="AF54" s="48"/>
      <c r="AG54" s="46"/>
      <c r="AH54" s="47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9"/>
      <c r="AF55" s="49"/>
      <c r="AG55" s="46"/>
      <c r="AH55" s="47"/>
      <c r="AK55" t="s">
        <v>33</v>
      </c>
    </row>
    <row r="56" spans="1:38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5"/>
      <c r="AH56" s="73"/>
    </row>
    <row r="57" spans="1:3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1"/>
      <c r="AK57" t="s">
        <v>33</v>
      </c>
    </row>
    <row r="59" spans="1:38" x14ac:dyDescent="0.2">
      <c r="AA59" s="3" t="s">
        <v>33</v>
      </c>
      <c r="AH59" t="s">
        <v>33</v>
      </c>
      <c r="AK59" t="s">
        <v>33</v>
      </c>
    </row>
    <row r="60" spans="1:38" x14ac:dyDescent="0.2">
      <c r="U60" s="3" t="s">
        <v>33</v>
      </c>
    </row>
    <row r="61" spans="1:38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8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8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8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L25" sqref="AL25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15" t="s">
        <v>218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7"/>
    </row>
    <row r="2" spans="1:34" s="4" customFormat="1" ht="20.100000000000001" customHeight="1" x14ac:dyDescent="0.2">
      <c r="A2" s="118" t="s">
        <v>20</v>
      </c>
      <c r="B2" s="113" t="s">
        <v>236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</row>
    <row r="3" spans="1:34" s="5" customFormat="1" ht="20.100000000000001" customHeight="1" x14ac:dyDescent="0.2">
      <c r="A3" s="118"/>
      <c r="B3" s="11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11">
        <v>30</v>
      </c>
      <c r="AF3" s="111">
        <v>31</v>
      </c>
      <c r="AG3" s="78" t="s">
        <v>25</v>
      </c>
      <c r="AH3" s="79" t="s">
        <v>24</v>
      </c>
    </row>
    <row r="4" spans="1:34" s="5" customFormat="1" ht="20.100000000000001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[1]Julho!$J$5</f>
        <v>25.2</v>
      </c>
      <c r="C5" s="90">
        <f>[1]Julho!$J$6</f>
        <v>22.32</v>
      </c>
      <c r="D5" s="90">
        <f>[1]Julho!$J$7</f>
        <v>27</v>
      </c>
      <c r="E5" s="90">
        <f>[1]Julho!$J$8</f>
        <v>24.12</v>
      </c>
      <c r="F5" s="90">
        <f>[1]Julho!$J$9</f>
        <v>19.440000000000001</v>
      </c>
      <c r="G5" s="90">
        <f>[1]Julho!$J$10</f>
        <v>28.44</v>
      </c>
      <c r="H5" s="90">
        <f>[1]Julho!$J$11</f>
        <v>32.4</v>
      </c>
      <c r="I5" s="90">
        <f>[1]Julho!$J$12</f>
        <v>23.400000000000002</v>
      </c>
      <c r="J5" s="90">
        <f>[1]Julho!$J$13</f>
        <v>14.76</v>
      </c>
      <c r="K5" s="90">
        <f>[1]Julho!$J$14</f>
        <v>19.8</v>
      </c>
      <c r="L5" s="90">
        <f>[1]Julho!$J$15</f>
        <v>28.44</v>
      </c>
      <c r="M5" s="90">
        <f>[1]Julho!$J$16</f>
        <v>35.28</v>
      </c>
      <c r="N5" s="90">
        <f>[1]Julho!$J$17</f>
        <v>18.36</v>
      </c>
      <c r="O5" s="90">
        <f>[1]Julho!$J$18</f>
        <v>23.400000000000002</v>
      </c>
      <c r="P5" s="90">
        <f>[1]Julho!$J$19</f>
        <v>14.04</v>
      </c>
      <c r="Q5" s="90">
        <f>[1]Julho!$J$20</f>
        <v>25.2</v>
      </c>
      <c r="R5" s="90">
        <f>[1]Julho!$J$21</f>
        <v>17.64</v>
      </c>
      <c r="S5" s="90">
        <f>[1]Julho!$J$22</f>
        <v>32.76</v>
      </c>
      <c r="T5" s="90">
        <f>[1]Julho!$J$23</f>
        <v>23.400000000000002</v>
      </c>
      <c r="U5" s="90">
        <f>[1]Julho!$J$24</f>
        <v>20.88</v>
      </c>
      <c r="V5" s="90">
        <f>[1]Julho!$J$25</f>
        <v>27.36</v>
      </c>
      <c r="W5" s="90">
        <f>[1]Julho!$J$26</f>
        <v>26.64</v>
      </c>
      <c r="X5" s="90">
        <f>[1]Julho!$J$27</f>
        <v>30.96</v>
      </c>
      <c r="Y5" s="90">
        <f>[1]Julho!$J$28</f>
        <v>33.119999999999997</v>
      </c>
      <c r="Z5" s="90">
        <f>[1]Julho!$J$29</f>
        <v>21.240000000000002</v>
      </c>
      <c r="AA5" s="90">
        <f>[1]Julho!$J$30</f>
        <v>21.6</v>
      </c>
      <c r="AB5" s="90">
        <f>[1]Julho!$J$31</f>
        <v>20.16</v>
      </c>
      <c r="AC5" s="90">
        <f>[1]Julho!$J$32</f>
        <v>25.92</v>
      </c>
      <c r="AD5" s="90">
        <f>[1]Julho!$J$33</f>
        <v>32.4</v>
      </c>
      <c r="AE5" s="90">
        <f>[1]Julho!$J$34</f>
        <v>33.840000000000003</v>
      </c>
      <c r="AF5" s="90">
        <f>[1]Julho!$J$35</f>
        <v>23.400000000000002</v>
      </c>
      <c r="AG5" s="81">
        <f t="shared" ref="AG5" si="1">MAX(B5:AF5)</f>
        <v>35.28</v>
      </c>
      <c r="AH5" s="92">
        <f t="shared" ref="AH5" si="2">AVERAGE(B5:AF5)</f>
        <v>24.932903225806449</v>
      </c>
    </row>
    <row r="6" spans="1:34" x14ac:dyDescent="0.2">
      <c r="A6" s="50" t="s">
        <v>0</v>
      </c>
      <c r="B6" s="93">
        <f>[2]Julho!$J$5</f>
        <v>33.840000000000003</v>
      </c>
      <c r="C6" s="93">
        <f>[2]Julho!$J$6</f>
        <v>31.319999999999997</v>
      </c>
      <c r="D6" s="93">
        <f>[2]Julho!$J$7</f>
        <v>33.840000000000003</v>
      </c>
      <c r="E6" s="93">
        <f>[2]Julho!$J$8</f>
        <v>26.64</v>
      </c>
      <c r="F6" s="93">
        <f>[2]Julho!$J$9</f>
        <v>35.28</v>
      </c>
      <c r="G6" s="93">
        <f>[2]Julho!$J$10</f>
        <v>29.880000000000003</v>
      </c>
      <c r="H6" s="93">
        <f>[2]Julho!$J$11</f>
        <v>28.08</v>
      </c>
      <c r="I6" s="93">
        <f>[2]Julho!$J$12</f>
        <v>28.44</v>
      </c>
      <c r="J6" s="93">
        <f>[2]Julho!$J$13</f>
        <v>24.48</v>
      </c>
      <c r="K6" s="93">
        <f>[2]Julho!$J$14</f>
        <v>14.04</v>
      </c>
      <c r="L6" s="93">
        <f>[2]Julho!$J$15</f>
        <v>17.64</v>
      </c>
      <c r="M6" s="93" t="str">
        <f>[2]Julho!$J$16</f>
        <v>*</v>
      </c>
      <c r="N6" s="93" t="str">
        <f>[2]Julho!$J$17</f>
        <v>*</v>
      </c>
      <c r="O6" s="93" t="str">
        <f>[2]Julho!$J$18</f>
        <v>*</v>
      </c>
      <c r="P6" s="93" t="str">
        <f>[2]Julho!$J$19</f>
        <v>*</v>
      </c>
      <c r="Q6" s="93">
        <f>[2]Julho!$J$20</f>
        <v>24.840000000000003</v>
      </c>
      <c r="R6" s="93">
        <f>[2]Julho!$J$21</f>
        <v>14.4</v>
      </c>
      <c r="S6" s="93">
        <f>[2]Julho!$J$22</f>
        <v>34.92</v>
      </c>
      <c r="T6" s="93">
        <f>[2]Julho!$J$23</f>
        <v>30.240000000000002</v>
      </c>
      <c r="U6" s="93">
        <f>[2]Julho!$J$24</f>
        <v>28.08</v>
      </c>
      <c r="V6" s="93">
        <f>[2]Julho!$J$25</f>
        <v>33.119999999999997</v>
      </c>
      <c r="W6" s="93">
        <f>[2]Julho!$J$26</f>
        <v>25.56</v>
      </c>
      <c r="X6" s="93">
        <f>[2]Julho!$J$27</f>
        <v>33.840000000000003</v>
      </c>
      <c r="Y6" s="93">
        <f>[2]Julho!$J$28</f>
        <v>34.200000000000003</v>
      </c>
      <c r="Z6" s="93">
        <f>[2]Julho!$J$29</f>
        <v>35.28</v>
      </c>
      <c r="AA6" s="93">
        <f>[2]Julho!$J$30</f>
        <v>27.720000000000002</v>
      </c>
      <c r="AB6" s="93">
        <f>[2]Julho!$J$31</f>
        <v>28.08</v>
      </c>
      <c r="AC6" s="93">
        <f>[2]Julho!$J$32</f>
        <v>37.080000000000005</v>
      </c>
      <c r="AD6" s="93">
        <f>[2]Julho!$J$33</f>
        <v>25.56</v>
      </c>
      <c r="AE6" s="93">
        <f>[2]Julho!$J$34</f>
        <v>21.240000000000002</v>
      </c>
      <c r="AF6" s="93">
        <f>[2]Julho!$J$35</f>
        <v>37.080000000000005</v>
      </c>
      <c r="AG6" s="81">
        <f t="shared" ref="AG6:AG49" si="3">MAX(B6:AF6)</f>
        <v>37.080000000000005</v>
      </c>
      <c r="AH6" s="92">
        <f t="shared" ref="AH6:AH50" si="4">AVERAGE(B6:AF6)</f>
        <v>28.693333333333339</v>
      </c>
    </row>
    <row r="7" spans="1:34" x14ac:dyDescent="0.2">
      <c r="A7" s="50" t="s">
        <v>86</v>
      </c>
      <c r="B7" s="93">
        <f>[3]Julho!$J$5</f>
        <v>27</v>
      </c>
      <c r="C7" s="93">
        <f>[3]Julho!$J$6</f>
        <v>28.08</v>
      </c>
      <c r="D7" s="93">
        <f>[3]Julho!$J$7</f>
        <v>29.880000000000003</v>
      </c>
      <c r="E7" s="93">
        <f>[3]Julho!$J$8</f>
        <v>28.44</v>
      </c>
      <c r="F7" s="93">
        <f>[3]Julho!$J$9</f>
        <v>38.519999999999996</v>
      </c>
      <c r="G7" s="93">
        <f>[3]Julho!$J$10</f>
        <v>29.16</v>
      </c>
      <c r="H7" s="93">
        <f>[3]Julho!$J$11</f>
        <v>28.8</v>
      </c>
      <c r="I7" s="93">
        <f>[3]Julho!$J$12</f>
        <v>34.200000000000003</v>
      </c>
      <c r="J7" s="93">
        <f>[3]Julho!$J$13</f>
        <v>21.240000000000002</v>
      </c>
      <c r="K7" s="93">
        <f>[3]Julho!$J$14</f>
        <v>22.68</v>
      </c>
      <c r="L7" s="93">
        <f>[3]Julho!$J$15</f>
        <v>37.080000000000005</v>
      </c>
      <c r="M7" s="93">
        <f>[3]Julho!$J$16</f>
        <v>32.4</v>
      </c>
      <c r="N7" s="93">
        <f>[3]Julho!$J$17</f>
        <v>41.4</v>
      </c>
      <c r="O7" s="93">
        <f>[3]Julho!$J$18</f>
        <v>32.4</v>
      </c>
      <c r="P7" s="93">
        <f>[3]Julho!$J$19</f>
        <v>32.4</v>
      </c>
      <c r="Q7" s="93">
        <f>[3]Julho!$J$20</f>
        <v>20.16</v>
      </c>
      <c r="R7" s="93">
        <f>[3]Julho!$J$21</f>
        <v>21.96</v>
      </c>
      <c r="S7" s="93">
        <f>[3]Julho!$J$22</f>
        <v>31.319999999999997</v>
      </c>
      <c r="T7" s="93">
        <f>[3]Julho!$J$23</f>
        <v>30.6</v>
      </c>
      <c r="U7" s="93">
        <f>[3]Julho!$J$24</f>
        <v>26.64</v>
      </c>
      <c r="V7" s="93">
        <f>[3]Julho!$J$25</f>
        <v>31.319999999999997</v>
      </c>
      <c r="W7" s="93">
        <f>[3]Julho!$J$26</f>
        <v>28.8</v>
      </c>
      <c r="X7" s="93">
        <f>[3]Julho!$J$27</f>
        <v>29.880000000000003</v>
      </c>
      <c r="Y7" s="93">
        <f>[3]Julho!$J$28</f>
        <v>37.080000000000005</v>
      </c>
      <c r="Z7" s="93">
        <f>[3]Julho!$J$29</f>
        <v>19.8</v>
      </c>
      <c r="AA7" s="93">
        <f>[3]Julho!$J$30</f>
        <v>26.64</v>
      </c>
      <c r="AB7" s="93">
        <f>[3]Julho!$J$31</f>
        <v>25.56</v>
      </c>
      <c r="AC7" s="93">
        <f>[3]Julho!$J$32</f>
        <v>33.119999999999997</v>
      </c>
      <c r="AD7" s="93">
        <f>[3]Julho!$J$33</f>
        <v>34.92</v>
      </c>
      <c r="AE7" s="93">
        <f>[3]Julho!$J$34</f>
        <v>21.96</v>
      </c>
      <c r="AF7" s="93">
        <f>[3]Julho!$J$35</f>
        <v>31.680000000000003</v>
      </c>
      <c r="AG7" s="81">
        <f t="shared" si="3"/>
        <v>41.4</v>
      </c>
      <c r="AH7" s="92">
        <f t="shared" si="4"/>
        <v>29.519999999999996</v>
      </c>
    </row>
    <row r="8" spans="1:34" x14ac:dyDescent="0.2">
      <c r="A8" s="50" t="s">
        <v>1</v>
      </c>
      <c r="B8" s="93">
        <f>[4]Julho!$J$5</f>
        <v>24.840000000000003</v>
      </c>
      <c r="C8" s="93">
        <f>[4]Julho!$J$6</f>
        <v>20.16</v>
      </c>
      <c r="D8" s="93">
        <f>[4]Julho!$J$7</f>
        <v>26.64</v>
      </c>
      <c r="E8" s="93">
        <f>[4]Julho!$J$8</f>
        <v>30.240000000000002</v>
      </c>
      <c r="F8" s="93">
        <f>[4]Julho!$J$9</f>
        <v>24.12</v>
      </c>
      <c r="G8" s="93">
        <f>[4]Julho!$J$10</f>
        <v>22.68</v>
      </c>
      <c r="H8" s="93">
        <f>[4]Julho!$J$11</f>
        <v>19.440000000000001</v>
      </c>
      <c r="I8" s="93">
        <f>[4]Julho!$J$12</f>
        <v>27</v>
      </c>
      <c r="J8" s="93">
        <f>[4]Julho!$J$13</f>
        <v>20.88</v>
      </c>
      <c r="K8" s="93">
        <f>[4]Julho!$J$14</f>
        <v>17.28</v>
      </c>
      <c r="L8" s="93">
        <f>[4]Julho!$J$15</f>
        <v>28.8</v>
      </c>
      <c r="M8" s="93">
        <f>[4]Julho!$J$16</f>
        <v>29.52</v>
      </c>
      <c r="N8" s="93">
        <f>[4]Julho!$J$17</f>
        <v>29.52</v>
      </c>
      <c r="O8" s="93">
        <f>[4]Julho!$J$18</f>
        <v>22.68</v>
      </c>
      <c r="P8" s="93">
        <f>[4]Julho!$J$19</f>
        <v>23.400000000000002</v>
      </c>
      <c r="Q8" s="93">
        <f>[4]Julho!$J$20</f>
        <v>23.040000000000003</v>
      </c>
      <c r="R8" s="93">
        <f>[4]Julho!$J$21</f>
        <v>25.2</v>
      </c>
      <c r="S8" s="93">
        <f>[4]Julho!$J$22</f>
        <v>38.159999999999997</v>
      </c>
      <c r="T8" s="93">
        <f>[4]Julho!$J$23</f>
        <v>21.240000000000002</v>
      </c>
      <c r="U8" s="93">
        <f>[4]Julho!$J$24</f>
        <v>27</v>
      </c>
      <c r="V8" s="93">
        <f>[4]Julho!$J$25</f>
        <v>34.200000000000003</v>
      </c>
      <c r="W8" s="93">
        <f>[4]Julho!$J$26</f>
        <v>32.4</v>
      </c>
      <c r="X8" s="93">
        <f>[4]Julho!$J$27</f>
        <v>30.6</v>
      </c>
      <c r="Y8" s="93">
        <f>[4]Julho!$J$28</f>
        <v>38.519999999999996</v>
      </c>
      <c r="Z8" s="93">
        <f>[4]Julho!$J$29</f>
        <v>23.040000000000003</v>
      </c>
      <c r="AA8" s="93">
        <f>[4]Julho!$J$30</f>
        <v>10.08</v>
      </c>
      <c r="AB8" s="93">
        <f>[4]Julho!$J$31</f>
        <v>25.2</v>
      </c>
      <c r="AC8" s="93">
        <f>[4]Julho!$J$32</f>
        <v>31.680000000000003</v>
      </c>
      <c r="AD8" s="93">
        <f>[4]Julho!$J$33</f>
        <v>23.400000000000002</v>
      </c>
      <c r="AE8" s="93">
        <f>[4]Julho!$J$34</f>
        <v>32.04</v>
      </c>
      <c r="AF8" s="93">
        <f>[4]Julho!$J$35</f>
        <v>27</v>
      </c>
      <c r="AG8" s="81">
        <f t="shared" si="3"/>
        <v>38.519999999999996</v>
      </c>
      <c r="AH8" s="92">
        <f t="shared" si="4"/>
        <v>26.129032258064512</v>
      </c>
    </row>
    <row r="9" spans="1:34" x14ac:dyDescent="0.2">
      <c r="A9" s="50" t="s">
        <v>149</v>
      </c>
      <c r="B9" s="93">
        <f>[5]Julho!$J$5</f>
        <v>34.92</v>
      </c>
      <c r="C9" s="93">
        <f>[5]Julho!$J$6</f>
        <v>41.4</v>
      </c>
      <c r="D9" s="93">
        <f>[5]Julho!$J$7</f>
        <v>43.2</v>
      </c>
      <c r="E9" s="93">
        <f>[5]Julho!$J$8</f>
        <v>46.440000000000005</v>
      </c>
      <c r="F9" s="93">
        <f>[5]Julho!$J$9</f>
        <v>42.12</v>
      </c>
      <c r="G9" s="93">
        <f>[5]Julho!$J$10</f>
        <v>36.72</v>
      </c>
      <c r="H9" s="93">
        <f>[5]Julho!$J$11</f>
        <v>32.76</v>
      </c>
      <c r="I9" s="93">
        <f>[5]Julho!$J$12</f>
        <v>32.76</v>
      </c>
      <c r="J9" s="93">
        <f>[5]Julho!$J$13</f>
        <v>25.56</v>
      </c>
      <c r="K9" s="93">
        <f>[5]Julho!$J$14</f>
        <v>25.92</v>
      </c>
      <c r="L9" s="93">
        <f>[5]Julho!$J$15</f>
        <v>28.44</v>
      </c>
      <c r="M9" s="93">
        <f>[5]Julho!$J$16</f>
        <v>29.880000000000003</v>
      </c>
      <c r="N9" s="93">
        <f>[5]Julho!$J$17</f>
        <v>32.04</v>
      </c>
      <c r="O9" s="93">
        <f>[5]Julho!$J$18</f>
        <v>25.56</v>
      </c>
      <c r="P9" s="93">
        <f>[5]Julho!$J$19</f>
        <v>23.040000000000003</v>
      </c>
      <c r="Q9" s="93">
        <f>[5]Julho!$J$20</f>
        <v>28.8</v>
      </c>
      <c r="R9" s="93">
        <f>[5]Julho!$J$21</f>
        <v>23.040000000000003</v>
      </c>
      <c r="S9" s="93">
        <f>[5]Julho!$J$22</f>
        <v>38.159999999999997</v>
      </c>
      <c r="T9" s="93">
        <f>[5]Julho!$J$23</f>
        <v>42.12</v>
      </c>
      <c r="U9" s="93">
        <f>[5]Julho!$J$24</f>
        <v>30.6</v>
      </c>
      <c r="V9" s="93">
        <f>[5]Julho!$J$25</f>
        <v>36.36</v>
      </c>
      <c r="W9" s="93">
        <f>[5]Julho!$J$26</f>
        <v>28.44</v>
      </c>
      <c r="X9" s="93">
        <f>[5]Julho!$J$27</f>
        <v>38.159999999999997</v>
      </c>
      <c r="Y9" s="93">
        <f>[5]Julho!$J$28</f>
        <v>37.800000000000004</v>
      </c>
      <c r="Z9" s="93">
        <f>[5]Julho!$J$29</f>
        <v>25.2</v>
      </c>
      <c r="AA9" s="93">
        <f>[5]Julho!$J$30</f>
        <v>31.680000000000003</v>
      </c>
      <c r="AB9" s="93">
        <f>[5]Julho!$J$31</f>
        <v>34.56</v>
      </c>
      <c r="AC9" s="93">
        <f>[5]Julho!$J$32</f>
        <v>41.4</v>
      </c>
      <c r="AD9" s="93">
        <f>[5]Julho!$J$33</f>
        <v>36.36</v>
      </c>
      <c r="AE9" s="93">
        <f>[5]Julho!$J$34</f>
        <v>28.44</v>
      </c>
      <c r="AF9" s="93">
        <f>[5]Julho!$J$35</f>
        <v>39.96</v>
      </c>
      <c r="AG9" s="81" t="s">
        <v>203</v>
      </c>
      <c r="AH9" s="92" t="s">
        <v>203</v>
      </c>
    </row>
    <row r="10" spans="1:34" x14ac:dyDescent="0.2">
      <c r="A10" s="50" t="s">
        <v>93</v>
      </c>
      <c r="B10" s="93">
        <f>[6]Julho!$J$5</f>
        <v>35.28</v>
      </c>
      <c r="C10" s="93">
        <f>[6]Julho!$J$6</f>
        <v>36.36</v>
      </c>
      <c r="D10" s="93">
        <f>[6]Julho!$J$7</f>
        <v>32.4</v>
      </c>
      <c r="E10" s="93">
        <f>[6]Julho!$J$8</f>
        <v>30.240000000000002</v>
      </c>
      <c r="F10" s="93">
        <f>[6]Julho!$J$9</f>
        <v>28.8</v>
      </c>
      <c r="G10" s="93">
        <f>[6]Julho!$J$10</f>
        <v>33.119999999999997</v>
      </c>
      <c r="H10" s="93">
        <f>[6]Julho!$J$11</f>
        <v>43.92</v>
      </c>
      <c r="I10" s="93">
        <f>[6]Julho!$J$12</f>
        <v>27.720000000000002</v>
      </c>
      <c r="J10" s="93">
        <f>[6]Julho!$J$13</f>
        <v>25.2</v>
      </c>
      <c r="K10" s="93">
        <f>[6]Julho!$J$14</f>
        <v>28.44</v>
      </c>
      <c r="L10" s="93">
        <f>[6]Julho!$J$15</f>
        <v>41.76</v>
      </c>
      <c r="M10" s="93">
        <f>[6]Julho!$J$16</f>
        <v>38.880000000000003</v>
      </c>
      <c r="N10" s="93">
        <f>[6]Julho!$J$17</f>
        <v>39.24</v>
      </c>
      <c r="O10" s="93">
        <f>[6]Julho!$J$18</f>
        <v>29.52</v>
      </c>
      <c r="P10" s="93">
        <f>[6]Julho!$J$19</f>
        <v>36</v>
      </c>
      <c r="Q10" s="93">
        <f>[6]Julho!$J$20</f>
        <v>37.800000000000004</v>
      </c>
      <c r="R10" s="93">
        <f>[6]Julho!$J$21</f>
        <v>30.240000000000002</v>
      </c>
      <c r="S10" s="93">
        <f>[6]Julho!$J$22</f>
        <v>42.12</v>
      </c>
      <c r="T10" s="93">
        <f>[6]Julho!$J$23</f>
        <v>30.96</v>
      </c>
      <c r="U10" s="93">
        <f>[6]Julho!$J$24</f>
        <v>33.480000000000004</v>
      </c>
      <c r="V10" s="93">
        <f>[6]Julho!$J$25</f>
        <v>37.440000000000005</v>
      </c>
      <c r="W10" s="93">
        <f>[6]Julho!$J$26</f>
        <v>33.840000000000003</v>
      </c>
      <c r="X10" s="93">
        <f>[6]Julho!$J$27</f>
        <v>37.440000000000005</v>
      </c>
      <c r="Y10" s="93">
        <f>[6]Julho!$J$28</f>
        <v>45.36</v>
      </c>
      <c r="Z10" s="93">
        <f>[6]Julho!$J$29</f>
        <v>28.44</v>
      </c>
      <c r="AA10" s="93">
        <f>[6]Julho!$J$30</f>
        <v>26.28</v>
      </c>
      <c r="AB10" s="93">
        <f>[6]Julho!$J$31</f>
        <v>33.840000000000003</v>
      </c>
      <c r="AC10" s="93">
        <f>[6]Julho!$J$32</f>
        <v>42.12</v>
      </c>
      <c r="AD10" s="93">
        <f>[6]Julho!$J$33</f>
        <v>47.519999999999996</v>
      </c>
      <c r="AE10" s="93">
        <f>[6]Julho!$J$34</f>
        <v>46.440000000000005</v>
      </c>
      <c r="AF10" s="93">
        <f>[6]Julho!$J$35</f>
        <v>40.680000000000007</v>
      </c>
      <c r="AG10" s="81">
        <f t="shared" si="3"/>
        <v>47.519999999999996</v>
      </c>
      <c r="AH10" s="92">
        <f t="shared" si="4"/>
        <v>35.512258064516139</v>
      </c>
    </row>
    <row r="11" spans="1:34" x14ac:dyDescent="0.2">
      <c r="A11" s="50" t="s">
        <v>50</v>
      </c>
      <c r="B11" s="93">
        <f>[7]Julho!$J$5</f>
        <v>29.52</v>
      </c>
      <c r="C11" s="93">
        <f>[7]Julho!$J$6</f>
        <v>24.48</v>
      </c>
      <c r="D11" s="93">
        <f>[7]Julho!$J$7</f>
        <v>28.8</v>
      </c>
      <c r="E11" s="93">
        <f>[7]Julho!$J$8</f>
        <v>29.16</v>
      </c>
      <c r="F11" s="93">
        <f>[7]Julho!$J$9</f>
        <v>27</v>
      </c>
      <c r="G11" s="93">
        <f>[7]Julho!$J$10</f>
        <v>29.16</v>
      </c>
      <c r="H11" s="93">
        <f>[7]Julho!$J$11</f>
        <v>32.04</v>
      </c>
      <c r="I11" s="93">
        <f>[7]Julho!$J$12</f>
        <v>30.6</v>
      </c>
      <c r="J11" s="93">
        <f>[7]Julho!$J$13</f>
        <v>27</v>
      </c>
      <c r="K11" s="93">
        <f>[7]Julho!$J$14</f>
        <v>21.240000000000002</v>
      </c>
      <c r="L11" s="93">
        <f>[7]Julho!$J$15</f>
        <v>43.56</v>
      </c>
      <c r="M11" s="93">
        <f>[7]Julho!$J$16</f>
        <v>42.12</v>
      </c>
      <c r="N11" s="93">
        <f>[7]Julho!$J$17</f>
        <v>31.680000000000003</v>
      </c>
      <c r="O11" s="93">
        <f>[7]Julho!$J$18</f>
        <v>33.480000000000004</v>
      </c>
      <c r="P11" s="93">
        <f>[7]Julho!$J$19</f>
        <v>30.6</v>
      </c>
      <c r="Q11" s="93">
        <f>[7]Julho!$J$20</f>
        <v>32.04</v>
      </c>
      <c r="R11" s="93">
        <f>[7]Julho!$J$21</f>
        <v>29.880000000000003</v>
      </c>
      <c r="S11" s="93">
        <f>[7]Julho!$J$22</f>
        <v>34.56</v>
      </c>
      <c r="T11" s="93">
        <f>[7]Julho!$J$23</f>
        <v>33.119999999999997</v>
      </c>
      <c r="U11" s="93">
        <f>[7]Julho!$J$24</f>
        <v>25.2</v>
      </c>
      <c r="V11" s="93">
        <f>[7]Julho!$J$25</f>
        <v>33.480000000000004</v>
      </c>
      <c r="W11" s="93">
        <f>[7]Julho!$J$26</f>
        <v>32.04</v>
      </c>
      <c r="X11" s="93">
        <f>[7]Julho!$J$27</f>
        <v>30.96</v>
      </c>
      <c r="Y11" s="93">
        <f>[7]Julho!$J$28</f>
        <v>27.36</v>
      </c>
      <c r="Z11" s="93">
        <f>[7]Julho!$J$29</f>
        <v>28.8</v>
      </c>
      <c r="AA11" s="93">
        <f>[7]Julho!$J$30</f>
        <v>28.44</v>
      </c>
      <c r="AB11" s="93">
        <f>[7]Julho!$J$31</f>
        <v>25.56</v>
      </c>
      <c r="AC11" s="93">
        <f>[7]Julho!$J$32</f>
        <v>29.880000000000003</v>
      </c>
      <c r="AD11" s="93">
        <f>[7]Julho!$J$33</f>
        <v>41.4</v>
      </c>
      <c r="AE11" s="93">
        <f>[7]Julho!$J$34</f>
        <v>30.240000000000002</v>
      </c>
      <c r="AF11" s="93">
        <f>[7]Julho!$J$35</f>
        <v>37.440000000000005</v>
      </c>
      <c r="AG11" s="81">
        <f t="shared" si="3"/>
        <v>43.56</v>
      </c>
      <c r="AH11" s="92">
        <f t="shared" si="4"/>
        <v>30.994838709677424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4" x14ac:dyDescent="0.2">
      <c r="A13" s="50" t="s">
        <v>96</v>
      </c>
      <c r="B13" s="93">
        <f>[8]Julho!$J$5</f>
        <v>26.64</v>
      </c>
      <c r="C13" s="93">
        <f>[8]Julho!$J$6</f>
        <v>27.720000000000002</v>
      </c>
      <c r="D13" s="93">
        <f>[8]Julho!$J$7</f>
        <v>39.24</v>
      </c>
      <c r="E13" s="93">
        <f>[8]Julho!$J$8</f>
        <v>35.28</v>
      </c>
      <c r="F13" s="93">
        <f>[8]Julho!$J$9</f>
        <v>38.880000000000003</v>
      </c>
      <c r="G13" s="93">
        <f>[8]Julho!$J$10</f>
        <v>38.880000000000003</v>
      </c>
      <c r="H13" s="93">
        <f>[8]Julho!$J$11</f>
        <v>34.200000000000003</v>
      </c>
      <c r="I13" s="93">
        <f>[8]Julho!$J$12</f>
        <v>37.080000000000005</v>
      </c>
      <c r="J13" s="93">
        <f>[8]Julho!$J$13</f>
        <v>33.480000000000004</v>
      </c>
      <c r="K13" s="93">
        <f>[8]Julho!$J$14</f>
        <v>27.36</v>
      </c>
      <c r="L13" s="93">
        <f>[8]Julho!$J$15</f>
        <v>39.24</v>
      </c>
      <c r="M13" s="93">
        <f>[8]Julho!$J$16</f>
        <v>39.96</v>
      </c>
      <c r="N13" s="93">
        <f>[8]Julho!$J$17</f>
        <v>41.76</v>
      </c>
      <c r="O13" s="93">
        <f>[8]Julho!$J$18</f>
        <v>35.64</v>
      </c>
      <c r="P13" s="93">
        <f>[8]Julho!$J$19</f>
        <v>35.28</v>
      </c>
      <c r="Q13" s="93">
        <f>[8]Julho!$J$20</f>
        <v>30.6</v>
      </c>
      <c r="R13" s="93">
        <f>[8]Julho!$J$21</f>
        <v>16.2</v>
      </c>
      <c r="S13" s="93">
        <f>[8]Julho!$J$22</f>
        <v>39.6</v>
      </c>
      <c r="T13" s="93">
        <f>[8]Julho!$J$23</f>
        <v>29.52</v>
      </c>
      <c r="U13" s="93">
        <f>[8]Julho!$J$24</f>
        <v>26.28</v>
      </c>
      <c r="V13" s="93">
        <f>[8]Julho!$J$25</f>
        <v>27.720000000000002</v>
      </c>
      <c r="W13" s="93">
        <f>[8]Julho!$J$26</f>
        <v>26.28</v>
      </c>
      <c r="X13" s="93">
        <f>[8]Julho!$J$27</f>
        <v>33.119999999999997</v>
      </c>
      <c r="Y13" s="93">
        <f>[8]Julho!$J$28</f>
        <v>44.64</v>
      </c>
      <c r="Z13" s="93">
        <f>[8]Julho!$J$29</f>
        <v>27.720000000000002</v>
      </c>
      <c r="AA13" s="93">
        <f>[8]Julho!$J$30</f>
        <v>21.96</v>
      </c>
      <c r="AB13" s="93">
        <f>[8]Julho!$J$31</f>
        <v>27.720000000000002</v>
      </c>
      <c r="AC13" s="93">
        <f>[8]Julho!$J$32</f>
        <v>42.84</v>
      </c>
      <c r="AD13" s="93">
        <f>[8]Julho!$J$33</f>
        <v>45.36</v>
      </c>
      <c r="AE13" s="93">
        <f>[8]Julho!$J$34</f>
        <v>33.119999999999997</v>
      </c>
      <c r="AF13" s="93">
        <f>[8]Julho!$J$35</f>
        <v>26.28</v>
      </c>
      <c r="AG13" s="81">
        <f t="shared" si="3"/>
        <v>45.36</v>
      </c>
      <c r="AH13" s="92">
        <f t="shared" si="4"/>
        <v>33.212903225806457</v>
      </c>
    </row>
    <row r="14" spans="1:34" hidden="1" x14ac:dyDescent="0.2">
      <c r="A14" s="50" t="s">
        <v>100</v>
      </c>
      <c r="B14" s="93" t="str">
        <f>[9]Julho!$J$5</f>
        <v>*</v>
      </c>
      <c r="C14" s="93" t="str">
        <f>[9]Julho!$J$6</f>
        <v>*</v>
      </c>
      <c r="D14" s="93" t="str">
        <f>[9]Julho!$J$7</f>
        <v>*</v>
      </c>
      <c r="E14" s="93" t="str">
        <f>[9]Julho!$J$8</f>
        <v>*</v>
      </c>
      <c r="F14" s="93" t="str">
        <f>[9]Julho!$J$9</f>
        <v>*</v>
      </c>
      <c r="G14" s="93" t="str">
        <f>[9]Julho!$J$10</f>
        <v>*</v>
      </c>
      <c r="H14" s="93" t="str">
        <f>[9]Julho!$J$11</f>
        <v>*</v>
      </c>
      <c r="I14" s="93" t="str">
        <f>[9]Julho!$J$12</f>
        <v>*</v>
      </c>
      <c r="J14" s="93" t="str">
        <f>[9]Julho!$J$13</f>
        <v>*</v>
      </c>
      <c r="K14" s="93" t="str">
        <f>[9]Julho!$J$14</f>
        <v>*</v>
      </c>
      <c r="L14" s="93" t="str">
        <f>[9]Julho!$J$15</f>
        <v>*</v>
      </c>
      <c r="M14" s="93" t="str">
        <f>[9]Julho!$J$16</f>
        <v>*</v>
      </c>
      <c r="N14" s="93" t="str">
        <f>[9]Julho!$J$17</f>
        <v>*</v>
      </c>
      <c r="O14" s="93" t="str">
        <f>[9]Julho!$J$18</f>
        <v>*</v>
      </c>
      <c r="P14" s="93" t="str">
        <f>[9]Julho!$J$19</f>
        <v>*</v>
      </c>
      <c r="Q14" s="93" t="str">
        <f>[9]Julho!$J$20</f>
        <v>*</v>
      </c>
      <c r="R14" s="93" t="str">
        <f>[9]Julho!$J$21</f>
        <v>*</v>
      </c>
      <c r="S14" s="93" t="str">
        <f>[9]Julho!$J$22</f>
        <v>*</v>
      </c>
      <c r="T14" s="93" t="str">
        <f>[9]Julho!$J$23</f>
        <v>*</v>
      </c>
      <c r="U14" s="93" t="str">
        <f>[9]Julho!$J$24</f>
        <v>*</v>
      </c>
      <c r="V14" s="93" t="str">
        <f>[9]Julho!$J$25</f>
        <v>*</v>
      </c>
      <c r="W14" s="93" t="str">
        <f>[9]Julho!$J$26</f>
        <v>*</v>
      </c>
      <c r="X14" s="93" t="str">
        <f>[9]Julho!$J$27</f>
        <v>*</v>
      </c>
      <c r="Y14" s="93" t="str">
        <f>[9]Julho!$J$28</f>
        <v>*</v>
      </c>
      <c r="Z14" s="93" t="str">
        <f>[9]Julho!$J$29</f>
        <v>*</v>
      </c>
      <c r="AA14" s="93" t="str">
        <f>[9]Julho!$J$30</f>
        <v>*</v>
      </c>
      <c r="AB14" s="93" t="str">
        <f>[9]Julho!$J$31</f>
        <v>*</v>
      </c>
      <c r="AC14" s="93" t="str">
        <f>[9]Julho!$J$32</f>
        <v>*</v>
      </c>
      <c r="AD14" s="93" t="str">
        <f>[9]Julho!$J$33</f>
        <v>*</v>
      </c>
      <c r="AE14" s="93" t="str">
        <f>[9]Julho!$J$34</f>
        <v>*</v>
      </c>
      <c r="AF14" s="93" t="str">
        <f>[9]Julho!$J$35</f>
        <v>*</v>
      </c>
      <c r="AG14" s="81" t="s">
        <v>203</v>
      </c>
      <c r="AH14" s="92" t="s">
        <v>203</v>
      </c>
    </row>
    <row r="15" spans="1:34" x14ac:dyDescent="0.2">
      <c r="A15" s="50" t="s">
        <v>103</v>
      </c>
      <c r="B15" s="93">
        <f>[10]Julho!$J$5</f>
        <v>29.52</v>
      </c>
      <c r="C15" s="93">
        <f>[10]Julho!$J$6</f>
        <v>50.04</v>
      </c>
      <c r="D15" s="93">
        <f>[10]Julho!$J$7</f>
        <v>30.96</v>
      </c>
      <c r="E15" s="93">
        <f>[10]Julho!$J$8</f>
        <v>29.52</v>
      </c>
      <c r="F15" s="93">
        <f>[10]Julho!$J$9</f>
        <v>36.36</v>
      </c>
      <c r="G15" s="93">
        <f>[10]Julho!$J$10</f>
        <v>29.52</v>
      </c>
      <c r="H15" s="93">
        <f>[10]Julho!$J$11</f>
        <v>34.56</v>
      </c>
      <c r="I15" s="93">
        <f>[10]Julho!$J$12</f>
        <v>35.28</v>
      </c>
      <c r="J15" s="93">
        <f>[10]Julho!$J$13</f>
        <v>30.6</v>
      </c>
      <c r="K15" s="93">
        <f>[10]Julho!$J$14</f>
        <v>28.08</v>
      </c>
      <c r="L15" s="93">
        <f>[10]Julho!$J$15</f>
        <v>30.240000000000002</v>
      </c>
      <c r="M15" s="93">
        <f>[10]Julho!$J$16</f>
        <v>40.32</v>
      </c>
      <c r="N15" s="93">
        <f>[10]Julho!$J$17</f>
        <v>40.32</v>
      </c>
      <c r="O15" s="93">
        <f>[10]Julho!$J$18</f>
        <v>27</v>
      </c>
      <c r="P15" s="93">
        <f>[10]Julho!$J$19</f>
        <v>27.36</v>
      </c>
      <c r="Q15" s="93">
        <f>[10]Julho!$J$20</f>
        <v>24.840000000000003</v>
      </c>
      <c r="R15" s="93">
        <f>[10]Julho!$J$21</f>
        <v>27.36</v>
      </c>
      <c r="S15" s="93">
        <f>[10]Julho!$J$22</f>
        <v>33.840000000000003</v>
      </c>
      <c r="T15" s="93">
        <f>[10]Julho!$J$23</f>
        <v>36</v>
      </c>
      <c r="U15" s="93">
        <f>[10]Julho!$J$24</f>
        <v>31.319999999999997</v>
      </c>
      <c r="V15" s="93">
        <f>[10]Julho!$J$25</f>
        <v>30.96</v>
      </c>
      <c r="W15" s="93">
        <f>[10]Julho!$J$26</f>
        <v>34.56</v>
      </c>
      <c r="X15" s="93">
        <f>[10]Julho!$J$27</f>
        <v>37.800000000000004</v>
      </c>
      <c r="Y15" s="93">
        <f>[10]Julho!$J$28</f>
        <v>42.84</v>
      </c>
      <c r="Z15" s="93">
        <f>[10]Julho!$J$29</f>
        <v>32.76</v>
      </c>
      <c r="AA15" s="93">
        <f>[10]Julho!$J$30</f>
        <v>32.76</v>
      </c>
      <c r="AB15" s="93">
        <f>[10]Julho!$J$31</f>
        <v>32.04</v>
      </c>
      <c r="AC15" s="93">
        <f>[10]Julho!$J$32</f>
        <v>40.680000000000007</v>
      </c>
      <c r="AD15" s="93">
        <f>[10]Julho!$J$33</f>
        <v>35.64</v>
      </c>
      <c r="AE15" s="93">
        <f>[10]Julho!$J$34</f>
        <v>20.88</v>
      </c>
      <c r="AF15" s="93">
        <f>[10]Julho!$J$35</f>
        <v>38.880000000000003</v>
      </c>
      <c r="AG15" s="81">
        <f t="shared" si="3"/>
        <v>50.04</v>
      </c>
      <c r="AH15" s="92">
        <f t="shared" si="4"/>
        <v>33.317419354838712</v>
      </c>
    </row>
    <row r="16" spans="1:34" x14ac:dyDescent="0.2">
      <c r="A16" s="50" t="s">
        <v>150</v>
      </c>
      <c r="B16" s="93" t="str">
        <f>[11]Julho!$J$5</f>
        <v>*</v>
      </c>
      <c r="C16" s="93" t="str">
        <f>[11]Julho!$J$6</f>
        <v>*</v>
      </c>
      <c r="D16" s="93" t="str">
        <f>[11]Julho!$J$7</f>
        <v>*</v>
      </c>
      <c r="E16" s="93" t="str">
        <f>[11]Julho!$J$8</f>
        <v>*</v>
      </c>
      <c r="F16" s="93" t="str">
        <f>[11]Julho!$J$9</f>
        <v>*</v>
      </c>
      <c r="G16" s="93" t="str">
        <f>[11]Julho!$J$10</f>
        <v>*</v>
      </c>
      <c r="H16" s="93" t="str">
        <f>[11]Julho!$J$11</f>
        <v>*</v>
      </c>
      <c r="I16" s="93" t="str">
        <f>[11]Julho!$J$12</f>
        <v>*</v>
      </c>
      <c r="J16" s="93" t="str">
        <f>[11]Julho!$J$13</f>
        <v>*</v>
      </c>
      <c r="K16" s="93" t="str">
        <f>[11]Julho!$J$14</f>
        <v>*</v>
      </c>
      <c r="L16" s="93" t="str">
        <f>[11]Julho!$J$15</f>
        <v>*</v>
      </c>
      <c r="M16" s="93" t="str">
        <f>[11]Julho!$J$16</f>
        <v>*</v>
      </c>
      <c r="N16" s="93" t="str">
        <f>[11]Julho!$J$17</f>
        <v>*</v>
      </c>
      <c r="O16" s="93" t="str">
        <f>[11]Julho!$J$18</f>
        <v>*</v>
      </c>
      <c r="P16" s="93" t="str">
        <f>[11]Julho!$J$19</f>
        <v>*</v>
      </c>
      <c r="Q16" s="93" t="str">
        <f>[11]Julho!$J$20</f>
        <v>*</v>
      </c>
      <c r="R16" s="93" t="str">
        <f>[11]Julho!$J$21</f>
        <v>*</v>
      </c>
      <c r="S16" s="93" t="str">
        <f>[11]Julho!$J$22</f>
        <v>*</v>
      </c>
      <c r="T16" s="93" t="str">
        <f>[11]Julho!$J$23</f>
        <v>*</v>
      </c>
      <c r="U16" s="93" t="str">
        <f>[11]Julho!$J$24</f>
        <v>*</v>
      </c>
      <c r="V16" s="93" t="str">
        <f>[11]Julho!$J$25</f>
        <v>*</v>
      </c>
      <c r="W16" s="93" t="str">
        <f>[11]Julho!$J$26</f>
        <v>*</v>
      </c>
      <c r="X16" s="93" t="str">
        <f>[11]Julho!$J$27</f>
        <v>*</v>
      </c>
      <c r="Y16" s="93" t="str">
        <f>[11]Julho!$J$28</f>
        <v>*</v>
      </c>
      <c r="Z16" s="93" t="str">
        <f>[11]Julho!$J$29</f>
        <v>*</v>
      </c>
      <c r="AA16" s="93" t="str">
        <f>[11]Julho!$J$30</f>
        <v>*</v>
      </c>
      <c r="AB16" s="93" t="str">
        <f>[11]Julho!$J$31</f>
        <v>*</v>
      </c>
      <c r="AC16" s="93" t="str">
        <f>[11]Julho!$J$32</f>
        <v>*</v>
      </c>
      <c r="AD16" s="93" t="str">
        <f>[11]Julho!$J$33</f>
        <v>*</v>
      </c>
      <c r="AE16" s="93" t="str">
        <f>[11]Julho!$J$34</f>
        <v>*</v>
      </c>
      <c r="AF16" s="93" t="str">
        <f>[11]Julho!$J$35</f>
        <v>*</v>
      </c>
      <c r="AG16" s="81" t="s">
        <v>203</v>
      </c>
      <c r="AH16" s="92" t="s">
        <v>203</v>
      </c>
    </row>
    <row r="17" spans="1:38" x14ac:dyDescent="0.2">
      <c r="A17" s="50" t="s">
        <v>2</v>
      </c>
      <c r="B17" s="93">
        <f>[12]Julho!$J$5</f>
        <v>33.840000000000003</v>
      </c>
      <c r="C17" s="93">
        <f>[12]Julho!$J$6</f>
        <v>39.96</v>
      </c>
      <c r="D17" s="93">
        <f>[12]Julho!$J$7</f>
        <v>33.119999999999997</v>
      </c>
      <c r="E17" s="93">
        <f>[12]Julho!$J$8</f>
        <v>33.480000000000004</v>
      </c>
      <c r="F17" s="93">
        <f>[12]Julho!$J$9</f>
        <v>31.680000000000003</v>
      </c>
      <c r="G17" s="93">
        <f>[12]Julho!$J$10</f>
        <v>25.2</v>
      </c>
      <c r="H17" s="93">
        <f>[12]Julho!$J$11</f>
        <v>30.6</v>
      </c>
      <c r="I17" s="93">
        <f>[12]Julho!$J$12</f>
        <v>19.079999999999998</v>
      </c>
      <c r="J17" s="93">
        <f>[12]Julho!$J$13</f>
        <v>25.92</v>
      </c>
      <c r="K17" s="93">
        <f>[12]Julho!$J$14</f>
        <v>24.12</v>
      </c>
      <c r="L17" s="93">
        <f>[12]Julho!$J$15</f>
        <v>33.119999999999997</v>
      </c>
      <c r="M17" s="93">
        <f>[12]Julho!$J$16</f>
        <v>42.12</v>
      </c>
      <c r="N17" s="93">
        <f>[12]Julho!$J$17</f>
        <v>41.76</v>
      </c>
      <c r="O17" s="93">
        <f>[12]Julho!$J$18</f>
        <v>34.56</v>
      </c>
      <c r="P17" s="93">
        <f>[12]Julho!$J$19</f>
        <v>36</v>
      </c>
      <c r="Q17" s="93">
        <f>[12]Julho!$J$20</f>
        <v>32.04</v>
      </c>
      <c r="R17" s="93">
        <f>[12]Julho!$J$21</f>
        <v>27.720000000000002</v>
      </c>
      <c r="S17" s="93">
        <f>[12]Julho!$J$22</f>
        <v>41.04</v>
      </c>
      <c r="T17" s="93">
        <f>[12]Julho!$J$23</f>
        <v>37.080000000000005</v>
      </c>
      <c r="U17" s="93">
        <f>[12]Julho!$J$24</f>
        <v>42.84</v>
      </c>
      <c r="V17" s="93">
        <f>[12]Julho!$J$25</f>
        <v>52.92</v>
      </c>
      <c r="W17" s="93">
        <f>[12]Julho!$J$26</f>
        <v>35.64</v>
      </c>
      <c r="X17" s="93">
        <f>[12]Julho!$J$27</f>
        <v>36</v>
      </c>
      <c r="Y17" s="93">
        <f>[12]Julho!$J$28</f>
        <v>41.76</v>
      </c>
      <c r="Z17" s="93">
        <f>[12]Julho!$J$29</f>
        <v>25.56</v>
      </c>
      <c r="AA17" s="93">
        <f>[12]Julho!$J$30</f>
        <v>30.6</v>
      </c>
      <c r="AB17" s="93">
        <f>[12]Julho!$J$31</f>
        <v>29.16</v>
      </c>
      <c r="AC17" s="93">
        <f>[12]Julho!$J$32</f>
        <v>35.64</v>
      </c>
      <c r="AD17" s="93">
        <f>[12]Julho!$J$33</f>
        <v>33.119999999999997</v>
      </c>
      <c r="AE17" s="93">
        <f>[12]Julho!$J$34</f>
        <v>41.4</v>
      </c>
      <c r="AF17" s="93">
        <f>[12]Julho!$J$35</f>
        <v>46.800000000000004</v>
      </c>
      <c r="AG17" s="81">
        <f t="shared" si="3"/>
        <v>52.92</v>
      </c>
      <c r="AH17" s="92">
        <f t="shared" si="4"/>
        <v>34.641290322580645</v>
      </c>
      <c r="AJ17" s="11" t="s">
        <v>33</v>
      </c>
      <c r="AK17" t="s">
        <v>33</v>
      </c>
    </row>
    <row r="18" spans="1:38" x14ac:dyDescent="0.2">
      <c r="A18" s="50" t="s">
        <v>3</v>
      </c>
      <c r="B18" s="93">
        <f>[13]Julho!$J5</f>
        <v>28.08</v>
      </c>
      <c r="C18" s="93">
        <f>[13]Julho!$J6</f>
        <v>27.36</v>
      </c>
      <c r="D18" s="93">
        <f>[13]Julho!$J7</f>
        <v>36.72</v>
      </c>
      <c r="E18" s="93">
        <f>[13]Julho!$J8</f>
        <v>28.08</v>
      </c>
      <c r="F18" s="93">
        <f>[13]Julho!$J9</f>
        <v>22.68</v>
      </c>
      <c r="G18" s="93">
        <f>[13]Julho!$J10</f>
        <v>20.52</v>
      </c>
      <c r="H18" s="93">
        <f>[13]Julho!$J11</f>
        <v>38.159999999999997</v>
      </c>
      <c r="I18" s="93">
        <f>[13]Julho!$J12</f>
        <v>30.6</v>
      </c>
      <c r="J18" s="93">
        <f>[13]Julho!$J13</f>
        <v>15.48</v>
      </c>
      <c r="K18" s="93">
        <f>[13]Julho!$J14</f>
        <v>14.76</v>
      </c>
      <c r="L18" s="93">
        <f>[13]Julho!$J15</f>
        <v>31.680000000000003</v>
      </c>
      <c r="M18" s="93">
        <f>[13]Julho!$J16</f>
        <v>26.64</v>
      </c>
      <c r="N18" s="93">
        <f>[13]Julho!$J17</f>
        <v>27.36</v>
      </c>
      <c r="O18" s="93">
        <f>[13]Julho!$J18</f>
        <v>23.759999999999998</v>
      </c>
      <c r="P18" s="93">
        <f>[13]Julho!$J19</f>
        <v>21.6</v>
      </c>
      <c r="Q18" s="93">
        <f>[13]Julho!$J20</f>
        <v>29.52</v>
      </c>
      <c r="R18" s="93">
        <f>[13]Julho!$J21</f>
        <v>30.240000000000002</v>
      </c>
      <c r="S18" s="93">
        <f>[13]Julho!$J22</f>
        <v>39.24</v>
      </c>
      <c r="T18" s="93">
        <f>[13]Julho!$J23</f>
        <v>28.08</v>
      </c>
      <c r="U18" s="93">
        <f>[13]Julho!$J24</f>
        <v>32.04</v>
      </c>
      <c r="V18" s="93">
        <f>[13]Julho!$J25</f>
        <v>31.319999999999997</v>
      </c>
      <c r="W18" s="93">
        <f>[13]Julho!$J26</f>
        <v>29.52</v>
      </c>
      <c r="X18" s="93">
        <f>[13]Julho!$J27</f>
        <v>28.8</v>
      </c>
      <c r="Y18" s="93">
        <f>[13]Julho!$J28</f>
        <v>35.64</v>
      </c>
      <c r="Z18" s="93">
        <f>[13]Julho!$J29</f>
        <v>20.16</v>
      </c>
      <c r="AA18" s="93">
        <f>[13]Julho!$J30</f>
        <v>23.040000000000003</v>
      </c>
      <c r="AB18" s="93">
        <f>[13]Julho!$J31</f>
        <v>20.16</v>
      </c>
      <c r="AC18" s="93">
        <f>[13]Julho!$J32</f>
        <v>26.28</v>
      </c>
      <c r="AD18" s="93">
        <f>[13]Julho!$J33</f>
        <v>33.840000000000003</v>
      </c>
      <c r="AE18" s="93">
        <f>[13]Julho!$J34</f>
        <v>41.04</v>
      </c>
      <c r="AF18" s="93">
        <f>[13]Julho!$J35</f>
        <v>26.64</v>
      </c>
      <c r="AG18" s="81">
        <f t="shared" si="3"/>
        <v>41.04</v>
      </c>
      <c r="AH18" s="92">
        <f t="shared" si="4"/>
        <v>28.033548387096769</v>
      </c>
      <c r="AI18" s="11"/>
      <c r="AJ18" s="11" t="s">
        <v>33</v>
      </c>
    </row>
    <row r="19" spans="1:38" x14ac:dyDescent="0.2">
      <c r="A19" s="50" t="s">
        <v>4</v>
      </c>
      <c r="B19" s="93">
        <f>[14]Julho!$J$5</f>
        <v>27.720000000000002</v>
      </c>
      <c r="C19" s="93">
        <f>[14]Julho!$J$6</f>
        <v>36.36</v>
      </c>
      <c r="D19" s="93">
        <f>[14]Julho!$J$7</f>
        <v>30.6</v>
      </c>
      <c r="E19" s="93">
        <f>[14]Julho!$J$8</f>
        <v>29.16</v>
      </c>
      <c r="F19" s="93">
        <f>[14]Julho!$J$9</f>
        <v>24.48</v>
      </c>
      <c r="G19" s="93">
        <f>[14]Julho!$J$10</f>
        <v>24.840000000000003</v>
      </c>
      <c r="H19" s="93">
        <f>[14]Julho!$J$11</f>
        <v>33.119999999999997</v>
      </c>
      <c r="I19" s="93">
        <f>[14]Julho!$J$12</f>
        <v>28.8</v>
      </c>
      <c r="J19" s="93">
        <f>[14]Julho!$J$13</f>
        <v>23.400000000000002</v>
      </c>
      <c r="K19" s="93">
        <f>[14]Julho!$J$14</f>
        <v>27</v>
      </c>
      <c r="L19" s="93">
        <f>[14]Julho!$J$15</f>
        <v>38.880000000000003</v>
      </c>
      <c r="M19" s="93">
        <f>[14]Julho!$J$16</f>
        <v>41.4</v>
      </c>
      <c r="N19" s="93">
        <f>[14]Julho!$J$17</f>
        <v>27</v>
      </c>
      <c r="O19" s="93">
        <f>[14]Julho!$J$18</f>
        <v>30.240000000000002</v>
      </c>
      <c r="P19" s="93">
        <f>[14]Julho!$J$19</f>
        <v>24.48</v>
      </c>
      <c r="Q19" s="93">
        <f>[14]Julho!$J$20</f>
        <v>32.4</v>
      </c>
      <c r="R19" s="93">
        <f>[14]Julho!$J$21</f>
        <v>25.92</v>
      </c>
      <c r="S19" s="93">
        <f>[14]Julho!$J$22</f>
        <v>37.080000000000005</v>
      </c>
      <c r="T19" s="93">
        <f>[14]Julho!$J$23</f>
        <v>34.56</v>
      </c>
      <c r="U19" s="93">
        <f>[14]Julho!$J$24</f>
        <v>30.6</v>
      </c>
      <c r="V19" s="93">
        <f>[14]Julho!$J$25</f>
        <v>35.64</v>
      </c>
      <c r="W19" s="93">
        <f>[14]Julho!$J$26</f>
        <v>30.96</v>
      </c>
      <c r="X19" s="93">
        <f>[14]Julho!$J$27</f>
        <v>37.080000000000005</v>
      </c>
      <c r="Y19" s="93">
        <f>[14]Julho!$J$28</f>
        <v>34.200000000000003</v>
      </c>
      <c r="Z19" s="93">
        <f>[14]Julho!$J$29</f>
        <v>22.68</v>
      </c>
      <c r="AA19" s="93">
        <f>[14]Julho!$J$30</f>
        <v>27.720000000000002</v>
      </c>
      <c r="AB19" s="93">
        <f>[14]Julho!$J$31</f>
        <v>22.68</v>
      </c>
      <c r="AC19" s="93">
        <f>[14]Julho!$J$32</f>
        <v>32.76</v>
      </c>
      <c r="AD19" s="93">
        <f>[14]Julho!$J$33</f>
        <v>32.4</v>
      </c>
      <c r="AE19" s="93">
        <f>[14]Julho!$J$34</f>
        <v>33.480000000000004</v>
      </c>
      <c r="AF19" s="93">
        <f>[14]Julho!$J$35</f>
        <v>42.480000000000004</v>
      </c>
      <c r="AG19" s="81">
        <f t="shared" si="3"/>
        <v>42.480000000000004</v>
      </c>
      <c r="AH19" s="92">
        <f t="shared" si="4"/>
        <v>30.971612903225811</v>
      </c>
    </row>
    <row r="20" spans="1:38" x14ac:dyDescent="0.2">
      <c r="A20" s="50" t="s">
        <v>5</v>
      </c>
      <c r="B20" s="93">
        <f>[15]Julho!$J$5</f>
        <v>30.6</v>
      </c>
      <c r="C20" s="93">
        <f>[15]Julho!$J$6</f>
        <v>24.840000000000003</v>
      </c>
      <c r="D20" s="93">
        <f>[15]Julho!$J$7</f>
        <v>37.080000000000005</v>
      </c>
      <c r="E20" s="93">
        <f>[15]Julho!$J$8</f>
        <v>27.720000000000002</v>
      </c>
      <c r="F20" s="93">
        <f>[15]Julho!$J$9</f>
        <v>38.519999999999996</v>
      </c>
      <c r="G20" s="93">
        <f>[15]Julho!$J$10</f>
        <v>55.440000000000005</v>
      </c>
      <c r="H20" s="93">
        <f>[15]Julho!$J$11</f>
        <v>34.56</v>
      </c>
      <c r="I20" s="93">
        <f>[15]Julho!$J$12</f>
        <v>43.56</v>
      </c>
      <c r="J20" s="93">
        <f>[15]Julho!$J$13</f>
        <v>35.64</v>
      </c>
      <c r="K20" s="93">
        <f>[15]Julho!$J$14</f>
        <v>30.96</v>
      </c>
      <c r="L20" s="93">
        <f>[15]Julho!$J$15</f>
        <v>48.6</v>
      </c>
      <c r="M20" s="93">
        <f>[15]Julho!$J$16</f>
        <v>51.480000000000004</v>
      </c>
      <c r="N20" s="93">
        <f>[15]Julho!$J$17</f>
        <v>42.12</v>
      </c>
      <c r="O20" s="93">
        <f>[15]Julho!$J$18</f>
        <v>39.96</v>
      </c>
      <c r="P20" s="93">
        <f>[15]Julho!$J$19</f>
        <v>35.28</v>
      </c>
      <c r="Q20" s="93">
        <f>[15]Julho!$J$20</f>
        <v>30.240000000000002</v>
      </c>
      <c r="R20" s="93">
        <f>[15]Julho!$J$21</f>
        <v>17.64</v>
      </c>
      <c r="S20" s="93">
        <f>[15]Julho!$J$22</f>
        <v>34.56</v>
      </c>
      <c r="T20" s="93">
        <f>[15]Julho!$J$23</f>
        <v>28.8</v>
      </c>
      <c r="U20" s="93">
        <f>[15]Julho!$J$24</f>
        <v>24.840000000000003</v>
      </c>
      <c r="V20" s="93">
        <f>[15]Julho!$J$25</f>
        <v>39.96</v>
      </c>
      <c r="W20" s="93">
        <f>[15]Julho!$J$26</f>
        <v>23.400000000000002</v>
      </c>
      <c r="X20" s="93">
        <f>[15]Julho!$J$27</f>
        <v>29.16</v>
      </c>
      <c r="Y20" s="93">
        <f>[15]Julho!$J$28</f>
        <v>46.080000000000005</v>
      </c>
      <c r="Z20" s="93">
        <f>[15]Julho!$J$29</f>
        <v>22.32</v>
      </c>
      <c r="AA20" s="93">
        <f>[15]Julho!$J$30</f>
        <v>33.840000000000003</v>
      </c>
      <c r="AB20" s="93">
        <f>[15]Julho!$J$31</f>
        <v>29.52</v>
      </c>
      <c r="AC20" s="93">
        <f>[15]Julho!$J$32</f>
        <v>46.800000000000004</v>
      </c>
      <c r="AD20" s="93">
        <f>[15]Julho!$J$33</f>
        <v>41.4</v>
      </c>
      <c r="AE20" s="93">
        <f>[15]Julho!$J$34</f>
        <v>41.4</v>
      </c>
      <c r="AF20" s="93">
        <f>[15]Julho!$J$35</f>
        <v>31.319999999999997</v>
      </c>
      <c r="AG20" s="81">
        <f t="shared" si="3"/>
        <v>55.440000000000005</v>
      </c>
      <c r="AH20" s="92">
        <f t="shared" si="4"/>
        <v>35.407741935483877</v>
      </c>
      <c r="AI20" s="11" t="s">
        <v>33</v>
      </c>
    </row>
    <row r="21" spans="1:38" x14ac:dyDescent="0.2">
      <c r="A21" s="50" t="s">
        <v>31</v>
      </c>
      <c r="B21" s="93">
        <f>[16]Julho!$J$5</f>
        <v>25.92</v>
      </c>
      <c r="C21" s="93">
        <f>[16]Julho!$J$6</f>
        <v>34.56</v>
      </c>
      <c r="D21" s="93">
        <f>[16]Julho!$J$7</f>
        <v>28.44</v>
      </c>
      <c r="E21" s="93">
        <f>[16]Julho!$J$8</f>
        <v>27.36</v>
      </c>
      <c r="F21" s="93">
        <f>[16]Julho!$J$9</f>
        <v>28.8</v>
      </c>
      <c r="G21" s="93">
        <f>[16]Julho!$J$10</f>
        <v>24.12</v>
      </c>
      <c r="H21" s="93">
        <f>[16]Julho!$J$11</f>
        <v>37.800000000000004</v>
      </c>
      <c r="I21" s="93">
        <f>[16]Julho!$J$12</f>
        <v>25.56</v>
      </c>
      <c r="J21" s="93">
        <f>[16]Julho!$J$13</f>
        <v>29.880000000000003</v>
      </c>
      <c r="K21" s="93">
        <f>[16]Julho!$J$14</f>
        <v>29.16</v>
      </c>
      <c r="L21" s="93">
        <f>[16]Julho!$J$15</f>
        <v>46.800000000000004</v>
      </c>
      <c r="M21" s="93">
        <f>[16]Julho!$J$16</f>
        <v>35.64</v>
      </c>
      <c r="N21" s="93">
        <f>[16]Julho!$J$17</f>
        <v>30.6</v>
      </c>
      <c r="O21" s="93">
        <f>[16]Julho!$J$18</f>
        <v>33.480000000000004</v>
      </c>
      <c r="P21" s="93">
        <f>[16]Julho!$J$19</f>
        <v>24.12</v>
      </c>
      <c r="Q21" s="93">
        <f>[16]Julho!$J$20</f>
        <v>29.880000000000003</v>
      </c>
      <c r="R21" s="93">
        <f>[16]Julho!$J$21</f>
        <v>27.36</v>
      </c>
      <c r="S21" s="93">
        <f>[16]Julho!$J$22</f>
        <v>37.080000000000005</v>
      </c>
      <c r="T21" s="93">
        <f>[16]Julho!$J$23</f>
        <v>33.119999999999997</v>
      </c>
      <c r="U21" s="93">
        <f>[16]Julho!$J$24</f>
        <v>45</v>
      </c>
      <c r="V21" s="93">
        <f>[16]Julho!$J$25</f>
        <v>38.159999999999997</v>
      </c>
      <c r="W21" s="93">
        <f>[16]Julho!$J$26</f>
        <v>31.680000000000003</v>
      </c>
      <c r="X21" s="93">
        <f>[16]Julho!$J$27</f>
        <v>38.159999999999997</v>
      </c>
      <c r="Y21" s="93">
        <f>[16]Julho!$J$28</f>
        <v>37.080000000000005</v>
      </c>
      <c r="Z21" s="93">
        <f>[16]Julho!$J$29</f>
        <v>29.16</v>
      </c>
      <c r="AA21" s="93">
        <f>[16]Julho!$J$30</f>
        <v>29.16</v>
      </c>
      <c r="AB21" s="93">
        <f>[16]Julho!$J$31</f>
        <v>28.44</v>
      </c>
      <c r="AC21" s="93">
        <f>[16]Julho!$J$32</f>
        <v>33.840000000000003</v>
      </c>
      <c r="AD21" s="93">
        <f>[16]Julho!$J$33</f>
        <v>39.24</v>
      </c>
      <c r="AE21" s="93">
        <f>[16]Julho!$J$34</f>
        <v>36.72</v>
      </c>
      <c r="AF21" s="93">
        <f>[16]Julho!$J$35</f>
        <v>40.680000000000007</v>
      </c>
      <c r="AG21" s="81">
        <f t="shared" si="3"/>
        <v>46.800000000000004</v>
      </c>
      <c r="AH21" s="92">
        <f t="shared" si="4"/>
        <v>32.806451612903231</v>
      </c>
    </row>
    <row r="22" spans="1:38" x14ac:dyDescent="0.2">
      <c r="A22" s="50" t="s">
        <v>6</v>
      </c>
      <c r="B22" s="93">
        <f>[17]Julho!$J$5</f>
        <v>25.92</v>
      </c>
      <c r="C22" s="93">
        <f>[17]Julho!$J$6</f>
        <v>24.12</v>
      </c>
      <c r="D22" s="93">
        <f>[17]Julho!$J$7</f>
        <v>21.6</v>
      </c>
      <c r="E22" s="93">
        <f>[17]Julho!$J$8</f>
        <v>24.48</v>
      </c>
      <c r="F22" s="93">
        <f>[17]Julho!$J$9</f>
        <v>22.32</v>
      </c>
      <c r="G22" s="93">
        <f>[17]Julho!$J$10</f>
        <v>26.28</v>
      </c>
      <c r="H22" s="93">
        <f>[17]Julho!$J$11</f>
        <v>28.44</v>
      </c>
      <c r="I22" s="93">
        <f>[17]Julho!$J$12</f>
        <v>25.56</v>
      </c>
      <c r="J22" s="93">
        <f>[17]Julho!$J$13</f>
        <v>28.08</v>
      </c>
      <c r="K22" s="93">
        <f>[17]Julho!$J$14</f>
        <v>20.16</v>
      </c>
      <c r="L22" s="93">
        <f>[17]Julho!$J$15</f>
        <v>25.92</v>
      </c>
      <c r="M22" s="93">
        <f>[17]Julho!$J$16</f>
        <v>32.4</v>
      </c>
      <c r="N22" s="93">
        <f>[17]Julho!$J$17</f>
        <v>27</v>
      </c>
      <c r="O22" s="93">
        <f>[17]Julho!$J$18</f>
        <v>25.56</v>
      </c>
      <c r="P22" s="93">
        <f>[17]Julho!$J$19</f>
        <v>22.68</v>
      </c>
      <c r="Q22" s="93">
        <f>[17]Julho!$J$20</f>
        <v>28.08</v>
      </c>
      <c r="R22" s="93">
        <f>[17]Julho!$J$21</f>
        <v>31.680000000000003</v>
      </c>
      <c r="S22" s="93">
        <f>[17]Julho!$J$22</f>
        <v>27</v>
      </c>
      <c r="T22" s="93">
        <f>[17]Julho!$J$23</f>
        <v>26.28</v>
      </c>
      <c r="U22" s="93">
        <f>[17]Julho!$J$24</f>
        <v>22.32</v>
      </c>
      <c r="V22" s="93">
        <f>[17]Julho!$J$25</f>
        <v>26.28</v>
      </c>
      <c r="W22" s="93">
        <f>[17]Julho!$J$26</f>
        <v>22.68</v>
      </c>
      <c r="X22" s="93">
        <f>[17]Julho!$J$27</f>
        <v>27</v>
      </c>
      <c r="Y22" s="93">
        <f>[17]Julho!$J$28</f>
        <v>97.2</v>
      </c>
      <c r="Z22" s="93">
        <f>[17]Julho!$J$29</f>
        <v>15.48</v>
      </c>
      <c r="AA22" s="93">
        <f>[17]Julho!$J$30</f>
        <v>17.64</v>
      </c>
      <c r="AB22" s="93">
        <f>[17]Julho!$J$31</f>
        <v>21.240000000000002</v>
      </c>
      <c r="AC22" s="93">
        <f>[17]Julho!$J$32</f>
        <v>27</v>
      </c>
      <c r="AD22" s="93">
        <f>[17]Julho!$J$33</f>
        <v>28.44</v>
      </c>
      <c r="AE22" s="93">
        <f>[17]Julho!$J$34</f>
        <v>33.480000000000004</v>
      </c>
      <c r="AF22" s="93">
        <f>[17]Julho!$J$35</f>
        <v>25.2</v>
      </c>
      <c r="AG22" s="81">
        <f t="shared" si="3"/>
        <v>97.2</v>
      </c>
      <c r="AH22" s="92">
        <f t="shared" si="4"/>
        <v>27.66193548387097</v>
      </c>
    </row>
    <row r="23" spans="1:38" x14ac:dyDescent="0.2">
      <c r="A23" s="50" t="s">
        <v>7</v>
      </c>
      <c r="B23" s="93">
        <f>[18]Julho!$J$5</f>
        <v>29.52</v>
      </c>
      <c r="C23" s="93">
        <f>[18]Julho!$J$6</f>
        <v>33.840000000000003</v>
      </c>
      <c r="D23" s="93">
        <f>[18]Julho!$J$7</f>
        <v>30.96</v>
      </c>
      <c r="E23" s="93">
        <f>[18]Julho!$J$8</f>
        <v>30.240000000000002</v>
      </c>
      <c r="F23" s="93">
        <f>[18]Julho!$J$9</f>
        <v>30.96</v>
      </c>
      <c r="G23" s="93">
        <f>[18]Julho!$J$10</f>
        <v>27.720000000000002</v>
      </c>
      <c r="H23" s="93">
        <f>[18]Julho!$J$11</f>
        <v>25.92</v>
      </c>
      <c r="I23" s="93">
        <f>[18]Julho!$J$12</f>
        <v>31.680000000000003</v>
      </c>
      <c r="J23" s="93">
        <f>[18]Julho!$J$13</f>
        <v>25.2</v>
      </c>
      <c r="K23" s="93">
        <f>[18]Julho!$J$14</f>
        <v>23.400000000000002</v>
      </c>
      <c r="L23" s="93">
        <f>[18]Julho!$J$15</f>
        <v>29.16</v>
      </c>
      <c r="M23" s="93">
        <f>[18]Julho!$J$16</f>
        <v>35.28</v>
      </c>
      <c r="N23" s="93">
        <f>[18]Julho!$J$17</f>
        <v>33.119999999999997</v>
      </c>
      <c r="O23" s="93">
        <f>[18]Julho!$J$18</f>
        <v>35.64</v>
      </c>
      <c r="P23" s="93">
        <f>[18]Julho!$J$19</f>
        <v>28.8</v>
      </c>
      <c r="Q23" s="93">
        <f>[18]Julho!$J$20</f>
        <v>20.52</v>
      </c>
      <c r="R23" s="93">
        <f>[18]Julho!$J$21</f>
        <v>24.48</v>
      </c>
      <c r="S23" s="93">
        <f>[18]Julho!$J$22</f>
        <v>35.64</v>
      </c>
      <c r="T23" s="93">
        <f>[18]Julho!$J$23</f>
        <v>34.56</v>
      </c>
      <c r="U23" s="93">
        <f>[18]Julho!$J$24</f>
        <v>32.4</v>
      </c>
      <c r="V23" s="93">
        <f>[18]Julho!$J$25</f>
        <v>31.680000000000003</v>
      </c>
      <c r="W23" s="93">
        <f>[18]Julho!$J$26</f>
        <v>26.28</v>
      </c>
      <c r="X23" s="93">
        <f>[18]Julho!$J$27</f>
        <v>36</v>
      </c>
      <c r="Y23" s="93">
        <f>[18]Julho!$J$28</f>
        <v>36.36</v>
      </c>
      <c r="Z23" s="93">
        <f>[18]Julho!$J$29</f>
        <v>21.96</v>
      </c>
      <c r="AA23" s="93">
        <f>[18]Julho!$J$30</f>
        <v>25.92</v>
      </c>
      <c r="AB23" s="93">
        <f>[18]Julho!$J$31</f>
        <v>29.16</v>
      </c>
      <c r="AC23" s="93">
        <f>[18]Julho!$J$32</f>
        <v>36</v>
      </c>
      <c r="AD23" s="93">
        <f>[18]Julho!$J$33</f>
        <v>42.480000000000004</v>
      </c>
      <c r="AE23" s="93">
        <f>[18]Julho!$J$34</f>
        <v>22.68</v>
      </c>
      <c r="AF23" s="93">
        <f>[18]Julho!$J$35</f>
        <v>36</v>
      </c>
      <c r="AG23" s="81">
        <f t="shared" si="3"/>
        <v>42.480000000000004</v>
      </c>
      <c r="AH23" s="92">
        <f t="shared" si="4"/>
        <v>30.437419354838706</v>
      </c>
      <c r="AK23" t="s">
        <v>33</v>
      </c>
      <c r="AL23" t="s">
        <v>33</v>
      </c>
    </row>
    <row r="24" spans="1:38" x14ac:dyDescent="0.2">
      <c r="A24" s="50" t="s">
        <v>151</v>
      </c>
      <c r="B24" s="93">
        <f>[19]Julho!$J$5</f>
        <v>26.64</v>
      </c>
      <c r="C24" s="93">
        <f>[19]Julho!$J$6</f>
        <v>35.64</v>
      </c>
      <c r="D24" s="93">
        <f>[19]Julho!$J$7</f>
        <v>32.76</v>
      </c>
      <c r="E24" s="93">
        <f>[19]Julho!$J$8</f>
        <v>33.119999999999997</v>
      </c>
      <c r="F24" s="93">
        <f>[19]Julho!$J$9</f>
        <v>42.480000000000004</v>
      </c>
      <c r="G24" s="93">
        <f>[19]Julho!$J$10</f>
        <v>24.840000000000003</v>
      </c>
      <c r="H24" s="93">
        <f>[19]Julho!$J$11</f>
        <v>23.040000000000003</v>
      </c>
      <c r="I24" s="93">
        <f>[19]Julho!$J$12</f>
        <v>33.840000000000003</v>
      </c>
      <c r="J24" s="93">
        <f>[19]Julho!$J$13</f>
        <v>21.240000000000002</v>
      </c>
      <c r="K24" s="93">
        <f>[19]Julho!$J$14</f>
        <v>21.96</v>
      </c>
      <c r="L24" s="93">
        <f>[19]Julho!$J$15</f>
        <v>34.200000000000003</v>
      </c>
      <c r="M24" s="93">
        <f>[19]Julho!$J$16</f>
        <v>33.119999999999997</v>
      </c>
      <c r="N24" s="93">
        <f>[19]Julho!$J$17</f>
        <v>33.480000000000004</v>
      </c>
      <c r="O24" s="93">
        <f>[19]Julho!$J$18</f>
        <v>32.04</v>
      </c>
      <c r="P24" s="93">
        <f>[19]Julho!$J$19</f>
        <v>24.840000000000003</v>
      </c>
      <c r="Q24" s="93">
        <f>[19]Julho!$J$20</f>
        <v>21.96</v>
      </c>
      <c r="R24" s="93">
        <f>[19]Julho!$J$21</f>
        <v>22.68</v>
      </c>
      <c r="S24" s="93">
        <f>[19]Julho!$J$22</f>
        <v>35.28</v>
      </c>
      <c r="T24" s="93">
        <f>[19]Julho!$J$23</f>
        <v>35.64</v>
      </c>
      <c r="U24" s="93">
        <f>[19]Julho!$J$24</f>
        <v>29.880000000000003</v>
      </c>
      <c r="V24" s="93">
        <f>[19]Julho!$J$25</f>
        <v>32.4</v>
      </c>
      <c r="W24" s="93">
        <f>[19]Julho!$J$26</f>
        <v>31.319999999999997</v>
      </c>
      <c r="X24" s="93">
        <f>[19]Julho!$J$27</f>
        <v>37.440000000000005</v>
      </c>
      <c r="Y24" s="93">
        <f>[19]Julho!$J$28</f>
        <v>38.519999999999996</v>
      </c>
      <c r="Z24" s="93">
        <f>[19]Julho!$J$29</f>
        <v>24.12</v>
      </c>
      <c r="AA24" s="93">
        <f>[19]Julho!$J$30</f>
        <v>32.04</v>
      </c>
      <c r="AB24" s="93">
        <f>[19]Julho!$J$31</f>
        <v>27.720000000000002</v>
      </c>
      <c r="AC24" s="93">
        <f>[19]Julho!$J$32</f>
        <v>34.92</v>
      </c>
      <c r="AD24" s="93">
        <f>[19]Julho!$J$33</f>
        <v>42.480000000000004</v>
      </c>
      <c r="AE24" s="93">
        <f>[19]Julho!$J$34</f>
        <v>21.6</v>
      </c>
      <c r="AF24" s="93">
        <f>[19]Julho!$J$35</f>
        <v>37.080000000000005</v>
      </c>
      <c r="AG24" s="81">
        <f t="shared" si="3"/>
        <v>42.480000000000004</v>
      </c>
      <c r="AH24" s="92">
        <f t="shared" si="4"/>
        <v>30.913548387096775</v>
      </c>
      <c r="AL24" t="s">
        <v>33</v>
      </c>
    </row>
    <row r="25" spans="1:38" x14ac:dyDescent="0.2">
      <c r="A25" s="50" t="s">
        <v>152</v>
      </c>
      <c r="B25" s="93">
        <f>[19]Julho!$J5</f>
        <v>26.64</v>
      </c>
      <c r="C25" s="93">
        <f>[19]Julho!$J6</f>
        <v>35.64</v>
      </c>
      <c r="D25" s="93">
        <f>[19]Julho!$J7</f>
        <v>32.76</v>
      </c>
      <c r="E25" s="93">
        <f>[19]Julho!$J8</f>
        <v>33.119999999999997</v>
      </c>
      <c r="F25" s="93">
        <f>[19]Julho!$J9</f>
        <v>42.480000000000004</v>
      </c>
      <c r="G25" s="93">
        <f>[19]Julho!$J10</f>
        <v>24.840000000000003</v>
      </c>
      <c r="H25" s="93">
        <f>[19]Julho!$J11</f>
        <v>23.040000000000003</v>
      </c>
      <c r="I25" s="93">
        <f>[19]Julho!$J12</f>
        <v>33.840000000000003</v>
      </c>
      <c r="J25" s="93">
        <f>[19]Julho!$J13</f>
        <v>21.240000000000002</v>
      </c>
      <c r="K25" s="93">
        <f>[19]Julho!$J14</f>
        <v>21.96</v>
      </c>
      <c r="L25" s="93">
        <f>[19]Julho!$J15</f>
        <v>34.200000000000003</v>
      </c>
      <c r="M25" s="93">
        <f>[19]Julho!$J16</f>
        <v>33.119999999999997</v>
      </c>
      <c r="N25" s="93">
        <f>[19]Julho!$J17</f>
        <v>33.480000000000004</v>
      </c>
      <c r="O25" s="93">
        <f>[19]Julho!$J18</f>
        <v>32.04</v>
      </c>
      <c r="P25" s="93">
        <f>[19]Julho!$J19</f>
        <v>24.840000000000003</v>
      </c>
      <c r="Q25" s="93">
        <f>[19]Julho!$J20</f>
        <v>21.96</v>
      </c>
      <c r="R25" s="93">
        <f>[19]Julho!$J21</f>
        <v>22.68</v>
      </c>
      <c r="S25" s="93">
        <f>[19]Julho!$J22</f>
        <v>35.28</v>
      </c>
      <c r="T25" s="93">
        <f>[19]Julho!$J23</f>
        <v>35.64</v>
      </c>
      <c r="U25" s="93">
        <f>[19]Julho!$J24</f>
        <v>29.880000000000003</v>
      </c>
      <c r="V25" s="93">
        <f>[19]Julho!$J25</f>
        <v>32.4</v>
      </c>
      <c r="W25" s="93">
        <f>[19]Julho!$J26</f>
        <v>31.319999999999997</v>
      </c>
      <c r="X25" s="93">
        <f>[19]Julho!$J27</f>
        <v>37.440000000000005</v>
      </c>
      <c r="Y25" s="93">
        <f>[19]Julho!$J28</f>
        <v>38.519999999999996</v>
      </c>
      <c r="Z25" s="93">
        <f>[19]Julho!$J29</f>
        <v>24.12</v>
      </c>
      <c r="AA25" s="93">
        <f>[19]Julho!$J30</f>
        <v>32.04</v>
      </c>
      <c r="AB25" s="93">
        <f>[19]Julho!$J31</f>
        <v>27.720000000000002</v>
      </c>
      <c r="AC25" s="93">
        <f>[19]Julho!$J32</f>
        <v>34.92</v>
      </c>
      <c r="AD25" s="93">
        <f>[19]Julho!$J33</f>
        <v>42.480000000000004</v>
      </c>
      <c r="AE25" s="93">
        <f>[19]Julho!$J34</f>
        <v>21.6</v>
      </c>
      <c r="AF25" s="93">
        <f>[19]Julho!$J35</f>
        <v>37.080000000000005</v>
      </c>
      <c r="AG25" s="81" t="s">
        <v>203</v>
      </c>
      <c r="AH25" s="92">
        <f t="shared" si="4"/>
        <v>30.913548387096775</v>
      </c>
      <c r="AI25" s="11" t="s">
        <v>33</v>
      </c>
      <c r="AK25" t="s">
        <v>33</v>
      </c>
    </row>
    <row r="26" spans="1:38" x14ac:dyDescent="0.2">
      <c r="A26" s="50" t="s">
        <v>153</v>
      </c>
      <c r="B26" s="93">
        <f>[20]Julho!$J$5</f>
        <v>24.840000000000003</v>
      </c>
      <c r="C26" s="93">
        <f>[20]Julho!$J$6</f>
        <v>28.08</v>
      </c>
      <c r="D26" s="93">
        <f>[20]Julho!$J$7</f>
        <v>34.92</v>
      </c>
      <c r="E26" s="93">
        <f>[20]Julho!$J$8</f>
        <v>27</v>
      </c>
      <c r="F26" s="93">
        <f>[20]Julho!$J$9</f>
        <v>34.200000000000003</v>
      </c>
      <c r="G26" s="93">
        <f>[20]Julho!$J$10</f>
        <v>41.4</v>
      </c>
      <c r="H26" s="93">
        <f>[20]Julho!$J$11</f>
        <v>29.16</v>
      </c>
      <c r="I26" s="93">
        <f>[20]Julho!$J$12</f>
        <v>36</v>
      </c>
      <c r="J26" s="93">
        <f>[20]Julho!$J$13</f>
        <v>22.32</v>
      </c>
      <c r="K26" s="93">
        <f>[20]Julho!$J$14</f>
        <v>21.6</v>
      </c>
      <c r="L26" s="93">
        <f>[20]Julho!$J$15</f>
        <v>35.28</v>
      </c>
      <c r="M26" s="93">
        <f>[20]Julho!$J$16</f>
        <v>33.480000000000004</v>
      </c>
      <c r="N26" s="93">
        <f>[20]Julho!$J$17</f>
        <v>33.480000000000004</v>
      </c>
      <c r="O26" s="93">
        <f>[20]Julho!$J$18</f>
        <v>26.28</v>
      </c>
      <c r="P26" s="93">
        <f>[20]Julho!$J$19</f>
        <v>25.92</v>
      </c>
      <c r="Q26" s="93">
        <f>[20]Julho!$J$20</f>
        <v>32.4</v>
      </c>
      <c r="R26" s="93">
        <f>[20]Julho!$J$21</f>
        <v>27.36</v>
      </c>
      <c r="S26" s="93">
        <f>[20]Julho!$J$22</f>
        <v>35.28</v>
      </c>
      <c r="T26" s="93">
        <f>[20]Julho!$J$23</f>
        <v>32.4</v>
      </c>
      <c r="U26" s="93">
        <f>[20]Julho!$J$24</f>
        <v>26.28</v>
      </c>
      <c r="V26" s="93">
        <f>[20]Julho!$J$25</f>
        <v>25.92</v>
      </c>
      <c r="W26" s="93">
        <f>[20]Julho!$J$26</f>
        <v>27.720000000000002</v>
      </c>
      <c r="X26" s="93">
        <f>[20]Julho!$J$27</f>
        <v>28.44</v>
      </c>
      <c r="Y26" s="93">
        <f>[20]Julho!$J$28</f>
        <v>34.200000000000003</v>
      </c>
      <c r="Z26" s="93">
        <f>[20]Julho!$J$29</f>
        <v>21.6</v>
      </c>
      <c r="AA26" s="93">
        <f>[20]Julho!$J$30</f>
        <v>18.720000000000002</v>
      </c>
      <c r="AB26" s="93">
        <f>[20]Julho!$J$31</f>
        <v>23.400000000000002</v>
      </c>
      <c r="AC26" s="93">
        <f>[20]Julho!$J$32</f>
        <v>33.480000000000004</v>
      </c>
      <c r="AD26" s="93">
        <f>[20]Julho!$J$33</f>
        <v>36.72</v>
      </c>
      <c r="AE26" s="93">
        <f>[20]Julho!$J$34</f>
        <v>31.680000000000003</v>
      </c>
      <c r="AF26" s="93">
        <f>[20]Julho!$J$35</f>
        <v>37.800000000000004</v>
      </c>
      <c r="AG26" s="81">
        <f t="shared" si="3"/>
        <v>41.4</v>
      </c>
      <c r="AH26" s="92">
        <f t="shared" si="4"/>
        <v>29.914838709677419</v>
      </c>
      <c r="AK26" t="s">
        <v>33</v>
      </c>
    </row>
    <row r="27" spans="1:38" x14ac:dyDescent="0.2">
      <c r="A27" s="50" t="s">
        <v>8</v>
      </c>
      <c r="B27" s="93">
        <f>[21]Julho!$J$5</f>
        <v>22.68</v>
      </c>
      <c r="C27" s="93">
        <f>[21]Julho!$J$6</f>
        <v>27.720000000000002</v>
      </c>
      <c r="D27" s="93">
        <f>[21]Julho!$J$7</f>
        <v>33.480000000000004</v>
      </c>
      <c r="E27" s="93">
        <f>[21]Julho!$J$8</f>
        <v>29.52</v>
      </c>
      <c r="F27" s="93">
        <f>[21]Julho!$J$9</f>
        <v>38.159999999999997</v>
      </c>
      <c r="G27" s="93">
        <f>[21]Julho!$J$10</f>
        <v>30.240000000000002</v>
      </c>
      <c r="H27" s="93">
        <f>[21]Julho!$J$11</f>
        <v>25.2</v>
      </c>
      <c r="I27" s="93">
        <f>[21]Julho!$J$12</f>
        <v>28.44</v>
      </c>
      <c r="J27" s="93">
        <f>[21]Julho!$J$13</f>
        <v>24.12</v>
      </c>
      <c r="K27" s="93">
        <f>[21]Julho!$J$14</f>
        <v>24.12</v>
      </c>
      <c r="L27" s="93">
        <f>[21]Julho!$J$15</f>
        <v>23.400000000000002</v>
      </c>
      <c r="M27" s="93">
        <f>[21]Julho!$J$16</f>
        <v>30.6</v>
      </c>
      <c r="N27" s="93">
        <f>[21]Julho!$J$17</f>
        <v>33.480000000000004</v>
      </c>
      <c r="O27" s="93">
        <f>[21]Julho!$J$18</f>
        <v>21.96</v>
      </c>
      <c r="P27" s="93">
        <f>[21]Julho!$J$19</f>
        <v>20.88</v>
      </c>
      <c r="Q27" s="93">
        <f>[21]Julho!$J$20</f>
        <v>19.8</v>
      </c>
      <c r="R27" s="93">
        <f>[21]Julho!$J$21</f>
        <v>18.36</v>
      </c>
      <c r="S27" s="93">
        <f>[21]Julho!$J$22</f>
        <v>33.480000000000004</v>
      </c>
      <c r="T27" s="93">
        <f>[21]Julho!$J$23</f>
        <v>32.4</v>
      </c>
      <c r="U27" s="93">
        <f>[21]Julho!$J$24</f>
        <v>26.64</v>
      </c>
      <c r="V27" s="93">
        <f>[21]Julho!$J$25</f>
        <v>23.759999999999998</v>
      </c>
      <c r="W27" s="93">
        <f>[21]Julho!$J$26</f>
        <v>23.400000000000002</v>
      </c>
      <c r="X27" s="93">
        <f>[21]Julho!$J$27</f>
        <v>29.880000000000003</v>
      </c>
      <c r="Y27" s="93">
        <f>[21]Julho!$J$28</f>
        <v>34.200000000000003</v>
      </c>
      <c r="Z27" s="93">
        <f>[21]Julho!$J$29</f>
        <v>19.079999999999998</v>
      </c>
      <c r="AA27" s="93">
        <f>[21]Julho!$J$30</f>
        <v>30.240000000000002</v>
      </c>
      <c r="AB27" s="93">
        <f>[21]Julho!$J$31</f>
        <v>25.56</v>
      </c>
      <c r="AC27" s="93">
        <f>[21]Julho!$J$32</f>
        <v>38.519999999999996</v>
      </c>
      <c r="AD27" s="93">
        <f>[21]Julho!$J$33</f>
        <v>34.56</v>
      </c>
      <c r="AE27" s="93">
        <f>[21]Julho!$J$34</f>
        <v>22.32</v>
      </c>
      <c r="AF27" s="93">
        <f>[21]Julho!$J$35</f>
        <v>32.04</v>
      </c>
      <c r="AG27" s="81">
        <f t="shared" si="3"/>
        <v>38.519999999999996</v>
      </c>
      <c r="AH27" s="92">
        <f t="shared" si="4"/>
        <v>27.685161290322586</v>
      </c>
      <c r="AK27" t="s">
        <v>33</v>
      </c>
    </row>
    <row r="28" spans="1:38" x14ac:dyDescent="0.2">
      <c r="A28" s="50" t="s">
        <v>9</v>
      </c>
      <c r="B28" s="93">
        <f>[22]Julho!$J5</f>
        <v>25.2</v>
      </c>
      <c r="C28" s="93">
        <f>[22]Julho!$J6</f>
        <v>27.720000000000002</v>
      </c>
      <c r="D28" s="93">
        <f>[22]Julho!$J7</f>
        <v>26.64</v>
      </c>
      <c r="E28" s="93">
        <f>[22]Julho!$J8</f>
        <v>30.96</v>
      </c>
      <c r="F28" s="93">
        <f>[22]Julho!$J9</f>
        <v>33.840000000000003</v>
      </c>
      <c r="G28" s="93">
        <f>[22]Julho!$J10</f>
        <v>27</v>
      </c>
      <c r="H28" s="93">
        <f>[22]Julho!$J11</f>
        <v>27</v>
      </c>
      <c r="I28" s="93">
        <f>[22]Julho!$J12</f>
        <v>35.28</v>
      </c>
      <c r="J28" s="93">
        <f>[22]Julho!$J13</f>
        <v>24.12</v>
      </c>
      <c r="K28" s="93">
        <f>[22]Julho!$J14</f>
        <v>20.88</v>
      </c>
      <c r="L28" s="93">
        <f>[22]Julho!$J15</f>
        <v>40.680000000000007</v>
      </c>
      <c r="M28" s="93">
        <f>[22]Julho!$J16</f>
        <v>35.64</v>
      </c>
      <c r="N28" s="93">
        <f>[22]Julho!$J17</f>
        <v>40.32</v>
      </c>
      <c r="O28" s="93">
        <f>[22]Julho!$J18</f>
        <v>38.519999999999996</v>
      </c>
      <c r="P28" s="93">
        <f>[22]Julho!$J19</f>
        <v>29.16</v>
      </c>
      <c r="Q28" s="93">
        <f>[22]Julho!$J20</f>
        <v>24.12</v>
      </c>
      <c r="R28" s="93">
        <f>[22]Julho!$J21</f>
        <v>18</v>
      </c>
      <c r="S28" s="93">
        <f>[22]Julho!$J22</f>
        <v>29.52</v>
      </c>
      <c r="T28" s="93">
        <f>[22]Julho!$J23</f>
        <v>32.4</v>
      </c>
      <c r="U28" s="93">
        <f>[22]Julho!$J24</f>
        <v>24.840000000000003</v>
      </c>
      <c r="V28" s="93">
        <f>[22]Julho!$J25</f>
        <v>27.720000000000002</v>
      </c>
      <c r="W28" s="93">
        <f>[22]Julho!$J26</f>
        <v>27.36</v>
      </c>
      <c r="X28" s="93">
        <f>[22]Julho!$J27</f>
        <v>26.28</v>
      </c>
      <c r="Y28" s="93">
        <f>[22]Julho!$J28</f>
        <v>34.200000000000003</v>
      </c>
      <c r="Z28" s="93">
        <f>[22]Julho!$J29</f>
        <v>19.440000000000001</v>
      </c>
      <c r="AA28" s="93">
        <f>[22]Julho!$J30</f>
        <v>19.440000000000001</v>
      </c>
      <c r="AB28" s="93">
        <f>[22]Julho!$J31</f>
        <v>23.400000000000002</v>
      </c>
      <c r="AC28" s="93">
        <f>[22]Julho!$J32</f>
        <v>29.880000000000003</v>
      </c>
      <c r="AD28" s="93">
        <f>[22]Julho!$J33</f>
        <v>34.92</v>
      </c>
      <c r="AE28" s="93">
        <f>[22]Julho!$J34</f>
        <v>26.64</v>
      </c>
      <c r="AF28" s="93">
        <f>[22]Julho!$J35</f>
        <v>33.840000000000003</v>
      </c>
      <c r="AG28" s="81">
        <f t="shared" si="3"/>
        <v>40.680000000000007</v>
      </c>
      <c r="AH28" s="92">
        <f t="shared" si="4"/>
        <v>28.869677419354844</v>
      </c>
      <c r="AK28" t="s">
        <v>33</v>
      </c>
    </row>
    <row r="29" spans="1:38" x14ac:dyDescent="0.2">
      <c r="A29" s="50" t="s">
        <v>30</v>
      </c>
      <c r="B29" s="93">
        <f>[23]Julho!$J$5</f>
        <v>24.48</v>
      </c>
      <c r="C29" s="93">
        <f>[23]Julho!$J$6</f>
        <v>21.6</v>
      </c>
      <c r="D29" s="93">
        <f>[23]Julho!$J$7</f>
        <v>28.44</v>
      </c>
      <c r="E29" s="93">
        <f>[23]Julho!$J$8</f>
        <v>28.44</v>
      </c>
      <c r="F29" s="93">
        <f>[23]Julho!$J$9</f>
        <v>30.6</v>
      </c>
      <c r="G29" s="93">
        <f>[23]Julho!$J$10</f>
        <v>29.52</v>
      </c>
      <c r="H29" s="93">
        <f>[23]Julho!$J$11</f>
        <v>27.720000000000002</v>
      </c>
      <c r="I29" s="93">
        <f>[23]Julho!$J$12</f>
        <v>31.319999999999997</v>
      </c>
      <c r="J29" s="93">
        <f>[23]Julho!$J$13</f>
        <v>22.68</v>
      </c>
      <c r="K29" s="93">
        <f>[23]Julho!$J$14</f>
        <v>15.120000000000001</v>
      </c>
      <c r="L29" s="93">
        <f>[23]Julho!$J$15</f>
        <v>22.68</v>
      </c>
      <c r="M29" s="93">
        <f>[23]Julho!$J$16</f>
        <v>27.36</v>
      </c>
      <c r="N29" s="93">
        <f>[23]Julho!$J$17</f>
        <v>33.480000000000004</v>
      </c>
      <c r="O29" s="93">
        <f>[23]Julho!$J$18</f>
        <v>23.040000000000003</v>
      </c>
      <c r="P29" s="93">
        <f>[23]Julho!$J$19</f>
        <v>22.32</v>
      </c>
      <c r="Q29" s="93">
        <f>[23]Julho!$J$20</f>
        <v>19.8</v>
      </c>
      <c r="R29" s="93">
        <f>[23]Julho!$J$21</f>
        <v>13.32</v>
      </c>
      <c r="S29" s="93">
        <f>[23]Julho!$J$22</f>
        <v>33.480000000000004</v>
      </c>
      <c r="T29" s="93">
        <f>[23]Julho!$J$23</f>
        <v>28.44</v>
      </c>
      <c r="U29" s="93">
        <f>[23]Julho!$J$24</f>
        <v>21.6</v>
      </c>
      <c r="V29" s="93">
        <f>[23]Julho!$J$25</f>
        <v>32.04</v>
      </c>
      <c r="W29" s="93">
        <f>[23]Julho!$J$26</f>
        <v>27</v>
      </c>
      <c r="X29" s="93">
        <f>[23]Julho!$J$27</f>
        <v>34.92</v>
      </c>
      <c r="Y29" s="93">
        <f>[23]Julho!$J$28</f>
        <v>40.32</v>
      </c>
      <c r="Z29" s="93">
        <f>[23]Julho!$J$29</f>
        <v>24.48</v>
      </c>
      <c r="AA29" s="93">
        <f>[23]Julho!$J$30</f>
        <v>17.64</v>
      </c>
      <c r="AB29" s="93">
        <f>[23]Julho!$J$31</f>
        <v>24.48</v>
      </c>
      <c r="AC29" s="93">
        <f>[23]Julho!$J$32</f>
        <v>34.200000000000003</v>
      </c>
      <c r="AD29" s="93">
        <f>[23]Julho!$J$33</f>
        <v>19.440000000000001</v>
      </c>
      <c r="AE29" s="93">
        <f>[23]Julho!$J$34</f>
        <v>23.759999999999998</v>
      </c>
      <c r="AF29" s="93">
        <f>[23]Julho!$J$35</f>
        <v>24.840000000000003</v>
      </c>
      <c r="AG29" s="81">
        <f t="shared" si="3"/>
        <v>40.32</v>
      </c>
      <c r="AH29" s="92">
        <f t="shared" si="4"/>
        <v>26.0825806451613</v>
      </c>
      <c r="AK29" t="s">
        <v>33</v>
      </c>
    </row>
    <row r="30" spans="1:38" x14ac:dyDescent="0.2">
      <c r="A30" s="50" t="s">
        <v>10</v>
      </c>
      <c r="B30" s="93">
        <f>[24]Julho!$J$5</f>
        <v>23.400000000000002</v>
      </c>
      <c r="C30" s="93">
        <f>[24]Julho!$J$6</f>
        <v>29.52</v>
      </c>
      <c r="D30" s="93">
        <f>[24]Julho!$J$7</f>
        <v>37.440000000000005</v>
      </c>
      <c r="E30" s="93">
        <f>[24]Julho!$J$8</f>
        <v>42.84</v>
      </c>
      <c r="F30" s="93">
        <f>[24]Julho!$J$9</f>
        <v>37.440000000000005</v>
      </c>
      <c r="G30" s="93">
        <f>[24]Julho!$J$10</f>
        <v>29.880000000000003</v>
      </c>
      <c r="H30" s="93">
        <f>[24]Julho!$J$11</f>
        <v>29.16</v>
      </c>
      <c r="I30" s="93">
        <f>[24]Julho!$J$12</f>
        <v>29.880000000000003</v>
      </c>
      <c r="J30" s="93">
        <f>[24]Julho!$J$13</f>
        <v>24.48</v>
      </c>
      <c r="K30" s="93">
        <f>[24]Julho!$J$14</f>
        <v>22.32</v>
      </c>
      <c r="L30" s="93">
        <f>[24]Julho!$J$15</f>
        <v>24.840000000000003</v>
      </c>
      <c r="M30" s="93">
        <f>[24]Julho!$J$16</f>
        <v>34.56</v>
      </c>
      <c r="N30" s="93">
        <f>[24]Julho!$J$17</f>
        <v>33.840000000000003</v>
      </c>
      <c r="O30" s="93">
        <f>[24]Julho!$J$18</f>
        <v>24.840000000000003</v>
      </c>
      <c r="P30" s="93">
        <f>[24]Julho!$J$19</f>
        <v>21.6</v>
      </c>
      <c r="Q30" s="93">
        <f>[24]Julho!$J$20</f>
        <v>26.28</v>
      </c>
      <c r="R30" s="93">
        <f>[24]Julho!$J$21</f>
        <v>16.920000000000002</v>
      </c>
      <c r="S30" s="93">
        <f>[24]Julho!$J$22</f>
        <v>32.4</v>
      </c>
      <c r="T30" s="93">
        <f>[24]Julho!$J$23</f>
        <v>30.96</v>
      </c>
      <c r="U30" s="93">
        <f>[24]Julho!$J$24</f>
        <v>28.08</v>
      </c>
      <c r="V30" s="93">
        <f>[24]Julho!$J$25</f>
        <v>27.36</v>
      </c>
      <c r="W30" s="93">
        <f>[24]Julho!$J$26</f>
        <v>27</v>
      </c>
      <c r="X30" s="93">
        <f>[24]Julho!$J$27</f>
        <v>34.92</v>
      </c>
      <c r="Y30" s="93">
        <f>[24]Julho!$J$28</f>
        <v>40.32</v>
      </c>
      <c r="Z30" s="93">
        <f>[24]Julho!$J$29</f>
        <v>24.48</v>
      </c>
      <c r="AA30" s="93">
        <f>[24]Julho!$J$30</f>
        <v>37.440000000000005</v>
      </c>
      <c r="AB30" s="93">
        <f>[24]Julho!$J$31</f>
        <v>27.36</v>
      </c>
      <c r="AC30" s="93">
        <f>[24]Julho!$J$32</f>
        <v>39.6</v>
      </c>
      <c r="AD30" s="93">
        <f>[24]Julho!$J$33</f>
        <v>29.16</v>
      </c>
      <c r="AE30" s="93">
        <f>[24]Julho!$J$34</f>
        <v>16.920000000000002</v>
      </c>
      <c r="AF30" s="93">
        <f>[24]Julho!$J$35</f>
        <v>39.24</v>
      </c>
      <c r="AG30" s="81">
        <f t="shared" ref="AG30:AG38" si="5">MAX(B30:AF30)</f>
        <v>42.84</v>
      </c>
      <c r="AH30" s="92">
        <f t="shared" si="4"/>
        <v>29.821935483870977</v>
      </c>
      <c r="AK30" t="s">
        <v>33</v>
      </c>
    </row>
    <row r="31" spans="1:38" x14ac:dyDescent="0.2">
      <c r="A31" s="50" t="s">
        <v>154</v>
      </c>
      <c r="B31" s="93">
        <f>[25]Julho!$J5</f>
        <v>29.880000000000003</v>
      </c>
      <c r="C31" s="93">
        <f>[25]Julho!$J6</f>
        <v>39.24</v>
      </c>
      <c r="D31" s="93">
        <f>[25]Julho!$J7</f>
        <v>37.800000000000004</v>
      </c>
      <c r="E31" s="93">
        <f>[25]Julho!$J8</f>
        <v>43.56</v>
      </c>
      <c r="F31" s="93">
        <f>[25]Julho!$J9</f>
        <v>43.56</v>
      </c>
      <c r="G31" s="93">
        <f>[25]Julho!$J10</f>
        <v>39.6</v>
      </c>
      <c r="H31" s="93">
        <f>[25]Julho!$J11</f>
        <v>38.159999999999997</v>
      </c>
      <c r="I31" s="93">
        <f>[25]Julho!$J12</f>
        <v>33.840000000000003</v>
      </c>
      <c r="J31" s="93">
        <f>[25]Julho!$J13</f>
        <v>34.92</v>
      </c>
      <c r="K31" s="93">
        <f>[25]Julho!$J14</f>
        <v>34.92</v>
      </c>
      <c r="L31" s="93">
        <f>[25]Julho!$J15</f>
        <v>33.119999999999997</v>
      </c>
      <c r="M31" s="93" t="str">
        <f>[25]Julho!$J16</f>
        <v>*</v>
      </c>
      <c r="N31" s="93" t="str">
        <f>[25]Julho!$J17</f>
        <v>*</v>
      </c>
      <c r="O31" s="93" t="str">
        <f>[25]Julho!$J18</f>
        <v>*</v>
      </c>
      <c r="P31" s="93" t="str">
        <f>[25]Julho!$J19</f>
        <v>*</v>
      </c>
      <c r="Q31" s="93">
        <f>[25]Julho!$J20</f>
        <v>37.080000000000005</v>
      </c>
      <c r="R31" s="93">
        <f>[25]Julho!$J21</f>
        <v>25.56</v>
      </c>
      <c r="S31" s="93">
        <f>[25]Julho!$J22</f>
        <v>42.12</v>
      </c>
      <c r="T31" s="93">
        <f>[25]Julho!$J23</f>
        <v>38.159999999999997</v>
      </c>
      <c r="U31" s="93">
        <f>[25]Julho!$J24</f>
        <v>37.440000000000005</v>
      </c>
      <c r="V31" s="93">
        <f>[25]Julho!$J25</f>
        <v>35.64</v>
      </c>
      <c r="W31" s="93">
        <f>[25]Julho!$J26</f>
        <v>30.240000000000002</v>
      </c>
      <c r="X31" s="93">
        <f>[25]Julho!$J27</f>
        <v>42.480000000000004</v>
      </c>
      <c r="Y31" s="93">
        <f>[25]Julho!$J28</f>
        <v>44.64</v>
      </c>
      <c r="Z31" s="93">
        <f>[25]Julho!$J29</f>
        <v>28.08</v>
      </c>
      <c r="AA31" s="93">
        <f>[25]Julho!$J30</f>
        <v>33.119999999999997</v>
      </c>
      <c r="AB31" s="93">
        <f>[25]Julho!$J31</f>
        <v>33.840000000000003</v>
      </c>
      <c r="AC31" s="93">
        <f>[25]Julho!$J32</f>
        <v>42.12</v>
      </c>
      <c r="AD31" s="93">
        <f>[25]Julho!$J33</f>
        <v>41.4</v>
      </c>
      <c r="AE31" s="93">
        <f>[25]Julho!$J34</f>
        <v>27.36</v>
      </c>
      <c r="AF31" s="93">
        <f>[25]Julho!$J35</f>
        <v>34.56</v>
      </c>
      <c r="AG31" s="81">
        <f t="shared" si="5"/>
        <v>44.64</v>
      </c>
      <c r="AH31" s="92">
        <f t="shared" si="4"/>
        <v>36.38666666666667</v>
      </c>
      <c r="AI31" s="11" t="s">
        <v>33</v>
      </c>
      <c r="AK31" t="s">
        <v>33</v>
      </c>
    </row>
    <row r="32" spans="1:38" x14ac:dyDescent="0.2">
      <c r="A32" s="50" t="s">
        <v>11</v>
      </c>
      <c r="B32" s="93">
        <f>[26]Julho!$J$5</f>
        <v>18.720000000000002</v>
      </c>
      <c r="C32" s="93">
        <f>[26]Julho!$J$6</f>
        <v>18.36</v>
      </c>
      <c r="D32" s="93">
        <f>[26]Julho!$J$7</f>
        <v>27.720000000000002</v>
      </c>
      <c r="E32" s="93">
        <f>[26]Julho!$J$8</f>
        <v>25.56</v>
      </c>
      <c r="F32" s="93">
        <f>[26]Julho!$J$9</f>
        <v>35.64</v>
      </c>
      <c r="G32" s="93">
        <f>[26]Julho!$J$10</f>
        <v>18</v>
      </c>
      <c r="H32" s="93">
        <f>[26]Julho!$J$11</f>
        <v>27</v>
      </c>
      <c r="I32" s="93">
        <f>[26]Julho!$J$12</f>
        <v>25.92</v>
      </c>
      <c r="J32" s="93">
        <f>[26]Julho!$J$13</f>
        <v>23.040000000000003</v>
      </c>
      <c r="K32" s="93">
        <f>[26]Julho!$J$14</f>
        <v>15.840000000000002</v>
      </c>
      <c r="L32" s="93">
        <f>[26]Julho!$J$15</f>
        <v>27.36</v>
      </c>
      <c r="M32" s="93">
        <f>[26]Julho!$J$16</f>
        <v>28.8</v>
      </c>
      <c r="N32" s="93">
        <f>[26]Julho!$J$17</f>
        <v>27.36</v>
      </c>
      <c r="O32" s="93">
        <f>[26]Julho!$J$18</f>
        <v>24.12</v>
      </c>
      <c r="P32" s="93">
        <f>[26]Julho!$J$19</f>
        <v>21.6</v>
      </c>
      <c r="Q32" s="93">
        <f>[26]Julho!$J$20</f>
        <v>19.079999999999998</v>
      </c>
      <c r="R32" s="93">
        <f>[26]Julho!$J$21</f>
        <v>18</v>
      </c>
      <c r="S32" s="93">
        <f>[26]Julho!$J$22</f>
        <v>33.119999999999997</v>
      </c>
      <c r="T32" s="93">
        <f>[26]Julho!$J$23</f>
        <v>25.92</v>
      </c>
      <c r="U32" s="93">
        <f>[26]Julho!$J$24</f>
        <v>24.48</v>
      </c>
      <c r="V32" s="93">
        <f>[26]Julho!$J$25</f>
        <v>23.759999999999998</v>
      </c>
      <c r="W32" s="93">
        <f>[26]Julho!$J$26</f>
        <v>24.12</v>
      </c>
      <c r="X32" s="93">
        <f>[26]Julho!$J$27</f>
        <v>24.840000000000003</v>
      </c>
      <c r="Y32" s="93">
        <f>[26]Julho!$J$28</f>
        <v>28.08</v>
      </c>
      <c r="Z32" s="93">
        <f>[26]Julho!$J$29</f>
        <v>20.16</v>
      </c>
      <c r="AA32" s="93">
        <f>[26]Julho!$J$30</f>
        <v>19.440000000000001</v>
      </c>
      <c r="AB32" s="93">
        <f>[26]Julho!$J$31</f>
        <v>17.28</v>
      </c>
      <c r="AC32" s="93">
        <f>[26]Julho!$J$32</f>
        <v>32.4</v>
      </c>
      <c r="AD32" s="93">
        <f>[26]Julho!$J$33</f>
        <v>29.16</v>
      </c>
      <c r="AE32" s="93">
        <f>[26]Julho!$J$34</f>
        <v>25.56</v>
      </c>
      <c r="AF32" s="93">
        <f>[26]Julho!$J$35</f>
        <v>27.36</v>
      </c>
      <c r="AG32" s="81">
        <f t="shared" si="5"/>
        <v>35.64</v>
      </c>
      <c r="AH32" s="92">
        <f t="shared" si="4"/>
        <v>24.445161290322584</v>
      </c>
      <c r="AK32" t="s">
        <v>33</v>
      </c>
    </row>
    <row r="33" spans="1:38" s="5" customFormat="1" x14ac:dyDescent="0.2">
      <c r="A33" s="50" t="s">
        <v>12</v>
      </c>
      <c r="B33" s="93">
        <f>[27]Julho!$J$5</f>
        <v>18</v>
      </c>
      <c r="C33" s="93">
        <f>[27]Julho!$J$6</f>
        <v>14.76</v>
      </c>
      <c r="D33" s="93">
        <f>[27]Julho!$J$7</f>
        <v>17.64</v>
      </c>
      <c r="E33" s="93">
        <f>[27]Julho!$J$8</f>
        <v>22.68</v>
      </c>
      <c r="F33" s="93">
        <f>[27]Julho!$J$9</f>
        <v>23.400000000000002</v>
      </c>
      <c r="G33" s="93">
        <f>[27]Julho!$J$10</f>
        <v>15.48</v>
      </c>
      <c r="H33" s="93">
        <f>[27]Julho!$J$11</f>
        <v>21.240000000000002</v>
      </c>
      <c r="I33" s="93">
        <f>[27]Julho!$J$12</f>
        <v>17.28</v>
      </c>
      <c r="J33" s="93">
        <f>[27]Julho!$J$13</f>
        <v>17.64</v>
      </c>
      <c r="K33" s="93">
        <f>[27]Julho!$J$14</f>
        <v>15.840000000000002</v>
      </c>
      <c r="L33" s="93">
        <f>[27]Julho!$J$15</f>
        <v>27</v>
      </c>
      <c r="M33" s="93">
        <f>[27]Julho!$J$16</f>
        <v>30.6</v>
      </c>
      <c r="N33" s="93">
        <f>[27]Julho!$J$17</f>
        <v>19.079999999999998</v>
      </c>
      <c r="O33" s="93">
        <f>[27]Julho!$J$18</f>
        <v>27.36</v>
      </c>
      <c r="P33" s="93">
        <f>[27]Julho!$J$19</f>
        <v>21.6</v>
      </c>
      <c r="Q33" s="93">
        <f>[27]Julho!$J$20</f>
        <v>17.64</v>
      </c>
      <c r="R33" s="93">
        <f>[27]Julho!$J$21</f>
        <v>17.64</v>
      </c>
      <c r="S33" s="93">
        <f>[27]Julho!$J$22</f>
        <v>33.840000000000003</v>
      </c>
      <c r="T33" s="93">
        <f>[27]Julho!$J$23</f>
        <v>24.12</v>
      </c>
      <c r="U33" s="93">
        <f>[27]Julho!$J$24</f>
        <v>20.16</v>
      </c>
      <c r="V33" s="93">
        <f>[27]Julho!$J$25</f>
        <v>34.92</v>
      </c>
      <c r="W33" s="93">
        <f>[27]Julho!$J$26</f>
        <v>16.920000000000002</v>
      </c>
      <c r="X33" s="93">
        <f>[27]Julho!$J$27</f>
        <v>25.92</v>
      </c>
      <c r="Y33" s="93">
        <f>[27]Julho!$J$28</f>
        <v>32.04</v>
      </c>
      <c r="Z33" s="93">
        <f>[27]Julho!$J$29</f>
        <v>20.16</v>
      </c>
      <c r="AA33" s="93">
        <f>[27]Julho!$J$30</f>
        <v>20.16</v>
      </c>
      <c r="AB33" s="93">
        <f>[27]Julho!$J$31</f>
        <v>22.68</v>
      </c>
      <c r="AC33" s="93">
        <f>[27]Julho!$J$32</f>
        <v>32.04</v>
      </c>
      <c r="AD33" s="93">
        <f>[27]Julho!$J$33</f>
        <v>24.840000000000003</v>
      </c>
      <c r="AE33" s="93">
        <f>[27]Julho!$J$34</f>
        <v>21.6</v>
      </c>
      <c r="AF33" s="93">
        <f>[27]Julho!$J$35</f>
        <v>20.16</v>
      </c>
      <c r="AG33" s="81">
        <f t="shared" si="5"/>
        <v>34.92</v>
      </c>
      <c r="AH33" s="92">
        <f t="shared" si="4"/>
        <v>22.401290322580643</v>
      </c>
      <c r="AK33" s="5" t="s">
        <v>33</v>
      </c>
    </row>
    <row r="34" spans="1:38" x14ac:dyDescent="0.2">
      <c r="A34" s="50" t="s">
        <v>233</v>
      </c>
      <c r="B34" s="93">
        <f>[28]Julho!$J$5</f>
        <v>20.88</v>
      </c>
      <c r="C34" s="93">
        <f>[28]Julho!$J$6</f>
        <v>29.880000000000003</v>
      </c>
      <c r="D34" s="93">
        <f>[28]Julho!$J$7</f>
        <v>31.680000000000003</v>
      </c>
      <c r="E34" s="93">
        <f>[28]Julho!$J$8</f>
        <v>30.240000000000002</v>
      </c>
      <c r="F34" s="93">
        <f>[28]Julho!$J$9</f>
        <v>43.2</v>
      </c>
      <c r="G34" s="93">
        <f>[28]Julho!$J$10</f>
        <v>36</v>
      </c>
      <c r="H34" s="93">
        <f>[28]Julho!$J$11</f>
        <v>32.76</v>
      </c>
      <c r="I34" s="93">
        <f>[28]Julho!$J$12</f>
        <v>35.64</v>
      </c>
      <c r="J34" s="93">
        <f>[28]Julho!$J$13</f>
        <v>26.64</v>
      </c>
      <c r="K34" s="93">
        <f>[28]Julho!$J$14</f>
        <v>21.240000000000002</v>
      </c>
      <c r="L34" s="93">
        <f>[28]Julho!$J$15</f>
        <v>37.440000000000005</v>
      </c>
      <c r="M34" s="93">
        <f>[28]Julho!$J$16</f>
        <v>38.880000000000003</v>
      </c>
      <c r="N34" s="93">
        <f>[28]Julho!$J$17</f>
        <v>43.92</v>
      </c>
      <c r="O34" s="93">
        <f>[28]Julho!$J$18</f>
        <v>31.319999999999997</v>
      </c>
      <c r="P34" s="93">
        <f>[28]Julho!$J$19</f>
        <v>27.36</v>
      </c>
      <c r="Q34" s="93">
        <f>[28]Julho!$J$20</f>
        <v>21.240000000000002</v>
      </c>
      <c r="R34" s="93">
        <f>[28]Julho!$J$21</f>
        <v>23.759999999999998</v>
      </c>
      <c r="S34" s="93">
        <f>[28]Julho!$J$22</f>
        <v>38.519999999999996</v>
      </c>
      <c r="T34" s="93">
        <f>[28]Julho!$J$23</f>
        <v>39.24</v>
      </c>
      <c r="U34" s="93">
        <f>[28]Julho!$J$24</f>
        <v>32.04</v>
      </c>
      <c r="V34" s="93">
        <f>[28]Julho!$J$25</f>
        <v>39.96</v>
      </c>
      <c r="W34" s="93">
        <f>[28]Julho!$J$26</f>
        <v>29.880000000000003</v>
      </c>
      <c r="X34" s="93">
        <f>[28]Julho!$J$27</f>
        <v>41.76</v>
      </c>
      <c r="Y34" s="93">
        <f>[28]Julho!$J$28</f>
        <v>41.76</v>
      </c>
      <c r="Z34" s="93">
        <f>[28]Julho!$J$29</f>
        <v>26.28</v>
      </c>
      <c r="AA34" s="93">
        <f>[28]Julho!$J$30</f>
        <v>27.720000000000002</v>
      </c>
      <c r="AB34" s="93">
        <f>[28]Julho!$J$31</f>
        <v>37.440000000000005</v>
      </c>
      <c r="AC34" s="93">
        <f>[28]Julho!$J$32</f>
        <v>36</v>
      </c>
      <c r="AD34" s="93">
        <f>[28]Julho!$J$33</f>
        <v>33.480000000000004</v>
      </c>
      <c r="AE34" s="93">
        <f>[28]Julho!$J$34</f>
        <v>37.800000000000004</v>
      </c>
      <c r="AF34" s="93">
        <f>[28]Julho!$J$35</f>
        <v>30.6</v>
      </c>
      <c r="AG34" s="81">
        <f t="shared" si="5"/>
        <v>43.92</v>
      </c>
      <c r="AH34" s="92">
        <f t="shared" si="4"/>
        <v>33.050322580645158</v>
      </c>
      <c r="AK34" t="s">
        <v>33</v>
      </c>
    </row>
    <row r="35" spans="1:38" x14ac:dyDescent="0.2">
      <c r="A35" s="50" t="s">
        <v>232</v>
      </c>
      <c r="B35" s="93">
        <f>[29]Julho!$J$5</f>
        <v>24.48</v>
      </c>
      <c r="C35" s="93">
        <f>[29]Julho!$J$6</f>
        <v>31.319999999999997</v>
      </c>
      <c r="D35" s="93">
        <f>[29]Julho!$J$7</f>
        <v>36.72</v>
      </c>
      <c r="E35" s="93">
        <f>[29]Julho!$J$8</f>
        <v>29.52</v>
      </c>
      <c r="F35" s="93">
        <f>[29]Julho!$J$9</f>
        <v>34.56</v>
      </c>
      <c r="G35" s="93">
        <f>[29]Julho!$J$10</f>
        <v>27</v>
      </c>
      <c r="H35" s="93">
        <f>[29]Julho!$J$11</f>
        <v>27.720000000000002</v>
      </c>
      <c r="I35" s="93">
        <f>[29]Julho!$J$12</f>
        <v>24.48</v>
      </c>
      <c r="J35" s="93">
        <f>[29]Julho!$J$13</f>
        <v>20.52</v>
      </c>
      <c r="K35" s="93">
        <f>[29]Julho!$J$14</f>
        <v>19.079999999999998</v>
      </c>
      <c r="L35" s="93">
        <f>[29]Julho!$J$15</f>
        <v>35.28</v>
      </c>
      <c r="M35" s="93">
        <f>[29]Julho!$J$16</f>
        <v>29.52</v>
      </c>
      <c r="N35" s="93">
        <f>[29]Julho!$J$17</f>
        <v>31.680000000000003</v>
      </c>
      <c r="O35" s="93">
        <f>[29]Julho!$J$18</f>
        <v>30.96</v>
      </c>
      <c r="P35" s="93">
        <f>[29]Julho!$J$19</f>
        <v>25.92</v>
      </c>
      <c r="Q35" s="93">
        <f>[29]Julho!$J$20</f>
        <v>20.52</v>
      </c>
      <c r="R35" s="93">
        <f>[29]Julho!$J$21</f>
        <v>23.040000000000003</v>
      </c>
      <c r="S35" s="93">
        <f>[29]Julho!$J$22</f>
        <v>31.680000000000003</v>
      </c>
      <c r="T35" s="93">
        <f>[29]Julho!$J$23</f>
        <v>30.6</v>
      </c>
      <c r="U35" s="93">
        <f>[29]Julho!$J$24</f>
        <v>31.319999999999997</v>
      </c>
      <c r="V35" s="93">
        <f>[29]Julho!$J$25</f>
        <v>28.8</v>
      </c>
      <c r="W35" s="93">
        <f>[29]Julho!$J$26</f>
        <v>28.08</v>
      </c>
      <c r="X35" s="93">
        <f>[29]Julho!$J$27</f>
        <v>27.720000000000002</v>
      </c>
      <c r="Y35" s="93">
        <f>[29]Julho!$J$28</f>
        <v>36.36</v>
      </c>
      <c r="Z35" s="93">
        <f>[29]Julho!$J$29</f>
        <v>29.52</v>
      </c>
      <c r="AA35" s="93">
        <f>[29]Julho!$J$30</f>
        <v>32.4</v>
      </c>
      <c r="AB35" s="93">
        <f>[29]Julho!$J$31</f>
        <v>30.96</v>
      </c>
      <c r="AC35" s="93">
        <f>[29]Julho!$J$32</f>
        <v>33.840000000000003</v>
      </c>
      <c r="AD35" s="93">
        <f>[29]Julho!$J$33</f>
        <v>26.28</v>
      </c>
      <c r="AE35" s="93">
        <f>[29]Julho!$J$34</f>
        <v>28.8</v>
      </c>
      <c r="AF35" s="93">
        <f>[29]Julho!$J$35</f>
        <v>39.6</v>
      </c>
      <c r="AG35" s="81">
        <f t="shared" si="5"/>
        <v>39.6</v>
      </c>
      <c r="AH35" s="92">
        <f t="shared" si="4"/>
        <v>29.299354838709675</v>
      </c>
    </row>
    <row r="36" spans="1:38" x14ac:dyDescent="0.2">
      <c r="A36" s="50" t="s">
        <v>126</v>
      </c>
      <c r="B36" s="93">
        <f>[30]Julho!$J$5</f>
        <v>38.880000000000003</v>
      </c>
      <c r="C36" s="93">
        <f>[30]Julho!$J$6</f>
        <v>27.720000000000002</v>
      </c>
      <c r="D36" s="93">
        <f>[30]Julho!$J$7</f>
        <v>34.56</v>
      </c>
      <c r="E36" s="93">
        <f>[30]Julho!$J$8</f>
        <v>124.41600000000001</v>
      </c>
      <c r="F36" s="93">
        <f>[30]Julho!$J$9</f>
        <v>43.56</v>
      </c>
      <c r="G36" s="93">
        <f>[30]Julho!$J$10</f>
        <v>24.840000000000003</v>
      </c>
      <c r="H36" s="93">
        <f>[30]Julho!$J$11</f>
        <v>26.64</v>
      </c>
      <c r="I36" s="93">
        <f>[30]Julho!$J$12</f>
        <v>26.64</v>
      </c>
      <c r="J36" s="93">
        <f>[30]Julho!$J$13</f>
        <v>20.52</v>
      </c>
      <c r="K36" s="93">
        <f>[30]Julho!$J$14</f>
        <v>21.96</v>
      </c>
      <c r="L36" s="93">
        <f>[30]Julho!$J$15</f>
        <v>42.480000000000004</v>
      </c>
      <c r="M36" s="93">
        <f>[30]Julho!$J$16</f>
        <v>36.36</v>
      </c>
      <c r="N36" s="93">
        <f>[30]Julho!$J$17</f>
        <v>36.72</v>
      </c>
      <c r="O36" s="93">
        <f>[30]Julho!$J$18</f>
        <v>31.680000000000003</v>
      </c>
      <c r="P36" s="93">
        <f>[30]Julho!$J$19</f>
        <v>25.92</v>
      </c>
      <c r="Q36" s="93">
        <f>[30]Julho!$J$20</f>
        <v>20.52</v>
      </c>
      <c r="R36" s="93">
        <f>[30]Julho!$J$21</f>
        <v>23.040000000000003</v>
      </c>
      <c r="S36" s="93">
        <f>[30]Julho!$J$22</f>
        <v>31.680000000000003</v>
      </c>
      <c r="T36" s="93">
        <f>[30]Julho!$J$23</f>
        <v>30.6</v>
      </c>
      <c r="U36" s="93">
        <f>[30]Julho!$J$24</f>
        <v>31.319999999999997</v>
      </c>
      <c r="V36" s="93">
        <f>[30]Julho!$J$25</f>
        <v>28.8</v>
      </c>
      <c r="W36" s="93">
        <f>[30]Julho!$J$26</f>
        <v>28.08</v>
      </c>
      <c r="X36" s="93">
        <f>[30]Julho!$J$27</f>
        <v>29.880000000000003</v>
      </c>
      <c r="Y36" s="93">
        <f>[30]Julho!$J$28</f>
        <v>52.56</v>
      </c>
      <c r="Z36" s="93">
        <f>[30]Julho!$J$29</f>
        <v>25.92</v>
      </c>
      <c r="AA36" s="93">
        <f>[30]Julho!$J$30</f>
        <v>30.96</v>
      </c>
      <c r="AB36" s="93">
        <f>[30]Julho!$J$31</f>
        <v>29.52</v>
      </c>
      <c r="AC36" s="93">
        <f>[30]Julho!$J$32</f>
        <v>34.56</v>
      </c>
      <c r="AD36" s="93">
        <f>[30]Julho!$J$33</f>
        <v>39.6</v>
      </c>
      <c r="AE36" s="93">
        <f>[30]Julho!$J$34</f>
        <v>24.48</v>
      </c>
      <c r="AF36" s="93">
        <f>[30]Julho!$J$35</f>
        <v>42.84</v>
      </c>
      <c r="AG36" s="81">
        <f t="shared" si="5"/>
        <v>124.41600000000001</v>
      </c>
      <c r="AH36" s="92">
        <f t="shared" si="4"/>
        <v>34.427612903225793</v>
      </c>
      <c r="AK36" t="s">
        <v>33</v>
      </c>
    </row>
    <row r="37" spans="1:38" x14ac:dyDescent="0.2">
      <c r="A37" s="50" t="s">
        <v>13</v>
      </c>
      <c r="B37" s="93">
        <f>[31]Julho!$J$5</f>
        <v>33.119999999999997</v>
      </c>
      <c r="C37" s="93">
        <f>[31]Julho!$J$6</f>
        <v>28.44</v>
      </c>
      <c r="D37" s="93">
        <f>[31]Julho!$J$7</f>
        <v>27.36</v>
      </c>
      <c r="E37" s="93">
        <f>[31]Julho!$J$8</f>
        <v>98.495999999999995</v>
      </c>
      <c r="F37" s="93">
        <f>[31]Julho!$J$9</f>
        <v>20.88</v>
      </c>
      <c r="G37" s="93">
        <f>[31]Julho!$J$10</f>
        <v>33.480000000000004</v>
      </c>
      <c r="H37" s="93">
        <f>[31]Julho!$J$11</f>
        <v>36</v>
      </c>
      <c r="I37" s="93">
        <f>[31]Julho!$J$12</f>
        <v>27.36</v>
      </c>
      <c r="J37" s="93">
        <f>[31]Julho!$J$13</f>
        <v>27.36</v>
      </c>
      <c r="K37" s="93">
        <f>[31]Julho!$J$14</f>
        <v>25.2</v>
      </c>
      <c r="L37" s="93">
        <f>[31]Julho!$J$15</f>
        <v>30.240000000000002</v>
      </c>
      <c r="M37" s="93">
        <f>[31]Julho!$J$16</f>
        <v>43.56</v>
      </c>
      <c r="N37" s="93">
        <f>[31]Julho!$J$17</f>
        <v>34.92</v>
      </c>
      <c r="O37" s="93">
        <f>[31]Julho!$J$18</f>
        <v>24.840000000000003</v>
      </c>
      <c r="P37" s="93">
        <f>[31]Julho!$J$19</f>
        <v>20.16</v>
      </c>
      <c r="Q37" s="93">
        <f>[31]Julho!$J$20</f>
        <v>27</v>
      </c>
      <c r="R37" s="93">
        <f>[31]Julho!$J$21</f>
        <v>18.36</v>
      </c>
      <c r="S37" s="93">
        <f>[31]Julho!$J$22</f>
        <v>25.92</v>
      </c>
      <c r="T37" s="93">
        <f>[31]Julho!$J$23</f>
        <v>23.040000000000003</v>
      </c>
      <c r="U37" s="93">
        <f>[31]Julho!$J$24</f>
        <v>18.720000000000002</v>
      </c>
      <c r="V37" s="93">
        <f>[31]Julho!$J$25</f>
        <v>29.52</v>
      </c>
      <c r="W37" s="93">
        <f>[31]Julho!$J$26</f>
        <v>26.28</v>
      </c>
      <c r="X37" s="93">
        <f>[31]Julho!$J$27</f>
        <v>30.96</v>
      </c>
      <c r="Y37" s="93">
        <f>[31]Julho!$J$28</f>
        <v>34.92</v>
      </c>
      <c r="Z37" s="93">
        <f>[31]Julho!$J$29</f>
        <v>29.880000000000003</v>
      </c>
      <c r="AA37" s="93">
        <f>[31]Julho!$J$30</f>
        <v>26.28</v>
      </c>
      <c r="AB37" s="93">
        <f>[31]Julho!$J$31</f>
        <v>24.48</v>
      </c>
      <c r="AC37" s="93">
        <f>[31]Julho!$J$32</f>
        <v>30.6</v>
      </c>
      <c r="AD37" s="93">
        <f>[31]Julho!$J$33</f>
        <v>36</v>
      </c>
      <c r="AE37" s="93">
        <f>[31]Julho!$J$34</f>
        <v>33.840000000000003</v>
      </c>
      <c r="AF37" s="93">
        <f>[31]Julho!$J$35</f>
        <v>28.08</v>
      </c>
      <c r="AG37" s="81">
        <f t="shared" si="5"/>
        <v>98.495999999999995</v>
      </c>
      <c r="AH37" s="92">
        <f t="shared" si="4"/>
        <v>30.816000000000006</v>
      </c>
    </row>
    <row r="38" spans="1:38" x14ac:dyDescent="0.2">
      <c r="A38" s="50" t="s">
        <v>155</v>
      </c>
      <c r="B38" s="93">
        <f>[32]Julho!$J5</f>
        <v>26.28</v>
      </c>
      <c r="C38" s="93">
        <f>[32]Julho!$J6</f>
        <v>23.040000000000003</v>
      </c>
      <c r="D38" s="93">
        <f>[32]Julho!$J7</f>
        <v>23.040000000000003</v>
      </c>
      <c r="E38" s="93">
        <f>[32]Julho!$J8</f>
        <v>20.52</v>
      </c>
      <c r="F38" s="93">
        <f>[32]Julho!$J9</f>
        <v>20.88</v>
      </c>
      <c r="G38" s="93">
        <f>[32]Julho!$J10</f>
        <v>33.480000000000004</v>
      </c>
      <c r="H38" s="93">
        <f>[32]Julho!$J11</f>
        <v>36</v>
      </c>
      <c r="I38" s="93">
        <f>[32]Julho!$J12</f>
        <v>25.56</v>
      </c>
      <c r="J38" s="93">
        <f>[32]Julho!$J13</f>
        <v>28.44</v>
      </c>
      <c r="K38" s="93">
        <f>[32]Julho!$J14</f>
        <v>17.64</v>
      </c>
      <c r="L38" s="93">
        <f>[32]Julho!$J15</f>
        <v>23.759999999999998</v>
      </c>
      <c r="M38" s="93">
        <f>[32]Julho!$J16</f>
        <v>34.56</v>
      </c>
      <c r="N38" s="93">
        <f>[32]Julho!$J17</f>
        <v>25.2</v>
      </c>
      <c r="O38" s="93">
        <f>[32]Julho!$J18</f>
        <v>25.56</v>
      </c>
      <c r="P38" s="93">
        <f>[32]Julho!$J19</f>
        <v>22.68</v>
      </c>
      <c r="Q38" s="93">
        <f>[32]Julho!$J20</f>
        <v>27.36</v>
      </c>
      <c r="R38" s="93">
        <f>[32]Julho!$J21</f>
        <v>21.96</v>
      </c>
      <c r="S38" s="93">
        <f>[32]Julho!$J22</f>
        <v>29.880000000000003</v>
      </c>
      <c r="T38" s="93">
        <f>[32]Julho!$J23</f>
        <v>23.040000000000003</v>
      </c>
      <c r="U38" s="93">
        <f>[32]Julho!$J24</f>
        <v>21.240000000000002</v>
      </c>
      <c r="V38" s="93">
        <f>[32]Julho!$J25</f>
        <v>27</v>
      </c>
      <c r="W38" s="93">
        <f>[32]Julho!$J26</f>
        <v>25.2</v>
      </c>
      <c r="X38" s="93">
        <f>[32]Julho!$J27</f>
        <v>33.480000000000004</v>
      </c>
      <c r="Y38" s="93">
        <f>[32]Julho!$J28</f>
        <v>36.36</v>
      </c>
      <c r="Z38" s="93">
        <f>[32]Julho!$J29</f>
        <v>21.96</v>
      </c>
      <c r="AA38" s="93">
        <f>[32]Julho!$J30</f>
        <v>25.92</v>
      </c>
      <c r="AB38" s="93">
        <f>[32]Julho!$J31</f>
        <v>25.56</v>
      </c>
      <c r="AC38" s="93">
        <f>[32]Julho!$J32</f>
        <v>30.96</v>
      </c>
      <c r="AD38" s="93">
        <f>[32]Julho!$J33</f>
        <v>31.319999999999997</v>
      </c>
      <c r="AE38" s="93">
        <f>[32]Julho!$J34</f>
        <v>27.720000000000002</v>
      </c>
      <c r="AF38" s="93">
        <f>[32]Julho!$J35</f>
        <v>25.2</v>
      </c>
      <c r="AG38" s="81">
        <f t="shared" si="5"/>
        <v>36.36</v>
      </c>
      <c r="AH38" s="92">
        <f t="shared" si="4"/>
        <v>26.477419354838716</v>
      </c>
      <c r="AK38" t="s">
        <v>33</v>
      </c>
    </row>
    <row r="39" spans="1:38" x14ac:dyDescent="0.2">
      <c r="A39" s="50" t="s">
        <v>14</v>
      </c>
      <c r="B39" s="93">
        <f>[33]Julho!$J$5</f>
        <v>34.56</v>
      </c>
      <c r="C39" s="93">
        <f>[33]Julho!$J$6</f>
        <v>36.72</v>
      </c>
      <c r="D39" s="93">
        <f>[33]Julho!$J$7</f>
        <v>28.44</v>
      </c>
      <c r="E39" s="93">
        <f>[33]Julho!$J$8</f>
        <v>31.319999999999997</v>
      </c>
      <c r="F39" s="93">
        <f>[33]Julho!$J$9</f>
        <v>40.32</v>
      </c>
      <c r="G39" s="93">
        <f>[33]Julho!$J$10</f>
        <v>31.680000000000003</v>
      </c>
      <c r="H39" s="93">
        <f>[33]Julho!$J$11</f>
        <v>31.319999999999997</v>
      </c>
      <c r="I39" s="93">
        <f>[33]Julho!$J$12</f>
        <v>29.52</v>
      </c>
      <c r="J39" s="93">
        <f>[33]Julho!$J$13</f>
        <v>26.64</v>
      </c>
      <c r="K39" s="93">
        <f>[33]Julho!$J$14</f>
        <v>26.28</v>
      </c>
      <c r="L39" s="93">
        <f>[33]Julho!$J$15</f>
        <v>27.720000000000002</v>
      </c>
      <c r="M39" s="93">
        <f>[33]Julho!$J$16</f>
        <v>32.04</v>
      </c>
      <c r="N39" s="93">
        <f>[33]Julho!$J$17</f>
        <v>38.159999999999997</v>
      </c>
      <c r="O39" s="93">
        <f>[33]Julho!$J$18</f>
        <v>32.04</v>
      </c>
      <c r="P39" s="93">
        <f>[33]Julho!$J$19</f>
        <v>24.48</v>
      </c>
      <c r="Q39" s="93">
        <f>[33]Julho!$J$20</f>
        <v>27</v>
      </c>
      <c r="R39" s="93">
        <f>[33]Julho!$J$21</f>
        <v>19.8</v>
      </c>
      <c r="S39" s="93">
        <f>[33]Julho!$J$22</f>
        <v>42.480000000000004</v>
      </c>
      <c r="T39" s="93">
        <f>[33]Julho!$J$23</f>
        <v>35.64</v>
      </c>
      <c r="U39" s="93">
        <f>[33]Julho!$J$24</f>
        <v>32.76</v>
      </c>
      <c r="V39" s="93">
        <f>[33]Julho!$J$25</f>
        <v>32.4</v>
      </c>
      <c r="W39" s="93">
        <f>[33]Julho!$J$26</f>
        <v>24.840000000000003</v>
      </c>
      <c r="X39" s="93">
        <f>[33]Julho!$J$27</f>
        <v>35.28</v>
      </c>
      <c r="Y39" s="93">
        <f>[33]Julho!$J$28</f>
        <v>31.680000000000003</v>
      </c>
      <c r="Z39" s="93">
        <f>[33]Julho!$J$29</f>
        <v>22.68</v>
      </c>
      <c r="AA39" s="93">
        <f>[33]Julho!$J$30</f>
        <v>25.92</v>
      </c>
      <c r="AB39" s="93">
        <f>[33]Julho!$J$31</f>
        <v>30.6</v>
      </c>
      <c r="AC39" s="93">
        <f>[33]Julho!$J$32</f>
        <v>37.800000000000004</v>
      </c>
      <c r="AD39" s="93">
        <f>[33]Julho!$J$33</f>
        <v>37.080000000000005</v>
      </c>
      <c r="AE39" s="93">
        <f>[33]Julho!$J$34</f>
        <v>25.92</v>
      </c>
      <c r="AF39" s="93">
        <f>[33]Julho!$J$35</f>
        <v>41.76</v>
      </c>
      <c r="AG39" s="81">
        <f t="shared" si="3"/>
        <v>42.480000000000004</v>
      </c>
      <c r="AH39" s="92">
        <f t="shared" si="4"/>
        <v>31.447741935483869</v>
      </c>
      <c r="AI39" s="11" t="s">
        <v>33</v>
      </c>
      <c r="AK39" t="s">
        <v>33</v>
      </c>
    </row>
    <row r="40" spans="1:38" x14ac:dyDescent="0.2">
      <c r="A40" s="50" t="s">
        <v>15</v>
      </c>
      <c r="B40" s="93">
        <f>[34]Julho!$J$5</f>
        <v>18</v>
      </c>
      <c r="C40" s="93">
        <f>[34]Julho!$J$6</f>
        <v>34.56</v>
      </c>
      <c r="D40" s="93">
        <f>[34]Julho!$J$7</f>
        <v>32.04</v>
      </c>
      <c r="E40" s="93">
        <f>[34]Julho!$J$8</f>
        <v>25.56</v>
      </c>
      <c r="F40" s="93">
        <f>[34]Julho!$J$9</f>
        <v>28.08</v>
      </c>
      <c r="G40" s="93">
        <f>[34]Julho!$J$10</f>
        <v>26.64</v>
      </c>
      <c r="H40" s="93">
        <f>[34]Julho!$J$11</f>
        <v>29.52</v>
      </c>
      <c r="I40" s="93">
        <f>[34]Julho!$J$12</f>
        <v>28.44</v>
      </c>
      <c r="J40" s="93">
        <f>[34]Julho!$J$13</f>
        <v>20.52</v>
      </c>
      <c r="K40" s="93">
        <f>[34]Julho!$J$14</f>
        <v>18.36</v>
      </c>
      <c r="L40" s="93">
        <f>[34]Julho!$J$15</f>
        <v>27.36</v>
      </c>
      <c r="M40" s="93">
        <f>[34]Julho!$J$16</f>
        <v>31.319999999999997</v>
      </c>
      <c r="N40" s="93">
        <f>[34]Julho!$J$17</f>
        <v>24.12</v>
      </c>
      <c r="O40" s="93">
        <f>[34]Julho!$J$18</f>
        <v>27.720000000000002</v>
      </c>
      <c r="P40" s="93">
        <f>[34]Julho!$J$19</f>
        <v>24.48</v>
      </c>
      <c r="Q40" s="93">
        <f>[34]Julho!$J$20</f>
        <v>18.36</v>
      </c>
      <c r="R40" s="93">
        <f>[34]Julho!$J$21</f>
        <v>24.840000000000003</v>
      </c>
      <c r="S40" s="93">
        <f>[34]Julho!$J$22</f>
        <v>39.6</v>
      </c>
      <c r="T40" s="93">
        <f>[34]Julho!$J$23</f>
        <v>30.6</v>
      </c>
      <c r="U40" s="93">
        <f>[34]Julho!$J$24</f>
        <v>30.240000000000002</v>
      </c>
      <c r="V40" s="93">
        <f>[34]Julho!$J$25</f>
        <v>28.44</v>
      </c>
      <c r="W40" s="93">
        <f>[34]Julho!$J$26</f>
        <v>34.56</v>
      </c>
      <c r="X40" s="93">
        <f>[34]Julho!$J$27</f>
        <v>31.680000000000003</v>
      </c>
      <c r="Y40" s="93">
        <f>[34]Julho!$J$28</f>
        <v>37.800000000000004</v>
      </c>
      <c r="Z40" s="93">
        <f>[34]Julho!$J$29</f>
        <v>28.8</v>
      </c>
      <c r="AA40" s="93">
        <f>[34]Julho!$J$30</f>
        <v>23.040000000000003</v>
      </c>
      <c r="AB40" s="93">
        <f>[34]Julho!$J$31</f>
        <v>36.72</v>
      </c>
      <c r="AC40" s="93">
        <f>[34]Julho!$J$32</f>
        <v>39.6</v>
      </c>
      <c r="AD40" s="93">
        <f>[34]Julho!$J$33</f>
        <v>35.64</v>
      </c>
      <c r="AE40" s="93">
        <f>[34]Julho!$J$34</f>
        <v>30.240000000000002</v>
      </c>
      <c r="AF40" s="93">
        <f>[34]Julho!$J$35</f>
        <v>28.44</v>
      </c>
      <c r="AG40" s="81">
        <f t="shared" si="3"/>
        <v>39.6</v>
      </c>
      <c r="AH40" s="92">
        <f t="shared" si="4"/>
        <v>28.881290322580647</v>
      </c>
      <c r="AL40" t="s">
        <v>33</v>
      </c>
    </row>
    <row r="41" spans="1:38" x14ac:dyDescent="0.2">
      <c r="A41" s="50" t="s">
        <v>156</v>
      </c>
      <c r="B41" s="93">
        <f>[35]Julho!$J$5</f>
        <v>21.96</v>
      </c>
      <c r="C41" s="93">
        <f>[35]Julho!$J$6</f>
        <v>23.400000000000002</v>
      </c>
      <c r="D41" s="93">
        <f>[35]Julho!$J$7</f>
        <v>27.36</v>
      </c>
      <c r="E41" s="93">
        <f>[35]Julho!$J$8</f>
        <v>22.32</v>
      </c>
      <c r="F41" s="93">
        <f>[35]Julho!$J$9</f>
        <v>27</v>
      </c>
      <c r="G41" s="93">
        <f>[35]Julho!$J$10</f>
        <v>21.6</v>
      </c>
      <c r="H41" s="93">
        <f>[35]Julho!$J$11</f>
        <v>39.24</v>
      </c>
      <c r="I41" s="93">
        <f>[35]Julho!$J$12</f>
        <v>20.52</v>
      </c>
      <c r="J41" s="93">
        <f>[35]Julho!$J$13</f>
        <v>19.440000000000001</v>
      </c>
      <c r="K41" s="93">
        <f>[35]Julho!$J$14</f>
        <v>21.96</v>
      </c>
      <c r="L41" s="93">
        <f>[35]Julho!$J$15</f>
        <v>53.28</v>
      </c>
      <c r="M41" s="93">
        <f>[35]Julho!$J$16</f>
        <v>38.880000000000003</v>
      </c>
      <c r="N41" s="93">
        <f>[35]Julho!$J$17</f>
        <v>32.76</v>
      </c>
      <c r="O41" s="93">
        <f>[35]Julho!$J$18</f>
        <v>33.480000000000004</v>
      </c>
      <c r="P41" s="93">
        <f>[35]Julho!$J$19</f>
        <v>29.52</v>
      </c>
      <c r="Q41" s="93">
        <f>[35]Julho!$J$20</f>
        <v>24.840000000000003</v>
      </c>
      <c r="R41" s="93">
        <f>[35]Julho!$J$21</f>
        <v>28.08</v>
      </c>
      <c r="S41" s="93">
        <f>[35]Julho!$J$22</f>
        <v>32.4</v>
      </c>
      <c r="T41" s="93">
        <f>[35]Julho!$J$23</f>
        <v>24.12</v>
      </c>
      <c r="U41" s="93">
        <f>[35]Julho!$J$24</f>
        <v>30.6</v>
      </c>
      <c r="V41" s="93">
        <f>[35]Julho!$J$25</f>
        <v>36</v>
      </c>
      <c r="W41" s="93">
        <f>[35]Julho!$J$26</f>
        <v>30.240000000000002</v>
      </c>
      <c r="X41" s="93">
        <f>[35]Julho!$J$27</f>
        <v>25.92</v>
      </c>
      <c r="Y41" s="93">
        <f>[35]Julho!$J$28</f>
        <v>35.28</v>
      </c>
      <c r="Z41" s="93">
        <f>[35]Julho!$J$29</f>
        <v>25.2</v>
      </c>
      <c r="AA41" s="93">
        <f>[35]Julho!$J$30</f>
        <v>23.040000000000003</v>
      </c>
      <c r="AB41" s="93">
        <f>[35]Julho!$J$31</f>
        <v>24.840000000000003</v>
      </c>
      <c r="AC41" s="93">
        <f>[35]Julho!$J$32</f>
        <v>33.119999999999997</v>
      </c>
      <c r="AD41" s="93">
        <f>[35]Julho!$J$33</f>
        <v>35.28</v>
      </c>
      <c r="AE41" s="93">
        <f>[35]Julho!$J$34</f>
        <v>30.6</v>
      </c>
      <c r="AF41" s="93">
        <f>[35]Julho!$J$35</f>
        <v>24.840000000000003</v>
      </c>
      <c r="AG41" s="81">
        <f t="shared" si="3"/>
        <v>53.28</v>
      </c>
      <c r="AH41" s="92">
        <f t="shared" si="4"/>
        <v>28.939354838709683</v>
      </c>
    </row>
    <row r="42" spans="1:38" x14ac:dyDescent="0.2">
      <c r="A42" s="50" t="s">
        <v>16</v>
      </c>
      <c r="B42" s="93">
        <f>[36]Julho!$J$5</f>
        <v>21.240000000000002</v>
      </c>
      <c r="C42" s="93">
        <f>[36]Julho!$J$6</f>
        <v>23.040000000000003</v>
      </c>
      <c r="D42" s="93">
        <f>[36]Julho!$J$7</f>
        <v>28.8</v>
      </c>
      <c r="E42" s="93">
        <f>[36]Julho!$J$8</f>
        <v>28.44</v>
      </c>
      <c r="F42" s="93">
        <f>[36]Julho!$J$9</f>
        <v>36</v>
      </c>
      <c r="G42" s="93">
        <f>[36]Julho!$J$10</f>
        <v>23.759999999999998</v>
      </c>
      <c r="H42" s="93">
        <f>[36]Julho!$J$11</f>
        <v>25.56</v>
      </c>
      <c r="I42" s="93">
        <f>[36]Julho!$J$12</f>
        <v>25.2</v>
      </c>
      <c r="J42" s="93">
        <f>[36]Julho!$J$13</f>
        <v>22.32</v>
      </c>
      <c r="K42" s="93">
        <f>[36]Julho!$J$14</f>
        <v>18.36</v>
      </c>
      <c r="L42" s="93">
        <f>[36]Julho!$J$15</f>
        <v>33.119999999999997</v>
      </c>
      <c r="M42" s="93">
        <f>[36]Julho!$J$16</f>
        <v>31.319999999999997</v>
      </c>
      <c r="N42" s="93">
        <f>[36]Julho!$J$17</f>
        <v>30.6</v>
      </c>
      <c r="O42" s="93">
        <f>[36]Julho!$J$18</f>
        <v>25.92</v>
      </c>
      <c r="P42" s="93">
        <f>[36]Julho!$J$19</f>
        <v>19.079999999999998</v>
      </c>
      <c r="Q42" s="93">
        <f>[36]Julho!$J$20</f>
        <v>14.04</v>
      </c>
      <c r="R42" s="93">
        <f>[36]Julho!$J$21</f>
        <v>13.32</v>
      </c>
      <c r="S42" s="93">
        <f>[36]Julho!$J$22</f>
        <v>32.76</v>
      </c>
      <c r="T42" s="93">
        <f>[36]Julho!$J$23</f>
        <v>37.080000000000005</v>
      </c>
      <c r="U42" s="93">
        <f>[36]Julho!$J$24</f>
        <v>25.56</v>
      </c>
      <c r="V42" s="93">
        <f>[36]Julho!$J$25</f>
        <v>33.119999999999997</v>
      </c>
      <c r="W42" s="93">
        <f>[36]Julho!$J$26</f>
        <v>23.040000000000003</v>
      </c>
      <c r="X42" s="93">
        <f>[36]Julho!$J$27</f>
        <v>28.8</v>
      </c>
      <c r="Y42" s="93">
        <f>[36]Julho!$J$28</f>
        <v>38.519999999999996</v>
      </c>
      <c r="Z42" s="93">
        <f>[36]Julho!$J$29</f>
        <v>18</v>
      </c>
      <c r="AA42" s="93">
        <f>[36]Julho!$J$30</f>
        <v>26.28</v>
      </c>
      <c r="AB42" s="93">
        <f>[36]Julho!$J$31</f>
        <v>23.400000000000002</v>
      </c>
      <c r="AC42" s="93">
        <f>[36]Julho!$J$32</f>
        <v>28.08</v>
      </c>
      <c r="AD42" s="93">
        <f>[36]Julho!$J$33</f>
        <v>25.2</v>
      </c>
      <c r="AE42" s="93">
        <f>[36]Julho!$J$34</f>
        <v>25.2</v>
      </c>
      <c r="AF42" s="93">
        <f>[36]Julho!$J$35</f>
        <v>26.64</v>
      </c>
      <c r="AG42" s="81">
        <f t="shared" si="3"/>
        <v>38.519999999999996</v>
      </c>
      <c r="AH42" s="92">
        <f t="shared" si="4"/>
        <v>26.187096774193545</v>
      </c>
      <c r="AK42" t="s">
        <v>33</v>
      </c>
      <c r="AL42" t="s">
        <v>33</v>
      </c>
    </row>
    <row r="43" spans="1:38" x14ac:dyDescent="0.2">
      <c r="A43" s="50" t="s">
        <v>139</v>
      </c>
      <c r="B43" s="93">
        <f>[37]Julho!$J$5</f>
        <v>25.92</v>
      </c>
      <c r="C43" s="93">
        <f>[37]Julho!$J$6</f>
        <v>24.48</v>
      </c>
      <c r="D43" s="93">
        <f>[37]Julho!$J$7</f>
        <v>38.519999999999996</v>
      </c>
      <c r="E43" s="93">
        <f>[37]Julho!$J$8</f>
        <v>29.52</v>
      </c>
      <c r="F43" s="93">
        <f>[37]Julho!$J$9</f>
        <v>31.319999999999997</v>
      </c>
      <c r="G43" s="93">
        <f>[37]Julho!$J$10</f>
        <v>29.16</v>
      </c>
      <c r="H43" s="93">
        <f>[37]Julho!$J$11</f>
        <v>29.880000000000003</v>
      </c>
      <c r="I43" s="93">
        <f>[37]Julho!$J$12</f>
        <v>30.6</v>
      </c>
      <c r="J43" s="93">
        <f>[37]Julho!$J$13</f>
        <v>24.12</v>
      </c>
      <c r="K43" s="93">
        <f>[37]Julho!$J$14</f>
        <v>21.96</v>
      </c>
      <c r="L43" s="93">
        <f>[37]Julho!$J$15</f>
        <v>43.92</v>
      </c>
      <c r="M43" s="93">
        <f>[37]Julho!$J$16</f>
        <v>43.2</v>
      </c>
      <c r="N43" s="93">
        <f>[37]Julho!$J$17</f>
        <v>31.319999999999997</v>
      </c>
      <c r="O43" s="93">
        <f>[37]Julho!$J$18</f>
        <v>30.240000000000002</v>
      </c>
      <c r="P43" s="93">
        <f>[37]Julho!$J$19</f>
        <v>26.28</v>
      </c>
      <c r="Q43" s="93">
        <f>[37]Julho!$J$20</f>
        <v>31.680000000000003</v>
      </c>
      <c r="R43" s="93">
        <f>[37]Julho!$J$21</f>
        <v>29.52</v>
      </c>
      <c r="S43" s="93">
        <f>[37]Julho!$J$22</f>
        <v>37.080000000000005</v>
      </c>
      <c r="T43" s="93">
        <f>[37]Julho!$J$23</f>
        <v>35.64</v>
      </c>
      <c r="U43" s="93">
        <f>[37]Julho!$J$24</f>
        <v>34.92</v>
      </c>
      <c r="V43" s="93">
        <f>[37]Julho!$J$25</f>
        <v>34.200000000000003</v>
      </c>
      <c r="W43" s="93">
        <f>[37]Julho!$J$26</f>
        <v>33.119999999999997</v>
      </c>
      <c r="X43" s="93">
        <f>[37]Julho!$J$27</f>
        <v>41.76</v>
      </c>
      <c r="Y43" s="93">
        <f>[37]Julho!$J$28</f>
        <v>37.080000000000005</v>
      </c>
      <c r="Z43" s="93">
        <f>[37]Julho!$J$29</f>
        <v>26.28</v>
      </c>
      <c r="AA43" s="93">
        <f>[37]Julho!$J$30</f>
        <v>32.4</v>
      </c>
      <c r="AB43" s="93">
        <f>[37]Julho!$J$31</f>
        <v>29.52</v>
      </c>
      <c r="AC43" s="93">
        <f>[37]Julho!$J$32</f>
        <v>30.6</v>
      </c>
      <c r="AD43" s="93">
        <f>[37]Julho!$J$33</f>
        <v>36.36</v>
      </c>
      <c r="AE43" s="93">
        <f>[37]Julho!$J$34</f>
        <v>37.800000000000004</v>
      </c>
      <c r="AF43" s="93">
        <f>[37]Julho!$J$35</f>
        <v>46.080000000000005</v>
      </c>
      <c r="AG43" s="81">
        <f t="shared" si="3"/>
        <v>46.080000000000005</v>
      </c>
      <c r="AH43" s="92">
        <f t="shared" si="4"/>
        <v>32.725161290322582</v>
      </c>
      <c r="AK43" t="s">
        <v>33</v>
      </c>
    </row>
    <row r="44" spans="1:38" x14ac:dyDescent="0.2">
      <c r="A44" s="50" t="s">
        <v>17</v>
      </c>
      <c r="B44" s="93">
        <f>[38]Julho!$J$5</f>
        <v>31.680000000000003</v>
      </c>
      <c r="C44" s="93">
        <f>[38]Julho!$J$6</f>
        <v>28.8</v>
      </c>
      <c r="D44" s="93">
        <f>[38]Julho!$J$7</f>
        <v>33.119999999999997</v>
      </c>
      <c r="E44" s="93">
        <f>[38]Julho!$J$8</f>
        <v>33.840000000000003</v>
      </c>
      <c r="F44" s="93">
        <f>[38]Julho!$J$9</f>
        <v>31.319999999999997</v>
      </c>
      <c r="G44" s="93">
        <f>[38]Julho!$J$10</f>
        <v>33.480000000000004</v>
      </c>
      <c r="H44" s="93">
        <f>[38]Julho!$J$11</f>
        <v>50.4</v>
      </c>
      <c r="I44" s="93">
        <f>[38]Julho!$J$12</f>
        <v>27.720000000000002</v>
      </c>
      <c r="J44" s="93">
        <f>[38]Julho!$J$13</f>
        <v>21.240000000000002</v>
      </c>
      <c r="K44" s="93">
        <f>[38]Julho!$J$14</f>
        <v>24.12</v>
      </c>
      <c r="L44" s="93">
        <f>[38]Julho!$J$15</f>
        <v>43.92</v>
      </c>
      <c r="M44" s="93">
        <f>[38]Julho!$J$16</f>
        <v>36.72</v>
      </c>
      <c r="N44" s="93">
        <f>[38]Julho!$J$17</f>
        <v>30.240000000000002</v>
      </c>
      <c r="O44" s="93">
        <f>[38]Julho!$J$18</f>
        <v>28.08</v>
      </c>
      <c r="P44" s="93">
        <f>[38]Julho!$J$19</f>
        <v>23.400000000000002</v>
      </c>
      <c r="Q44" s="93">
        <f>[38]Julho!$J$20</f>
        <v>28.8</v>
      </c>
      <c r="R44" s="93">
        <f>[38]Julho!$J$21</f>
        <v>26.64</v>
      </c>
      <c r="S44" s="93">
        <f>[38]Julho!$J$22</f>
        <v>37.440000000000005</v>
      </c>
      <c r="T44" s="93">
        <f>[38]Julho!$J$23</f>
        <v>34.200000000000003</v>
      </c>
      <c r="U44" s="93">
        <f>[38]Julho!$J$24</f>
        <v>32.4</v>
      </c>
      <c r="V44" s="93">
        <f>[38]Julho!$J$25</f>
        <v>39.6</v>
      </c>
      <c r="W44" s="93">
        <f>[38]Julho!$J$26</f>
        <v>32.04</v>
      </c>
      <c r="X44" s="93">
        <f>[38]Julho!$J$27</f>
        <v>51.480000000000004</v>
      </c>
      <c r="Y44" s="93">
        <f>[38]Julho!$J$28</f>
        <v>43.2</v>
      </c>
      <c r="Z44" s="93">
        <f>[38]Julho!$J$29</f>
        <v>45.36</v>
      </c>
      <c r="AA44" s="93">
        <f>[38]Julho!$J$30</f>
        <v>30.6</v>
      </c>
      <c r="AB44" s="93">
        <f>[38]Julho!$J$31</f>
        <v>36.72</v>
      </c>
      <c r="AC44" s="93">
        <f>[38]Julho!$J$32</f>
        <v>47.88</v>
      </c>
      <c r="AD44" s="93">
        <f>[38]Julho!$J$33</f>
        <v>48.6</v>
      </c>
      <c r="AE44" s="93">
        <f>[38]Julho!$J$34</f>
        <v>39.6</v>
      </c>
      <c r="AF44" s="93">
        <f>[38]Julho!$J$35</f>
        <v>28.08</v>
      </c>
      <c r="AG44" s="81">
        <f t="shared" si="3"/>
        <v>51.480000000000004</v>
      </c>
      <c r="AH44" s="92">
        <f t="shared" si="4"/>
        <v>34.861935483870965</v>
      </c>
      <c r="AK44" t="s">
        <v>33</v>
      </c>
    </row>
    <row r="45" spans="1:38" hidden="1" x14ac:dyDescent="0.2">
      <c r="A45" s="50" t="s">
        <v>144</v>
      </c>
      <c r="B45" s="93" t="str">
        <f>[39]Julho!$J$5</f>
        <v>*</v>
      </c>
      <c r="C45" s="93" t="str">
        <f>[39]Julho!$J$6</f>
        <v>*</v>
      </c>
      <c r="D45" s="93" t="str">
        <f>[39]Julho!$J$7</f>
        <v>*</v>
      </c>
      <c r="E45" s="93" t="str">
        <f>[39]Julho!$J$8</f>
        <v>*</v>
      </c>
      <c r="F45" s="93" t="str">
        <f>[39]Julho!$J$9</f>
        <v>*</v>
      </c>
      <c r="G45" s="93" t="str">
        <f>[39]Julho!$J$10</f>
        <v>*</v>
      </c>
      <c r="H45" s="93" t="str">
        <f>[39]Julho!$J$11</f>
        <v>*</v>
      </c>
      <c r="I45" s="93" t="str">
        <f>[39]Julho!$J$12</f>
        <v>*</v>
      </c>
      <c r="J45" s="93" t="str">
        <f>[39]Julho!$J$13</f>
        <v>*</v>
      </c>
      <c r="K45" s="93" t="str">
        <f>[39]Julho!$J$14</f>
        <v>*</v>
      </c>
      <c r="L45" s="93" t="str">
        <f>[39]Julho!$J$15</f>
        <v>*</v>
      </c>
      <c r="M45" s="93" t="str">
        <f>[39]Julho!$J$16</f>
        <v>*</v>
      </c>
      <c r="N45" s="93" t="str">
        <f>[39]Julho!$J$17</f>
        <v>*</v>
      </c>
      <c r="O45" s="93" t="str">
        <f>[39]Julho!$J$18</f>
        <v>*</v>
      </c>
      <c r="P45" s="93" t="str">
        <f>[39]Julho!$J$19</f>
        <v>*</v>
      </c>
      <c r="Q45" s="93" t="str">
        <f>[39]Julho!$J$20</f>
        <v>*</v>
      </c>
      <c r="R45" s="93" t="str">
        <f>[39]Julho!$J$21</f>
        <v>*</v>
      </c>
      <c r="S45" s="93" t="str">
        <f>[39]Julho!$J$22</f>
        <v>*</v>
      </c>
      <c r="T45" s="93" t="str">
        <f>[39]Julho!$J$23</f>
        <v>*</v>
      </c>
      <c r="U45" s="93" t="str">
        <f>[39]Julho!$J$24</f>
        <v>*</v>
      </c>
      <c r="V45" s="93" t="str">
        <f>[39]Julho!$J$25</f>
        <v>*</v>
      </c>
      <c r="W45" s="93" t="str">
        <f>[39]Julho!$J$26</f>
        <v>*</v>
      </c>
      <c r="X45" s="93" t="str">
        <f>[39]Julho!$J$27</f>
        <v>*</v>
      </c>
      <c r="Y45" s="93" t="str">
        <f>[39]Julho!$J$28</f>
        <v>*</v>
      </c>
      <c r="Z45" s="93" t="str">
        <f>[39]Julho!$J$29</f>
        <v>*</v>
      </c>
      <c r="AA45" s="93" t="str">
        <f>[39]Julho!$J$30</f>
        <v>*</v>
      </c>
      <c r="AB45" s="93" t="str">
        <f>[39]Julho!$J$31</f>
        <v>*</v>
      </c>
      <c r="AC45" s="93" t="str">
        <f>[39]Julho!$J$32</f>
        <v>*</v>
      </c>
      <c r="AD45" s="93" t="str">
        <f>[39]Julho!$J$33</f>
        <v>*</v>
      </c>
      <c r="AE45" s="93" t="str">
        <f>[39]Julho!$J$34</f>
        <v>*</v>
      </c>
      <c r="AF45" s="93" t="str">
        <f>[39]Julho!$J$35</f>
        <v>*</v>
      </c>
      <c r="AG45" s="81" t="s">
        <v>203</v>
      </c>
      <c r="AH45" s="92" t="s">
        <v>203</v>
      </c>
      <c r="AK45" t="s">
        <v>33</v>
      </c>
      <c r="AL45" t="s">
        <v>33</v>
      </c>
    </row>
    <row r="46" spans="1:38" x14ac:dyDescent="0.2">
      <c r="A46" s="50" t="s">
        <v>18</v>
      </c>
      <c r="B46" s="93">
        <f>[40]Julho!$J$5</f>
        <v>19.440000000000001</v>
      </c>
      <c r="C46" s="93">
        <f>[40]Julho!$J$6</f>
        <v>28.44</v>
      </c>
      <c r="D46" s="93">
        <f>[40]Julho!$J$7</f>
        <v>29.52</v>
      </c>
      <c r="E46" s="93">
        <f>[40]Julho!$J$8</f>
        <v>24.48</v>
      </c>
      <c r="F46" s="93">
        <f>[40]Julho!$J$9</f>
        <v>33.480000000000004</v>
      </c>
      <c r="G46" s="93">
        <f>[40]Julho!$J$10</f>
        <v>20.88</v>
      </c>
      <c r="H46" s="93">
        <f>[40]Julho!$J$11</f>
        <v>22.32</v>
      </c>
      <c r="I46" s="93">
        <f>[40]Julho!$J$12</f>
        <v>29.16</v>
      </c>
      <c r="J46" s="93">
        <f>[40]Julho!$J$13</f>
        <v>22.32</v>
      </c>
      <c r="K46" s="93">
        <f>[40]Julho!$J$14</f>
        <v>0</v>
      </c>
      <c r="L46" s="93">
        <f>[40]Julho!$J$15</f>
        <v>25.2</v>
      </c>
      <c r="M46" s="93">
        <f>[40]Julho!$J$16</f>
        <v>27.36</v>
      </c>
      <c r="N46" s="93">
        <f>[40]Julho!$J$17</f>
        <v>28.08</v>
      </c>
      <c r="O46" s="93">
        <f>[40]Julho!$J$18</f>
        <v>22.32</v>
      </c>
      <c r="P46" s="93">
        <f>[40]Julho!$J$19</f>
        <v>11.879999999999999</v>
      </c>
      <c r="Q46" s="93">
        <f>[40]Julho!$J$20</f>
        <v>20.52</v>
      </c>
      <c r="R46" s="93">
        <f>[40]Julho!$J$21</f>
        <v>18.720000000000002</v>
      </c>
      <c r="S46" s="93">
        <f>[40]Julho!$J$22</f>
        <v>28.08</v>
      </c>
      <c r="T46" s="93">
        <f>[40]Julho!$J$23</f>
        <v>26.28</v>
      </c>
      <c r="U46" s="93">
        <f>[40]Julho!$J$24</f>
        <v>25.92</v>
      </c>
      <c r="V46" s="93">
        <f>[40]Julho!$J$25</f>
        <v>21.6</v>
      </c>
      <c r="W46" s="93">
        <f>[40]Julho!$J$26</f>
        <v>23.759999999999998</v>
      </c>
      <c r="X46" s="93">
        <f>[40]Julho!$J$27</f>
        <v>29.16</v>
      </c>
      <c r="Y46" s="93">
        <f>[40]Julho!$J$28</f>
        <v>34.56</v>
      </c>
      <c r="Z46" s="93">
        <f>[40]Julho!$J$29</f>
        <v>17.64</v>
      </c>
      <c r="AA46" s="93">
        <f>[40]Julho!$J$30</f>
        <v>28.08</v>
      </c>
      <c r="AB46" s="93">
        <f>[40]Julho!$J$31</f>
        <v>21.96</v>
      </c>
      <c r="AC46" s="93">
        <f>[40]Julho!$J$32</f>
        <v>34.56</v>
      </c>
      <c r="AD46" s="93">
        <f>[40]Julho!$J$33</f>
        <v>30.6</v>
      </c>
      <c r="AE46" s="93">
        <f>[40]Julho!$J$34</f>
        <v>21.96</v>
      </c>
      <c r="AF46" s="93">
        <f>[40]Julho!$J$35</f>
        <v>34.200000000000003</v>
      </c>
      <c r="AG46" s="81">
        <f t="shared" si="3"/>
        <v>34.56</v>
      </c>
      <c r="AH46" s="92">
        <f t="shared" si="4"/>
        <v>24.596129032258069</v>
      </c>
      <c r="AI46" s="11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3">
        <f>[41]Julho!$J$5</f>
        <v>25.92</v>
      </c>
      <c r="C47" s="93">
        <f>[41]Julho!$J$6</f>
        <v>32.04</v>
      </c>
      <c r="D47" s="93">
        <f>[41]Julho!$J$7</f>
        <v>32.4</v>
      </c>
      <c r="E47" s="93">
        <f>[41]Julho!$J$8</f>
        <v>36.36</v>
      </c>
      <c r="F47" s="93">
        <f>[41]Julho!$J$9</f>
        <v>28.08</v>
      </c>
      <c r="G47" s="93">
        <f>[41]Julho!$J$10</f>
        <v>27.36</v>
      </c>
      <c r="H47" s="93">
        <f>[41]Julho!$J$11</f>
        <v>24.12</v>
      </c>
      <c r="I47" s="93">
        <f>[41]Julho!$J$12</f>
        <v>21.6</v>
      </c>
      <c r="J47" s="93">
        <f>[41]Julho!$J$13</f>
        <v>27</v>
      </c>
      <c r="K47" s="93">
        <f>[41]Julho!$J$14</f>
        <v>25.56</v>
      </c>
      <c r="L47" s="93">
        <f>[41]Julho!$J$15</f>
        <v>33.840000000000003</v>
      </c>
      <c r="M47" s="93">
        <f>[41]Julho!$J$16</f>
        <v>41.76</v>
      </c>
      <c r="N47" s="93">
        <f>[41]Julho!$J$17</f>
        <v>37.080000000000005</v>
      </c>
      <c r="O47" s="93">
        <f>[41]Julho!$J$18</f>
        <v>33.119999999999997</v>
      </c>
      <c r="P47" s="93">
        <f>[41]Julho!$J$19</f>
        <v>33.119999999999997</v>
      </c>
      <c r="Q47" s="93">
        <f>[41]Julho!$J$20</f>
        <v>21.6</v>
      </c>
      <c r="R47" s="93">
        <f>[41]Julho!$J$21</f>
        <v>25.2</v>
      </c>
      <c r="S47" s="93">
        <f>[41]Julho!$J$22</f>
        <v>45</v>
      </c>
      <c r="T47" s="93">
        <f>[41]Julho!$J$23</f>
        <v>37.440000000000005</v>
      </c>
      <c r="U47" s="93">
        <f>[41]Julho!$J$24</f>
        <v>47.16</v>
      </c>
      <c r="V47" s="93">
        <f>[41]Julho!$J$25</f>
        <v>47.88</v>
      </c>
      <c r="W47" s="93">
        <f>[41]Julho!$J$26</f>
        <v>31.680000000000003</v>
      </c>
      <c r="X47" s="93">
        <f>[41]Julho!$J$27</f>
        <v>37.080000000000005</v>
      </c>
      <c r="Y47" s="93">
        <f>[41]Julho!$J$28</f>
        <v>36.36</v>
      </c>
      <c r="Z47" s="93">
        <f>[41]Julho!$J$29</f>
        <v>23.759999999999998</v>
      </c>
      <c r="AA47" s="93">
        <f>[41]Julho!$J$30</f>
        <v>23.759999999999998</v>
      </c>
      <c r="AB47" s="93">
        <f>[41]Julho!$J$31</f>
        <v>27.720000000000002</v>
      </c>
      <c r="AC47" s="93">
        <f>[41]Julho!$J$32</f>
        <v>32.04</v>
      </c>
      <c r="AD47" s="93">
        <f>[41]Julho!$J$33</f>
        <v>31.680000000000003</v>
      </c>
      <c r="AE47" s="93">
        <f>[41]Julho!$J$34</f>
        <v>34.92</v>
      </c>
      <c r="AF47" s="93">
        <f>[41]Julho!$J$35</f>
        <v>33.119999999999997</v>
      </c>
      <c r="AG47" s="81">
        <f t="shared" si="3"/>
        <v>47.88</v>
      </c>
      <c r="AH47" s="92">
        <f t="shared" si="4"/>
        <v>32.121290322580641</v>
      </c>
      <c r="AK47" t="s">
        <v>33</v>
      </c>
    </row>
    <row r="48" spans="1:38" x14ac:dyDescent="0.2">
      <c r="A48" s="50" t="s">
        <v>32</v>
      </c>
      <c r="B48" s="93">
        <f>[42]Julho!$J$5</f>
        <v>32.4</v>
      </c>
      <c r="C48" s="93">
        <f>[42]Julho!$J$6</f>
        <v>35.28</v>
      </c>
      <c r="D48" s="93">
        <f>[42]Julho!$J$7</f>
        <v>37.440000000000005</v>
      </c>
      <c r="E48" s="93">
        <f>[42]Julho!$J$8</f>
        <v>32.4</v>
      </c>
      <c r="F48" s="93">
        <f>[42]Julho!$J$9</f>
        <v>35.64</v>
      </c>
      <c r="G48" s="93">
        <f>[42]Julho!$J$10</f>
        <v>32.04</v>
      </c>
      <c r="H48" s="93">
        <f>[42]Julho!$J$11</f>
        <v>35.28</v>
      </c>
      <c r="I48" s="93">
        <f>[42]Julho!$J$12</f>
        <v>26.64</v>
      </c>
      <c r="J48" s="93">
        <f>[42]Julho!$J$13</f>
        <v>33.480000000000004</v>
      </c>
      <c r="K48" s="93">
        <f>[42]Julho!$J$14</f>
        <v>21.6</v>
      </c>
      <c r="L48" s="93">
        <f>[42]Julho!$J$15</f>
        <v>28.44</v>
      </c>
      <c r="M48" s="93">
        <f>[42]Julho!$J$16</f>
        <v>40.680000000000007</v>
      </c>
      <c r="N48" s="93">
        <f>[42]Julho!$J$17</f>
        <v>33.480000000000004</v>
      </c>
      <c r="O48" s="93">
        <f>[42]Julho!$J$18</f>
        <v>25.92</v>
      </c>
      <c r="P48" s="93">
        <f>[42]Julho!$J$19</f>
        <v>31.680000000000003</v>
      </c>
      <c r="Q48" s="93">
        <f>[42]Julho!$J$20</f>
        <v>36.36</v>
      </c>
      <c r="R48" s="93">
        <f>[42]Julho!$J$21</f>
        <v>33.480000000000004</v>
      </c>
      <c r="S48" s="93">
        <f>[42]Julho!$J$22</f>
        <v>38.519999999999996</v>
      </c>
      <c r="T48" s="93">
        <f>[42]Julho!$J$23</f>
        <v>36.72</v>
      </c>
      <c r="U48" s="93">
        <f>[42]Julho!$J$24</f>
        <v>35.28</v>
      </c>
      <c r="V48" s="93">
        <f>[42]Julho!$J$25</f>
        <v>36</v>
      </c>
      <c r="W48" s="93">
        <f>[42]Julho!$J$26</f>
        <v>31.319999999999997</v>
      </c>
      <c r="X48" s="93">
        <f>[42]Julho!$J$27</f>
        <v>39.24</v>
      </c>
      <c r="Y48" s="93">
        <f>[42]Julho!$J$28</f>
        <v>42.84</v>
      </c>
      <c r="Z48" s="93">
        <f>[42]Julho!$J$29</f>
        <v>29.16</v>
      </c>
      <c r="AA48" s="93">
        <f>[42]Julho!$J$30</f>
        <v>34.56</v>
      </c>
      <c r="AB48" s="93">
        <f>[42]Julho!$J$31</f>
        <v>34.56</v>
      </c>
      <c r="AC48" s="93">
        <f>[42]Julho!$J$32</f>
        <v>42.84</v>
      </c>
      <c r="AD48" s="93">
        <f>[42]Julho!$J$33</f>
        <v>34.200000000000003</v>
      </c>
      <c r="AE48" s="93">
        <f>[42]Julho!$J$34</f>
        <v>39.96</v>
      </c>
      <c r="AF48" s="93">
        <f>[42]Julho!$J$35</f>
        <v>37.080000000000005</v>
      </c>
      <c r="AG48" s="81">
        <f t="shared" si="3"/>
        <v>42.84</v>
      </c>
      <c r="AH48" s="92">
        <f t="shared" si="4"/>
        <v>34.339354838709674</v>
      </c>
      <c r="AI48" s="11" t="s">
        <v>33</v>
      </c>
      <c r="AK48" t="s">
        <v>33</v>
      </c>
    </row>
    <row r="49" spans="1:38" x14ac:dyDescent="0.2">
      <c r="A49" s="50" t="s">
        <v>19</v>
      </c>
      <c r="B49" s="93">
        <f>[43]Julho!$J$5</f>
        <v>24.840000000000003</v>
      </c>
      <c r="C49" s="93">
        <f>[43]Julho!$J$6</f>
        <v>17.64</v>
      </c>
      <c r="D49" s="93">
        <f>[43]Julho!$J$7</f>
        <v>18.36</v>
      </c>
      <c r="E49" s="93">
        <f>[43]Julho!$J$8</f>
        <v>21.240000000000002</v>
      </c>
      <c r="F49" s="93">
        <f>[43]Julho!$J$9</f>
        <v>17.64</v>
      </c>
      <c r="G49" s="93">
        <f>[43]Julho!$J$10</f>
        <v>14.4</v>
      </c>
      <c r="H49" s="93">
        <f>[43]Julho!$J$11</f>
        <v>24.12</v>
      </c>
      <c r="I49" s="93">
        <f>[43]Julho!$J$12</f>
        <v>24.840000000000003</v>
      </c>
      <c r="J49" s="93">
        <f>[43]Julho!$J$13</f>
        <v>19.079999999999998</v>
      </c>
      <c r="K49" s="93">
        <f>[43]Julho!$J$14</f>
        <v>18.36</v>
      </c>
      <c r="L49" s="93">
        <f>[43]Julho!$J$15</f>
        <v>19.8</v>
      </c>
      <c r="M49" s="93">
        <f>[43]Julho!$J$16</f>
        <v>38.159999999999997</v>
      </c>
      <c r="N49" s="93">
        <f>[43]Julho!$J$17</f>
        <v>26.28</v>
      </c>
      <c r="O49" s="93">
        <f>[43]Julho!$J$18</f>
        <v>24.840000000000003</v>
      </c>
      <c r="P49" s="93">
        <f>[43]Julho!$J$19</f>
        <v>27</v>
      </c>
      <c r="Q49" s="93">
        <f>[43]Julho!$J$20</f>
        <v>17.64</v>
      </c>
      <c r="R49" s="93">
        <f>[43]Julho!$J$21</f>
        <v>14.04</v>
      </c>
      <c r="S49" s="93">
        <f>[43]Julho!$J$22</f>
        <v>28.44</v>
      </c>
      <c r="T49" s="93">
        <f>[43]Julho!$J$23</f>
        <v>18.720000000000002</v>
      </c>
      <c r="U49" s="93">
        <f>[43]Julho!$J$24</f>
        <v>19.079999999999998</v>
      </c>
      <c r="V49" s="93">
        <f>[43]Julho!$J$25</f>
        <v>20.16</v>
      </c>
      <c r="W49" s="93">
        <f>[43]Julho!$J$26</f>
        <v>19.8</v>
      </c>
      <c r="X49" s="93">
        <f>[43]Julho!$J$27</f>
        <v>20.88</v>
      </c>
      <c r="Y49" s="93">
        <f>[43]Julho!$J$28</f>
        <v>26.28</v>
      </c>
      <c r="Z49" s="93">
        <f>[43]Julho!$J$29</f>
        <v>19.8</v>
      </c>
      <c r="AA49" s="93">
        <f>[43]Julho!$J$30</f>
        <v>26.64</v>
      </c>
      <c r="AB49" s="93">
        <f>[43]Julho!$J$31</f>
        <v>16.2</v>
      </c>
      <c r="AC49" s="93">
        <f>[43]Julho!$J$32</f>
        <v>22.68</v>
      </c>
      <c r="AD49" s="93">
        <f>[43]Julho!$J$33</f>
        <v>27.36</v>
      </c>
      <c r="AE49" s="93">
        <f>[43]Julho!$J$34</f>
        <v>25.92</v>
      </c>
      <c r="AF49" s="93">
        <f>[43]Julho!$J$35</f>
        <v>19.079999999999998</v>
      </c>
      <c r="AG49" s="81">
        <f t="shared" si="3"/>
        <v>38.159999999999997</v>
      </c>
      <c r="AH49" s="92">
        <f t="shared" si="4"/>
        <v>21.913548387096775</v>
      </c>
      <c r="AL49" t="s">
        <v>33</v>
      </c>
    </row>
    <row r="50" spans="1:38" s="5" customFormat="1" ht="17.100000000000001" customHeight="1" x14ac:dyDescent="0.2">
      <c r="A50" s="51" t="s">
        <v>22</v>
      </c>
      <c r="B50" s="94">
        <f>MAX(B5:B49)</f>
        <v>38.880000000000003</v>
      </c>
      <c r="C50" s="94">
        <f t="shared" ref="C50:AF50" si="6">MAX(C5:C49)</f>
        <v>50.04</v>
      </c>
      <c r="D50" s="94">
        <f t="shared" si="6"/>
        <v>43.2</v>
      </c>
      <c r="E50" s="94">
        <f t="shared" si="6"/>
        <v>124.41600000000001</v>
      </c>
      <c r="F50" s="94">
        <f t="shared" si="6"/>
        <v>43.56</v>
      </c>
      <c r="G50" s="94">
        <f t="shared" si="6"/>
        <v>55.440000000000005</v>
      </c>
      <c r="H50" s="94">
        <f t="shared" si="6"/>
        <v>50.4</v>
      </c>
      <c r="I50" s="94">
        <f t="shared" si="6"/>
        <v>43.56</v>
      </c>
      <c r="J50" s="94">
        <f t="shared" si="6"/>
        <v>35.64</v>
      </c>
      <c r="K50" s="94">
        <f t="shared" si="6"/>
        <v>34.92</v>
      </c>
      <c r="L50" s="94">
        <f t="shared" si="6"/>
        <v>53.28</v>
      </c>
      <c r="M50" s="94">
        <f t="shared" si="6"/>
        <v>51.480000000000004</v>
      </c>
      <c r="N50" s="94">
        <f t="shared" si="6"/>
        <v>43.92</v>
      </c>
      <c r="O50" s="94">
        <f t="shared" si="6"/>
        <v>39.96</v>
      </c>
      <c r="P50" s="94">
        <f t="shared" si="6"/>
        <v>36</v>
      </c>
      <c r="Q50" s="94">
        <f t="shared" si="6"/>
        <v>37.800000000000004</v>
      </c>
      <c r="R50" s="94">
        <f t="shared" si="6"/>
        <v>33.480000000000004</v>
      </c>
      <c r="S50" s="94">
        <f t="shared" si="6"/>
        <v>45</v>
      </c>
      <c r="T50" s="94">
        <f t="shared" si="6"/>
        <v>42.12</v>
      </c>
      <c r="U50" s="94">
        <f t="shared" si="6"/>
        <v>47.16</v>
      </c>
      <c r="V50" s="94">
        <f t="shared" si="6"/>
        <v>52.92</v>
      </c>
      <c r="W50" s="94">
        <f t="shared" si="6"/>
        <v>35.64</v>
      </c>
      <c r="X50" s="94">
        <f t="shared" si="6"/>
        <v>51.480000000000004</v>
      </c>
      <c r="Y50" s="94">
        <f t="shared" si="6"/>
        <v>97.2</v>
      </c>
      <c r="Z50" s="94">
        <f t="shared" si="6"/>
        <v>45.36</v>
      </c>
      <c r="AA50" s="94">
        <f t="shared" si="6"/>
        <v>37.440000000000005</v>
      </c>
      <c r="AB50" s="94">
        <f t="shared" si="6"/>
        <v>37.440000000000005</v>
      </c>
      <c r="AC50" s="94">
        <f t="shared" si="6"/>
        <v>47.88</v>
      </c>
      <c r="AD50" s="94">
        <f t="shared" si="6"/>
        <v>48.6</v>
      </c>
      <c r="AE50" s="94">
        <f t="shared" si="6"/>
        <v>46.440000000000005</v>
      </c>
      <c r="AF50" s="94">
        <f t="shared" si="6"/>
        <v>46.800000000000004</v>
      </c>
      <c r="AG50" s="81">
        <f>MAX(AG5:AG49)</f>
        <v>124.41600000000001</v>
      </c>
      <c r="AH50" s="92">
        <f t="shared" si="4"/>
        <v>48.305032258064514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9"/>
      <c r="U52" s="109"/>
      <c r="V52" s="109"/>
      <c r="W52" s="109"/>
      <c r="X52" s="109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0"/>
      <c r="U53" s="110"/>
      <c r="V53" s="110"/>
      <c r="W53" s="110"/>
      <c r="X53" s="110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K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1" spans="1:38" x14ac:dyDescent="0.2">
      <c r="R61" s="2" t="s">
        <v>33</v>
      </c>
      <c r="S61" s="2" t="s">
        <v>33</v>
      </c>
    </row>
    <row r="62" spans="1:38" x14ac:dyDescent="0.2">
      <c r="N62" s="2" t="s">
        <v>33</v>
      </c>
      <c r="O62" s="2" t="s">
        <v>33</v>
      </c>
      <c r="S62" s="2" t="s">
        <v>33</v>
      </c>
      <c r="AK62" t="s">
        <v>33</v>
      </c>
    </row>
    <row r="63" spans="1:38" x14ac:dyDescent="0.2">
      <c r="N63" s="2" t="s">
        <v>33</v>
      </c>
    </row>
    <row r="64" spans="1:38" x14ac:dyDescent="0.2">
      <c r="G64" s="2" t="s">
        <v>33</v>
      </c>
    </row>
    <row r="65" spans="7:34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H65" s="1" t="s">
        <v>33</v>
      </c>
    </row>
    <row r="66" spans="7:34" x14ac:dyDescent="0.2">
      <c r="K66" s="2" t="s">
        <v>33</v>
      </c>
    </row>
    <row r="67" spans="7:34" x14ac:dyDescent="0.2">
      <c r="K67" s="2" t="s">
        <v>33</v>
      </c>
    </row>
    <row r="68" spans="7:34" x14ac:dyDescent="0.2">
      <c r="G68" s="2" t="s">
        <v>33</v>
      </c>
      <c r="H68" s="2" t="s">
        <v>33</v>
      </c>
    </row>
    <row r="69" spans="7:34" x14ac:dyDescent="0.2">
      <c r="P69" s="2" t="s">
        <v>33</v>
      </c>
    </row>
    <row r="71" spans="7:34" x14ac:dyDescent="0.2">
      <c r="H71" s="2" t="s">
        <v>33</v>
      </c>
      <c r="Z71" s="2" t="s">
        <v>33</v>
      </c>
    </row>
    <row r="72" spans="7:34" x14ac:dyDescent="0.2">
      <c r="I72" s="2" t="s">
        <v>33</v>
      </c>
      <c r="T72" s="2" t="s">
        <v>33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showGridLines="0" tabSelected="1" topLeftCell="A10" zoomScale="90" zoomScaleNormal="90" workbookViewId="0">
      <selection activeCell="AK33" sqref="AK33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9" customWidth="1"/>
  </cols>
  <sheetData>
    <row r="1" spans="1:35" ht="20.100000000000001" customHeight="1" x14ac:dyDescent="0.2">
      <c r="A1" s="119" t="s">
        <v>219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</row>
    <row r="2" spans="1:35" s="4" customFormat="1" ht="20.100000000000001" customHeight="1" x14ac:dyDescent="0.2">
      <c r="A2" s="134" t="s">
        <v>20</v>
      </c>
      <c r="B2" s="131" t="s">
        <v>236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3"/>
    </row>
    <row r="3" spans="1:35" s="5" customFormat="1" ht="20.100000000000001" customHeight="1" x14ac:dyDescent="0.2">
      <c r="A3" s="134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4">
        <v>30</v>
      </c>
      <c r="AF3" s="124">
        <v>31</v>
      </c>
      <c r="AG3" s="78" t="s">
        <v>27</v>
      </c>
      <c r="AH3" s="80" t="s">
        <v>25</v>
      </c>
      <c r="AI3" s="129" t="s">
        <v>220</v>
      </c>
    </row>
    <row r="4" spans="1:35" s="5" customFormat="1" ht="20.100000000000001" customHeight="1" x14ac:dyDescent="0.2">
      <c r="A4" s="13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78" t="s">
        <v>23</v>
      </c>
      <c r="AH4" s="80" t="s">
        <v>23</v>
      </c>
      <c r="AI4" s="130" t="s">
        <v>23</v>
      </c>
    </row>
    <row r="5" spans="1:35" s="5" customFormat="1" x14ac:dyDescent="0.2">
      <c r="A5" s="50" t="s">
        <v>28</v>
      </c>
      <c r="B5" s="90">
        <f>[1]Julho!$K$5</f>
        <v>0</v>
      </c>
      <c r="C5" s="90">
        <f>[1]Julho!$K$6</f>
        <v>0</v>
      </c>
      <c r="D5" s="90">
        <f>[1]Julho!$K$7</f>
        <v>0</v>
      </c>
      <c r="E5" s="90">
        <f>[1]Julho!$K$8</f>
        <v>0</v>
      </c>
      <c r="F5" s="90">
        <f>[1]Julho!$K$9</f>
        <v>0</v>
      </c>
      <c r="G5" s="90">
        <f>[1]Julho!$K$10</f>
        <v>0</v>
      </c>
      <c r="H5" s="90">
        <f>[1]Julho!$K$11</f>
        <v>0</v>
      </c>
      <c r="I5" s="90">
        <f>[1]Julho!$K$12</f>
        <v>0.2</v>
      </c>
      <c r="J5" s="90">
        <f>[1]Julho!$K$13</f>
        <v>1.4</v>
      </c>
      <c r="K5" s="90">
        <f>[1]Julho!$K$14</f>
        <v>0.2</v>
      </c>
      <c r="L5" s="90">
        <f>[1]Julho!$K$15</f>
        <v>0</v>
      </c>
      <c r="M5" s="90">
        <f>[1]Julho!$K$16</f>
        <v>0</v>
      </c>
      <c r="N5" s="90">
        <f>[1]Julho!$K$17</f>
        <v>0</v>
      </c>
      <c r="O5" s="90">
        <f>[1]Julho!$K$18</f>
        <v>0</v>
      </c>
      <c r="P5" s="90">
        <f>[1]Julho!$K$19</f>
        <v>0</v>
      </c>
      <c r="Q5" s="90">
        <f>[1]Julho!$K$20</f>
        <v>0</v>
      </c>
      <c r="R5" s="90">
        <f>[1]Julho!$K$21</f>
        <v>0</v>
      </c>
      <c r="S5" s="90">
        <f>[1]Julho!$K$22</f>
        <v>0</v>
      </c>
      <c r="T5" s="90">
        <f>[1]Julho!$K$23</f>
        <v>0</v>
      </c>
      <c r="U5" s="90">
        <f>[1]Julho!$K$24</f>
        <v>0</v>
      </c>
      <c r="V5" s="90">
        <f>[1]Julho!$K$25</f>
        <v>0</v>
      </c>
      <c r="W5" s="90">
        <f>[1]Julho!$K$26</f>
        <v>0</v>
      </c>
      <c r="X5" s="90">
        <f>[1]Julho!$K$27</f>
        <v>0</v>
      </c>
      <c r="Y5" s="90">
        <f>[1]Julho!$K$28</f>
        <v>0</v>
      </c>
      <c r="Z5" s="90">
        <f>[1]Julho!$K$29</f>
        <v>0</v>
      </c>
      <c r="AA5" s="90">
        <f>[1]Julho!$K$30</f>
        <v>0</v>
      </c>
      <c r="AB5" s="90">
        <f>[1]Julho!$K$31</f>
        <v>0</v>
      </c>
      <c r="AC5" s="90">
        <f>[1]Julho!$K$32</f>
        <v>0</v>
      </c>
      <c r="AD5" s="90">
        <f>[1]Julho!$K$33</f>
        <v>0</v>
      </c>
      <c r="AE5" s="90">
        <f>[1]Julho!$K$34</f>
        <v>0</v>
      </c>
      <c r="AF5" s="90">
        <f>[1]Julho!$K$35</f>
        <v>0</v>
      </c>
      <c r="AG5" s="81">
        <f t="shared" ref="AG5" si="1">SUM(B5:AF5)</f>
        <v>1.7999999999999998</v>
      </c>
      <c r="AH5" s="82">
        <f t="shared" ref="AH5" si="2">MAX(B5:AF5)</f>
        <v>1.4</v>
      </c>
      <c r="AI5" s="56">
        <f t="shared" ref="AI5" si="3">COUNTIF(B5:AF5,"=0,0")</f>
        <v>28</v>
      </c>
    </row>
    <row r="6" spans="1:35" x14ac:dyDescent="0.2">
      <c r="A6" s="50" t="s">
        <v>0</v>
      </c>
      <c r="B6" s="93">
        <f>[2]Julho!$K$5</f>
        <v>0</v>
      </c>
      <c r="C6" s="93">
        <f>[2]Julho!$K$6</f>
        <v>0</v>
      </c>
      <c r="D6" s="93">
        <f>[2]Julho!$K$7</f>
        <v>0</v>
      </c>
      <c r="E6" s="93">
        <f>[2]Julho!$K$8</f>
        <v>0</v>
      </c>
      <c r="F6" s="93">
        <f>[2]Julho!$K$9</f>
        <v>0</v>
      </c>
      <c r="G6" s="93">
        <f>[2]Julho!$K$10</f>
        <v>0</v>
      </c>
      <c r="H6" s="93">
        <f>[2]Julho!$K$11</f>
        <v>0</v>
      </c>
      <c r="I6" s="93">
        <f>[2]Julho!$K$12</f>
        <v>5.2000000000000011</v>
      </c>
      <c r="J6" s="93">
        <f>[2]Julho!$K$13</f>
        <v>5.8</v>
      </c>
      <c r="K6" s="93">
        <f>[2]Julho!$K$14</f>
        <v>2</v>
      </c>
      <c r="L6" s="93">
        <f>[2]Julho!$K$15</f>
        <v>8.6000000000000014</v>
      </c>
      <c r="M6" s="93" t="str">
        <f>[2]Julho!$K$16</f>
        <v>*</v>
      </c>
      <c r="N6" s="93" t="str">
        <f>[2]Julho!$K$17</f>
        <v>*</v>
      </c>
      <c r="O6" s="93" t="str">
        <f>[2]Julho!$K$18</f>
        <v>*</v>
      </c>
      <c r="P6" s="93" t="str">
        <f>[2]Julho!$K$19</f>
        <v>*</v>
      </c>
      <c r="Q6" s="93">
        <f>[2]Julho!$K$20</f>
        <v>0</v>
      </c>
      <c r="R6" s="93">
        <f>[2]Julho!$K$21</f>
        <v>0</v>
      </c>
      <c r="S6" s="93">
        <f>[2]Julho!$K$22</f>
        <v>0</v>
      </c>
      <c r="T6" s="93">
        <f>[2]Julho!$K$23</f>
        <v>0</v>
      </c>
      <c r="U6" s="93">
        <f>[2]Julho!$K$24</f>
        <v>0</v>
      </c>
      <c r="V6" s="93">
        <f>[2]Julho!$K$25</f>
        <v>0</v>
      </c>
      <c r="W6" s="93">
        <f>[2]Julho!$K$26</f>
        <v>0</v>
      </c>
      <c r="X6" s="93">
        <f>[2]Julho!$K$27</f>
        <v>0</v>
      </c>
      <c r="Y6" s="93">
        <f>[2]Julho!$K$28</f>
        <v>0</v>
      </c>
      <c r="Z6" s="93">
        <f>[2]Julho!$K$29</f>
        <v>0</v>
      </c>
      <c r="AA6" s="93">
        <f>[2]Julho!$K$30</f>
        <v>0</v>
      </c>
      <c r="AB6" s="93">
        <f>[2]Julho!$K$31</f>
        <v>0</v>
      </c>
      <c r="AC6" s="93">
        <f>[2]Julho!$K$32</f>
        <v>0</v>
      </c>
      <c r="AD6" s="93">
        <f>[2]Julho!$K$33</f>
        <v>3.5999999999999996</v>
      </c>
      <c r="AE6" s="93">
        <f>[2]Julho!$K$34</f>
        <v>1.2000000000000002</v>
      </c>
      <c r="AF6" s="93">
        <f>[2]Julho!$K$35</f>
        <v>0.2</v>
      </c>
      <c r="AG6" s="81">
        <f t="shared" ref="AG6:AG68" si="4">SUM(B6:AF6)</f>
        <v>26.6</v>
      </c>
      <c r="AH6" s="82">
        <f t="shared" ref="AH6:AH69" si="5">MAX(B6:AF6)</f>
        <v>8.6000000000000014</v>
      </c>
      <c r="AI6" s="56">
        <f t="shared" ref="AI6:AI68" si="6">COUNTIF(B6:AF6,"=0,0")</f>
        <v>20</v>
      </c>
    </row>
    <row r="7" spans="1:35" x14ac:dyDescent="0.2">
      <c r="A7" s="50" t="s">
        <v>86</v>
      </c>
      <c r="B7" s="93">
        <f>[3]Julho!$K$5</f>
        <v>2.8</v>
      </c>
      <c r="C7" s="93">
        <f>[3]Julho!$K$6</f>
        <v>0</v>
      </c>
      <c r="D7" s="93">
        <f>[3]Julho!$K$7</f>
        <v>0</v>
      </c>
      <c r="E7" s="93">
        <f>[3]Julho!$K$8</f>
        <v>0</v>
      </c>
      <c r="F7" s="93">
        <f>[3]Julho!$K$9</f>
        <v>0</v>
      </c>
      <c r="G7" s="93">
        <f>[3]Julho!$K$10</f>
        <v>0</v>
      </c>
      <c r="H7" s="93">
        <f>[3]Julho!$K$11</f>
        <v>0</v>
      </c>
      <c r="I7" s="93">
        <f>[3]Julho!$K$12</f>
        <v>3.4</v>
      </c>
      <c r="J7" s="93">
        <f>[3]Julho!$K$13</f>
        <v>37.600000000000009</v>
      </c>
      <c r="K7" s="93">
        <f>[3]Julho!$K$14</f>
        <v>18.599999999999998</v>
      </c>
      <c r="L7" s="93">
        <f>[3]Julho!$K$15</f>
        <v>0.2</v>
      </c>
      <c r="M7" s="93">
        <f>[3]Julho!$K$16</f>
        <v>0</v>
      </c>
      <c r="N7" s="93">
        <f>[3]Julho!$K$17</f>
        <v>0</v>
      </c>
      <c r="O7" s="93">
        <f>[3]Julho!$K$18</f>
        <v>0</v>
      </c>
      <c r="P7" s="93">
        <f>[3]Julho!$K$19</f>
        <v>0</v>
      </c>
      <c r="Q7" s="93">
        <f>[3]Julho!$K$20</f>
        <v>0</v>
      </c>
      <c r="R7" s="93">
        <f>[3]Julho!$K$21</f>
        <v>0</v>
      </c>
      <c r="S7" s="93">
        <f>[3]Julho!$K$22</f>
        <v>0</v>
      </c>
      <c r="T7" s="93">
        <f>[3]Julho!$K$23</f>
        <v>0</v>
      </c>
      <c r="U7" s="93">
        <f>[3]Julho!$K$24</f>
        <v>0</v>
      </c>
      <c r="V7" s="93">
        <f>[3]Julho!$K$25</f>
        <v>0</v>
      </c>
      <c r="W7" s="93">
        <f>[3]Julho!$K$26</f>
        <v>0</v>
      </c>
      <c r="X7" s="93">
        <f>[3]Julho!$K$27</f>
        <v>0</v>
      </c>
      <c r="Y7" s="93">
        <f>[3]Julho!$K$28</f>
        <v>0</v>
      </c>
      <c r="Z7" s="93">
        <f>[3]Julho!$K$29</f>
        <v>0</v>
      </c>
      <c r="AA7" s="93">
        <f>[3]Julho!$K$30</f>
        <v>0</v>
      </c>
      <c r="AB7" s="93">
        <f>[3]Julho!$K$31</f>
        <v>0</v>
      </c>
      <c r="AC7" s="93">
        <f>[3]Julho!$K$32</f>
        <v>0</v>
      </c>
      <c r="AD7" s="93">
        <f>[3]Julho!$K$33</f>
        <v>0</v>
      </c>
      <c r="AE7" s="93">
        <f>[3]Julho!$K$34</f>
        <v>2.2000000000000002</v>
      </c>
      <c r="AF7" s="93">
        <f>[3]Julho!$K$35</f>
        <v>0</v>
      </c>
      <c r="AG7" s="81">
        <f t="shared" si="4"/>
        <v>64.800000000000011</v>
      </c>
      <c r="AH7" s="82">
        <f t="shared" si="5"/>
        <v>37.600000000000009</v>
      </c>
      <c r="AI7" s="56">
        <f t="shared" si="6"/>
        <v>25</v>
      </c>
    </row>
    <row r="8" spans="1:35" x14ac:dyDescent="0.2">
      <c r="A8" s="50" t="s">
        <v>1</v>
      </c>
      <c r="B8" s="93">
        <f>[4]Julho!$K$5</f>
        <v>0.4</v>
      </c>
      <c r="C8" s="93">
        <f>[4]Julho!$K$6</f>
        <v>0</v>
      </c>
      <c r="D8" s="93">
        <f>[4]Julho!$K$7</f>
        <v>0</v>
      </c>
      <c r="E8" s="93">
        <f>[4]Julho!$K$8</f>
        <v>0</v>
      </c>
      <c r="F8" s="93">
        <f>[4]Julho!$K$9</f>
        <v>0</v>
      </c>
      <c r="G8" s="93">
        <f>[4]Julho!$K$10</f>
        <v>0</v>
      </c>
      <c r="H8" s="93">
        <f>[4]Julho!$K$11</f>
        <v>0</v>
      </c>
      <c r="I8" s="93">
        <f>[4]Julho!$K$12</f>
        <v>0.4</v>
      </c>
      <c r="J8" s="93">
        <f>[4]Julho!$K$13</f>
        <v>3.6000000000000005</v>
      </c>
      <c r="K8" s="93">
        <f>[4]Julho!$K$14</f>
        <v>0.8</v>
      </c>
      <c r="L8" s="93">
        <f>[4]Julho!$K$15</f>
        <v>0</v>
      </c>
      <c r="M8" s="93">
        <f>[4]Julho!$K$16</f>
        <v>0</v>
      </c>
      <c r="N8" s="93">
        <f>[4]Julho!$K$17</f>
        <v>0</v>
      </c>
      <c r="O8" s="93">
        <f>[4]Julho!$K$18</f>
        <v>0</v>
      </c>
      <c r="P8" s="93">
        <f>[4]Julho!$K$19</f>
        <v>0</v>
      </c>
      <c r="Q8" s="93">
        <f>[4]Julho!$K$20</f>
        <v>0</v>
      </c>
      <c r="R8" s="93">
        <f>[4]Julho!$K$21</f>
        <v>0</v>
      </c>
      <c r="S8" s="93">
        <f>[4]Julho!$K$22</f>
        <v>0</v>
      </c>
      <c r="T8" s="93">
        <f>[4]Julho!$K$23</f>
        <v>0</v>
      </c>
      <c r="U8" s="93">
        <f>[4]Julho!$K$24</f>
        <v>0</v>
      </c>
      <c r="V8" s="93">
        <f>[4]Julho!$K$25</f>
        <v>0</v>
      </c>
      <c r="W8" s="93">
        <f>[4]Julho!$K$26</f>
        <v>0</v>
      </c>
      <c r="X8" s="93">
        <f>[4]Julho!$K$27</f>
        <v>0</v>
      </c>
      <c r="Y8" s="93">
        <f>[4]Julho!$K$28</f>
        <v>0</v>
      </c>
      <c r="Z8" s="93">
        <f>[4]Julho!$K$29</f>
        <v>0</v>
      </c>
      <c r="AA8" s="93">
        <f>[4]Julho!$K$30</f>
        <v>0</v>
      </c>
      <c r="AB8" s="93">
        <f>[4]Julho!$K$31</f>
        <v>0</v>
      </c>
      <c r="AC8" s="93">
        <f>[4]Julho!$K$32</f>
        <v>0</v>
      </c>
      <c r="AD8" s="93">
        <f>[4]Julho!$K$33</f>
        <v>0</v>
      </c>
      <c r="AE8" s="93">
        <f>[4]Julho!$K$34</f>
        <v>0</v>
      </c>
      <c r="AF8" s="93">
        <f>[4]Julho!$K$35</f>
        <v>0</v>
      </c>
      <c r="AG8" s="81">
        <f t="shared" si="4"/>
        <v>5.2</v>
      </c>
      <c r="AH8" s="82">
        <f t="shared" si="5"/>
        <v>3.6000000000000005</v>
      </c>
      <c r="AI8" s="56">
        <f t="shared" si="6"/>
        <v>27</v>
      </c>
    </row>
    <row r="9" spans="1:35" x14ac:dyDescent="0.2">
      <c r="A9" s="50" t="s">
        <v>149</v>
      </c>
      <c r="B9" s="93">
        <f>[5]Julho!$K$5</f>
        <v>0</v>
      </c>
      <c r="C9" s="93">
        <f>[5]Julho!$K$6</f>
        <v>0</v>
      </c>
      <c r="D9" s="93">
        <f>[5]Julho!$K$7</f>
        <v>0</v>
      </c>
      <c r="E9" s="93">
        <f>[5]Julho!$K$8</f>
        <v>0</v>
      </c>
      <c r="F9" s="93">
        <f>[5]Julho!$K$9</f>
        <v>0</v>
      </c>
      <c r="G9" s="93">
        <f>[5]Julho!$K$10</f>
        <v>0</v>
      </c>
      <c r="H9" s="93">
        <f>[5]Julho!$K$11</f>
        <v>0</v>
      </c>
      <c r="I9" s="93">
        <f>[5]Julho!$K$12</f>
        <v>6.8000000000000016</v>
      </c>
      <c r="J9" s="93">
        <f>[5]Julho!$K$13</f>
        <v>3.8000000000000007</v>
      </c>
      <c r="K9" s="93">
        <f>[5]Julho!$K$14</f>
        <v>1.4000000000000001</v>
      </c>
      <c r="L9" s="93">
        <f>[5]Julho!$K$15</f>
        <v>19.8</v>
      </c>
      <c r="M9" s="93">
        <f>[5]Julho!$K$16</f>
        <v>29.599999999999998</v>
      </c>
      <c r="N9" s="93">
        <f>[5]Julho!$K$17</f>
        <v>0</v>
      </c>
      <c r="O9" s="93">
        <f>[5]Julho!$K$18</f>
        <v>0</v>
      </c>
      <c r="P9" s="93">
        <f>[5]Julho!$K$19</f>
        <v>0</v>
      </c>
      <c r="Q9" s="93">
        <f>[5]Julho!$K$20</f>
        <v>0</v>
      </c>
      <c r="R9" s="93">
        <f>[5]Julho!$K$21</f>
        <v>0</v>
      </c>
      <c r="S9" s="93">
        <f>[5]Julho!$K$22</f>
        <v>0</v>
      </c>
      <c r="T9" s="93">
        <f>[5]Julho!$K$23</f>
        <v>0</v>
      </c>
      <c r="U9" s="93">
        <f>[5]Julho!$K$24</f>
        <v>0</v>
      </c>
      <c r="V9" s="93">
        <f>[5]Julho!$K$25</f>
        <v>0</v>
      </c>
      <c r="W9" s="93">
        <f>[5]Julho!$K$26</f>
        <v>0</v>
      </c>
      <c r="X9" s="93">
        <f>[5]Julho!$K$27</f>
        <v>0</v>
      </c>
      <c r="Y9" s="93">
        <f>[5]Julho!$K$28</f>
        <v>0</v>
      </c>
      <c r="Z9" s="93">
        <f>[5]Julho!$K$29</f>
        <v>0</v>
      </c>
      <c r="AA9" s="93">
        <f>[5]Julho!$K$30</f>
        <v>0</v>
      </c>
      <c r="AB9" s="93">
        <f>[5]Julho!$K$31</f>
        <v>0</v>
      </c>
      <c r="AC9" s="93">
        <f>[5]Julho!$K$32</f>
        <v>0</v>
      </c>
      <c r="AD9" s="93">
        <f>[5]Julho!$K$33</f>
        <v>5</v>
      </c>
      <c r="AE9" s="93">
        <f>[5]Julho!$K$34</f>
        <v>1.8</v>
      </c>
      <c r="AF9" s="93">
        <f>[5]Julho!$K$35</f>
        <v>0.2</v>
      </c>
      <c r="AG9" s="81">
        <f t="shared" si="4"/>
        <v>68.400000000000006</v>
      </c>
      <c r="AH9" s="82">
        <f t="shared" si="5"/>
        <v>29.599999999999998</v>
      </c>
      <c r="AI9" s="56">
        <f t="shared" si="6"/>
        <v>23</v>
      </c>
    </row>
    <row r="10" spans="1:35" x14ac:dyDescent="0.2">
      <c r="A10" s="50" t="s">
        <v>93</v>
      </c>
      <c r="B10" s="93">
        <f>[6]Julho!$K$5</f>
        <v>0</v>
      </c>
      <c r="C10" s="93">
        <f>[6]Julho!$K$6</f>
        <v>0</v>
      </c>
      <c r="D10" s="93">
        <f>[6]Julho!$K$7</f>
        <v>0</v>
      </c>
      <c r="E10" s="93">
        <f>[6]Julho!$K$8</f>
        <v>0</v>
      </c>
      <c r="F10" s="93">
        <f>[6]Julho!$K$9</f>
        <v>0</v>
      </c>
      <c r="G10" s="93">
        <f>[6]Julho!$K$10</f>
        <v>0</v>
      </c>
      <c r="H10" s="93">
        <f>[6]Julho!$K$11</f>
        <v>0</v>
      </c>
      <c r="I10" s="93">
        <f>[6]Julho!$K$12</f>
        <v>0</v>
      </c>
      <c r="J10" s="93">
        <f>[6]Julho!$K$13</f>
        <v>0.4</v>
      </c>
      <c r="K10" s="93">
        <f>[6]Julho!$K$14</f>
        <v>0.2</v>
      </c>
      <c r="L10" s="93">
        <f>[6]Julho!$K$15</f>
        <v>0</v>
      </c>
      <c r="M10" s="93">
        <f>[6]Julho!$K$16</f>
        <v>0</v>
      </c>
      <c r="N10" s="93">
        <f>[6]Julho!$K$17</f>
        <v>0</v>
      </c>
      <c r="O10" s="93">
        <f>[6]Julho!$K$18</f>
        <v>0</v>
      </c>
      <c r="P10" s="93">
        <f>[6]Julho!$K$19</f>
        <v>0</v>
      </c>
      <c r="Q10" s="93">
        <f>[6]Julho!$K$20</f>
        <v>0</v>
      </c>
      <c r="R10" s="93">
        <f>[6]Julho!$K$21</f>
        <v>0</v>
      </c>
      <c r="S10" s="93">
        <f>[6]Julho!$K$22</f>
        <v>0</v>
      </c>
      <c r="T10" s="93">
        <f>[6]Julho!$K$23</f>
        <v>0</v>
      </c>
      <c r="U10" s="93">
        <f>[6]Julho!$K$24</f>
        <v>0</v>
      </c>
      <c r="V10" s="93">
        <f>[6]Julho!$K$25</f>
        <v>0</v>
      </c>
      <c r="W10" s="93">
        <f>[6]Julho!$K$26</f>
        <v>0</v>
      </c>
      <c r="X10" s="93">
        <f>[6]Julho!$K$27</f>
        <v>0</v>
      </c>
      <c r="Y10" s="93">
        <f>[6]Julho!$K$28</f>
        <v>0</v>
      </c>
      <c r="Z10" s="93">
        <f>[6]Julho!$K$29</f>
        <v>0</v>
      </c>
      <c r="AA10" s="93">
        <f>[6]Julho!$K$30</f>
        <v>0</v>
      </c>
      <c r="AB10" s="93">
        <f>[6]Julho!$K$31</f>
        <v>0</v>
      </c>
      <c r="AC10" s="93">
        <f>[6]Julho!$K$32</f>
        <v>0</v>
      </c>
      <c r="AD10" s="93">
        <f>[6]Julho!$K$33</f>
        <v>0</v>
      </c>
      <c r="AE10" s="93">
        <f>[6]Julho!$K$34</f>
        <v>0</v>
      </c>
      <c r="AF10" s="93">
        <f>[6]Julho!$K$35</f>
        <v>0</v>
      </c>
      <c r="AG10" s="81">
        <f t="shared" si="4"/>
        <v>0.60000000000000009</v>
      </c>
      <c r="AH10" s="82">
        <f t="shared" si="5"/>
        <v>0.4</v>
      </c>
      <c r="AI10" s="56">
        <f t="shared" si="6"/>
        <v>29</v>
      </c>
    </row>
    <row r="11" spans="1:35" x14ac:dyDescent="0.2">
      <c r="A11" s="50" t="s">
        <v>50</v>
      </c>
      <c r="B11" s="93">
        <f>[7]Julho!$K$5</f>
        <v>1.8</v>
      </c>
      <c r="C11" s="93">
        <f>[7]Julho!$K$6</f>
        <v>0</v>
      </c>
      <c r="D11" s="93">
        <f>[7]Julho!$K$7</f>
        <v>0</v>
      </c>
      <c r="E11" s="93">
        <f>[7]Julho!$K$8</f>
        <v>0</v>
      </c>
      <c r="F11" s="93">
        <f>[7]Julho!$K$9</f>
        <v>0</v>
      </c>
      <c r="G11" s="93">
        <f>[7]Julho!$K$10</f>
        <v>0</v>
      </c>
      <c r="H11" s="93">
        <f>[7]Julho!$K$11</f>
        <v>0</v>
      </c>
      <c r="I11" s="93">
        <f>[7]Julho!$K$12</f>
        <v>5.6</v>
      </c>
      <c r="J11" s="93">
        <f>[7]Julho!$K$13</f>
        <v>19.799999999999997</v>
      </c>
      <c r="K11" s="93">
        <f>[7]Julho!$K$14</f>
        <v>1</v>
      </c>
      <c r="L11" s="93">
        <f>[7]Julho!$K$15</f>
        <v>0.2</v>
      </c>
      <c r="M11" s="93">
        <f>[7]Julho!$K$16</f>
        <v>0</v>
      </c>
      <c r="N11" s="93">
        <f>[7]Julho!$K$17</f>
        <v>0</v>
      </c>
      <c r="O11" s="93">
        <f>[7]Julho!$K$18</f>
        <v>0</v>
      </c>
      <c r="P11" s="93">
        <f>[7]Julho!$K$19</f>
        <v>0</v>
      </c>
      <c r="Q11" s="93">
        <f>[7]Julho!$K$20</f>
        <v>0</v>
      </c>
      <c r="R11" s="93">
        <f>[7]Julho!$K$21</f>
        <v>0</v>
      </c>
      <c r="S11" s="93">
        <f>[7]Julho!$K$22</f>
        <v>0</v>
      </c>
      <c r="T11" s="93">
        <f>[7]Julho!$K$23</f>
        <v>0</v>
      </c>
      <c r="U11" s="93">
        <f>[7]Julho!$K$24</f>
        <v>0</v>
      </c>
      <c r="V11" s="93">
        <f>[7]Julho!$K$25</f>
        <v>0</v>
      </c>
      <c r="W11" s="93">
        <f>[7]Julho!$K$26</f>
        <v>0</v>
      </c>
      <c r="X11" s="93">
        <f>[7]Julho!$K$27</f>
        <v>0</v>
      </c>
      <c r="Y11" s="93">
        <f>[7]Julho!$K$28</f>
        <v>0</v>
      </c>
      <c r="Z11" s="93">
        <f>[7]Julho!$K$29</f>
        <v>0</v>
      </c>
      <c r="AA11" s="93">
        <f>[7]Julho!$K$30</f>
        <v>0</v>
      </c>
      <c r="AB11" s="93">
        <f>[7]Julho!$K$31</f>
        <v>0</v>
      </c>
      <c r="AC11" s="93">
        <f>[7]Julho!$K$32</f>
        <v>0</v>
      </c>
      <c r="AD11" s="93">
        <f>[7]Julho!$K$33</f>
        <v>0</v>
      </c>
      <c r="AE11" s="93">
        <f>[7]Julho!$K$34</f>
        <v>0.6</v>
      </c>
      <c r="AF11" s="93">
        <f>[7]Julho!$K$35</f>
        <v>0</v>
      </c>
      <c r="AG11" s="81">
        <f t="shared" si="4"/>
        <v>28.999999999999996</v>
      </c>
      <c r="AH11" s="82">
        <f t="shared" si="5"/>
        <v>19.799999999999997</v>
      </c>
      <c r="AI11" s="56">
        <f t="shared" si="6"/>
        <v>25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82" t="s">
        <v>203</v>
      </c>
      <c r="AI12" s="56" t="s">
        <v>203</v>
      </c>
    </row>
    <row r="13" spans="1:35" x14ac:dyDescent="0.2">
      <c r="A13" s="50" t="s">
        <v>96</v>
      </c>
      <c r="B13" s="93">
        <f>[8]Julho!$K$5</f>
        <v>0.2</v>
      </c>
      <c r="C13" s="93">
        <f>[8]Julho!$K$6</f>
        <v>0</v>
      </c>
      <c r="D13" s="93">
        <f>[8]Julho!$K$7</f>
        <v>0</v>
      </c>
      <c r="E13" s="93">
        <f>[8]Julho!$K$8</f>
        <v>0</v>
      </c>
      <c r="F13" s="93">
        <f>[8]Julho!$K$9</f>
        <v>0</v>
      </c>
      <c r="G13" s="93">
        <f>[8]Julho!$K$10</f>
        <v>0</v>
      </c>
      <c r="H13" s="93">
        <f>[8]Julho!$K$11</f>
        <v>0</v>
      </c>
      <c r="I13" s="93">
        <f>[8]Julho!$K$12</f>
        <v>8.6000000000000014</v>
      </c>
      <c r="J13" s="93">
        <f>[8]Julho!$K$13</f>
        <v>27.799999999999997</v>
      </c>
      <c r="K13" s="93">
        <f>[8]Julho!$K$14</f>
        <v>3.8</v>
      </c>
      <c r="L13" s="93">
        <f>[8]Julho!$K$15</f>
        <v>0</v>
      </c>
      <c r="M13" s="93">
        <f>[8]Julho!$K$16</f>
        <v>0.4</v>
      </c>
      <c r="N13" s="93">
        <f>[8]Julho!$K$17</f>
        <v>0</v>
      </c>
      <c r="O13" s="93">
        <f>[8]Julho!$K$18</f>
        <v>0</v>
      </c>
      <c r="P13" s="93">
        <f>[8]Julho!$K$19</f>
        <v>0</v>
      </c>
      <c r="Q13" s="93">
        <f>[8]Julho!$K$20</f>
        <v>0</v>
      </c>
      <c r="R13" s="93">
        <f>[8]Julho!$K$21</f>
        <v>0</v>
      </c>
      <c r="S13" s="93">
        <f>[8]Julho!$K$22</f>
        <v>0</v>
      </c>
      <c r="T13" s="93">
        <f>[8]Julho!$K$23</f>
        <v>0</v>
      </c>
      <c r="U13" s="93">
        <f>[8]Julho!$K$24</f>
        <v>0</v>
      </c>
      <c r="V13" s="93">
        <f>[8]Julho!$K$25</f>
        <v>0</v>
      </c>
      <c r="W13" s="93">
        <f>[8]Julho!$K$26</f>
        <v>0</v>
      </c>
      <c r="X13" s="93">
        <f>[8]Julho!$K$27</f>
        <v>0</v>
      </c>
      <c r="Y13" s="93">
        <f>[8]Julho!$K$28</f>
        <v>0</v>
      </c>
      <c r="Z13" s="93">
        <f>[8]Julho!$K$29</f>
        <v>0</v>
      </c>
      <c r="AA13" s="93">
        <f>[8]Julho!$K$30</f>
        <v>0</v>
      </c>
      <c r="AB13" s="93">
        <f>[8]Julho!$K$31</f>
        <v>0</v>
      </c>
      <c r="AC13" s="93">
        <f>[8]Julho!$K$32</f>
        <v>0</v>
      </c>
      <c r="AD13" s="93">
        <f>[8]Julho!$K$33</f>
        <v>0</v>
      </c>
      <c r="AE13" s="93">
        <f>[8]Julho!$K$34</f>
        <v>0.8</v>
      </c>
      <c r="AF13" s="93">
        <f>[8]Julho!$K$35</f>
        <v>0.2</v>
      </c>
      <c r="AG13" s="81">
        <f t="shared" si="4"/>
        <v>41.79999999999999</v>
      </c>
      <c r="AH13" s="82">
        <f t="shared" si="5"/>
        <v>27.799999999999997</v>
      </c>
      <c r="AI13" s="56">
        <f t="shared" si="6"/>
        <v>24</v>
      </c>
    </row>
    <row r="14" spans="1:35" hidden="1" x14ac:dyDescent="0.2">
      <c r="A14" s="50" t="s">
        <v>100</v>
      </c>
      <c r="B14" s="93" t="str">
        <f>[9]Julho!$K$5</f>
        <v>*</v>
      </c>
      <c r="C14" s="93" t="str">
        <f>[9]Julho!$K$6</f>
        <v>*</v>
      </c>
      <c r="D14" s="93" t="str">
        <f>[9]Julho!$K$7</f>
        <v>*</v>
      </c>
      <c r="E14" s="93" t="str">
        <f>[9]Julho!$K$8</f>
        <v>*</v>
      </c>
      <c r="F14" s="93" t="str">
        <f>[9]Julho!$K$9</f>
        <v>*</v>
      </c>
      <c r="G14" s="93" t="str">
        <f>[9]Julho!$K$10</f>
        <v>*</v>
      </c>
      <c r="H14" s="93" t="str">
        <f>[9]Julho!$K$11</f>
        <v>*</v>
      </c>
      <c r="I14" s="93" t="str">
        <f>[9]Julho!$K$12</f>
        <v>*</v>
      </c>
      <c r="J14" s="93" t="str">
        <f>[9]Julho!$K$13</f>
        <v>*</v>
      </c>
      <c r="K14" s="93" t="str">
        <f>[9]Julho!$K$14</f>
        <v>*</v>
      </c>
      <c r="L14" s="93" t="str">
        <f>[9]Julho!$K$15</f>
        <v>*</v>
      </c>
      <c r="M14" s="93" t="str">
        <f>[9]Julho!$K$16</f>
        <v>*</v>
      </c>
      <c r="N14" s="93" t="str">
        <f>[9]Julho!$K$17</f>
        <v>*</v>
      </c>
      <c r="O14" s="93" t="str">
        <f>[9]Julho!$K$18</f>
        <v>*</v>
      </c>
      <c r="P14" s="93" t="str">
        <f>[9]Julho!$K$19</f>
        <v>*</v>
      </c>
      <c r="Q14" s="93" t="str">
        <f>[9]Julho!$K$20</f>
        <v>*</v>
      </c>
      <c r="R14" s="93" t="str">
        <f>[9]Julho!$K$21</f>
        <v>*</v>
      </c>
      <c r="S14" s="93" t="str">
        <f>[9]Julho!$K$22</f>
        <v>*</v>
      </c>
      <c r="T14" s="93" t="str">
        <f>[9]Julho!$K$23</f>
        <v>*</v>
      </c>
      <c r="U14" s="93" t="str">
        <f>[9]Julho!$K$24</f>
        <v>*</v>
      </c>
      <c r="V14" s="93" t="str">
        <f>[9]Julho!$K$25</f>
        <v>*</v>
      </c>
      <c r="W14" s="93" t="str">
        <f>[9]Julho!$K$26</f>
        <v>*</v>
      </c>
      <c r="X14" s="93" t="str">
        <f>[9]Julho!$K$27</f>
        <v>*</v>
      </c>
      <c r="Y14" s="93" t="str">
        <f>[9]Julho!$K$28</f>
        <v>*</v>
      </c>
      <c r="Z14" s="93" t="str">
        <f>[9]Julho!$K$29</f>
        <v>*</v>
      </c>
      <c r="AA14" s="93" t="str">
        <f>[9]Julho!$K$30</f>
        <v>*</v>
      </c>
      <c r="AB14" s="93" t="str">
        <f>[9]Julho!$K$31</f>
        <v>*</v>
      </c>
      <c r="AC14" s="93" t="str">
        <f>[9]Julho!$K$32</f>
        <v>*</v>
      </c>
      <c r="AD14" s="93" t="str">
        <f>[9]Julho!$K$33</f>
        <v>*</v>
      </c>
      <c r="AE14" s="93" t="str">
        <f>[9]Julho!$K$34</f>
        <v>*</v>
      </c>
      <c r="AF14" s="93" t="str">
        <f>[9]Julho!$K$35</f>
        <v>*</v>
      </c>
      <c r="AG14" s="81" t="s">
        <v>203</v>
      </c>
      <c r="AH14" s="82" t="s">
        <v>203</v>
      </c>
      <c r="AI14" s="56" t="s">
        <v>203</v>
      </c>
    </row>
    <row r="15" spans="1:35" x14ac:dyDescent="0.2">
      <c r="A15" s="50" t="s">
        <v>103</v>
      </c>
      <c r="B15" s="93">
        <f>[10]Julho!$K$5</f>
        <v>1.8</v>
      </c>
      <c r="C15" s="93">
        <f>[10]Julho!$K$6</f>
        <v>0</v>
      </c>
      <c r="D15" s="93">
        <f>[10]Julho!$K$7</f>
        <v>0</v>
      </c>
      <c r="E15" s="93">
        <f>[10]Julho!$K$8</f>
        <v>0</v>
      </c>
      <c r="F15" s="93">
        <f>[10]Julho!$K$9</f>
        <v>0</v>
      </c>
      <c r="G15" s="93">
        <f>[10]Julho!$K$10</f>
        <v>0</v>
      </c>
      <c r="H15" s="93">
        <f>[10]Julho!$K$11</f>
        <v>0</v>
      </c>
      <c r="I15" s="93">
        <f>[10]Julho!$K$12</f>
        <v>7.6</v>
      </c>
      <c r="J15" s="93">
        <f>[10]Julho!$K$13</f>
        <v>12.999999999999998</v>
      </c>
      <c r="K15" s="93">
        <f>[10]Julho!$K$14</f>
        <v>1.6</v>
      </c>
      <c r="L15" s="93">
        <f>[10]Julho!$K$15</f>
        <v>0.2</v>
      </c>
      <c r="M15" s="93">
        <f>[10]Julho!$K$16</f>
        <v>10.8</v>
      </c>
      <c r="N15" s="93">
        <f>[10]Julho!$K$17</f>
        <v>0</v>
      </c>
      <c r="O15" s="93">
        <f>[10]Julho!$K$18</f>
        <v>0.2</v>
      </c>
      <c r="P15" s="93">
        <f>[10]Julho!$K$19</f>
        <v>0</v>
      </c>
      <c r="Q15" s="93">
        <f>[10]Julho!$K$20</f>
        <v>0</v>
      </c>
      <c r="R15" s="93">
        <f>[10]Julho!$K$21</f>
        <v>0</v>
      </c>
      <c r="S15" s="93">
        <f>[10]Julho!$K$22</f>
        <v>0</v>
      </c>
      <c r="T15" s="93">
        <f>[10]Julho!$K$23</f>
        <v>0</v>
      </c>
      <c r="U15" s="93">
        <f>[10]Julho!$K$24</f>
        <v>0</v>
      </c>
      <c r="V15" s="93">
        <f>[10]Julho!$K$25</f>
        <v>0</v>
      </c>
      <c r="W15" s="93">
        <f>[10]Julho!$K$26</f>
        <v>0</v>
      </c>
      <c r="X15" s="93">
        <f>[10]Julho!$K$27</f>
        <v>0</v>
      </c>
      <c r="Y15" s="93">
        <f>[10]Julho!$K$28</f>
        <v>0</v>
      </c>
      <c r="Z15" s="93">
        <f>[10]Julho!$K$29</f>
        <v>0</v>
      </c>
      <c r="AA15" s="93">
        <f>[10]Julho!$K$30</f>
        <v>0</v>
      </c>
      <c r="AB15" s="93">
        <f>[10]Julho!$K$31</f>
        <v>0</v>
      </c>
      <c r="AC15" s="93">
        <f>[10]Julho!$K$32</f>
        <v>0</v>
      </c>
      <c r="AD15" s="93">
        <f>[10]Julho!$K$33</f>
        <v>0.8</v>
      </c>
      <c r="AE15" s="93">
        <f>[10]Julho!$K$34</f>
        <v>5.2</v>
      </c>
      <c r="AF15" s="93">
        <f>[10]Julho!$K$35</f>
        <v>0.2</v>
      </c>
      <c r="AG15" s="81">
        <f t="shared" si="4"/>
        <v>41.400000000000006</v>
      </c>
      <c r="AH15" s="82">
        <f t="shared" si="5"/>
        <v>12.999999999999998</v>
      </c>
      <c r="AI15" s="56">
        <f t="shared" si="6"/>
        <v>21</v>
      </c>
    </row>
    <row r="16" spans="1:35" x14ac:dyDescent="0.2">
      <c r="A16" s="50" t="s">
        <v>150</v>
      </c>
      <c r="B16" s="93">
        <f>[11]Julho!$K$5</f>
        <v>0</v>
      </c>
      <c r="C16" s="93">
        <f>[11]Julho!$K$6</f>
        <v>0</v>
      </c>
      <c r="D16" s="93">
        <f>[11]Julho!$K$7</f>
        <v>0</v>
      </c>
      <c r="E16" s="93">
        <f>[11]Julho!$K$8</f>
        <v>0</v>
      </c>
      <c r="F16" s="93">
        <f>[11]Julho!$K$9</f>
        <v>0</v>
      </c>
      <c r="G16" s="93">
        <f>[11]Julho!$K$10</f>
        <v>0</v>
      </c>
      <c r="H16" s="93">
        <f>[11]Julho!$K$11</f>
        <v>0</v>
      </c>
      <c r="I16" s="93">
        <f>[11]Julho!$K$12</f>
        <v>0</v>
      </c>
      <c r="J16" s="93">
        <f>[11]Julho!$K$13</f>
        <v>0</v>
      </c>
      <c r="K16" s="93">
        <f>[11]Julho!$K$14</f>
        <v>0</v>
      </c>
      <c r="L16" s="93">
        <f>[11]Julho!$K$15</f>
        <v>0</v>
      </c>
      <c r="M16" s="93">
        <f>[11]Julho!$K$16</f>
        <v>0</v>
      </c>
      <c r="N16" s="93">
        <f>[11]Julho!$K$17</f>
        <v>0</v>
      </c>
      <c r="O16" s="93">
        <f>[11]Julho!$K$18</f>
        <v>0</v>
      </c>
      <c r="P16" s="93">
        <f>[11]Julho!$K$19</f>
        <v>0</v>
      </c>
      <c r="Q16" s="93">
        <f>[11]Julho!$K$20</f>
        <v>0</v>
      </c>
      <c r="R16" s="93">
        <f>[11]Julho!$K$21</f>
        <v>0</v>
      </c>
      <c r="S16" s="93">
        <f>[11]Julho!$K$22</f>
        <v>0</v>
      </c>
      <c r="T16" s="93">
        <f>[11]Julho!$K$23</f>
        <v>0</v>
      </c>
      <c r="U16" s="93">
        <f>[11]Julho!$K$24</f>
        <v>0</v>
      </c>
      <c r="V16" s="93">
        <f>[11]Julho!$K$25</f>
        <v>0</v>
      </c>
      <c r="W16" s="93">
        <f>[11]Julho!$K$26</f>
        <v>0</v>
      </c>
      <c r="X16" s="93">
        <f>[11]Julho!$K$27</f>
        <v>0</v>
      </c>
      <c r="Y16" s="93">
        <f>[11]Julho!$K$28</f>
        <v>0</v>
      </c>
      <c r="Z16" s="93">
        <f>[11]Julho!$K$29</f>
        <v>0</v>
      </c>
      <c r="AA16" s="93">
        <f>[11]Julho!$K$30</f>
        <v>0</v>
      </c>
      <c r="AB16" s="93">
        <f>[11]Julho!$K$31</f>
        <v>0</v>
      </c>
      <c r="AC16" s="93">
        <f>[11]Julho!$K$32</f>
        <v>0</v>
      </c>
      <c r="AD16" s="93">
        <f>[11]Julho!$K$33</f>
        <v>0</v>
      </c>
      <c r="AE16" s="93">
        <f>[11]Julho!$K$34</f>
        <v>0</v>
      </c>
      <c r="AF16" s="93">
        <f>[11]Julho!$K$35</f>
        <v>0</v>
      </c>
      <c r="AG16" s="81">
        <f t="shared" si="4"/>
        <v>0</v>
      </c>
      <c r="AH16" s="82">
        <f t="shared" si="5"/>
        <v>0</v>
      </c>
      <c r="AI16" s="56">
        <f t="shared" si="6"/>
        <v>31</v>
      </c>
    </row>
    <row r="17" spans="1:37" x14ac:dyDescent="0.2">
      <c r="A17" s="50" t="s">
        <v>2</v>
      </c>
      <c r="B17" s="93">
        <f>[12]Julho!$K$5</f>
        <v>1.2</v>
      </c>
      <c r="C17" s="93">
        <f>[12]Julho!$K$6</f>
        <v>0</v>
      </c>
      <c r="D17" s="93">
        <f>[12]Julho!$K$7</f>
        <v>0</v>
      </c>
      <c r="E17" s="93">
        <f>[12]Julho!$K$8</f>
        <v>0</v>
      </c>
      <c r="F17" s="93">
        <f>[12]Julho!$K$9</f>
        <v>0</v>
      </c>
      <c r="G17" s="93">
        <f>[12]Julho!$K$10</f>
        <v>0</v>
      </c>
      <c r="H17" s="93">
        <f>[12]Julho!$K$11</f>
        <v>0</v>
      </c>
      <c r="I17" s="93">
        <f>[12]Julho!$K$12</f>
        <v>1.6</v>
      </c>
      <c r="J17" s="93">
        <f>[12]Julho!$K$13</f>
        <v>3.4</v>
      </c>
      <c r="K17" s="93">
        <f>[12]Julho!$K$14</f>
        <v>0.2</v>
      </c>
      <c r="L17" s="93">
        <f>[12]Julho!$K$15</f>
        <v>0</v>
      </c>
      <c r="M17" s="93">
        <f>[12]Julho!$K$16</f>
        <v>0</v>
      </c>
      <c r="N17" s="93">
        <f>[12]Julho!$K$17</f>
        <v>0</v>
      </c>
      <c r="O17" s="93">
        <f>[12]Julho!$K$18</f>
        <v>0</v>
      </c>
      <c r="P17" s="93">
        <f>[12]Julho!$K$19</f>
        <v>0</v>
      </c>
      <c r="Q17" s="93">
        <f>[12]Julho!$K$20</f>
        <v>0</v>
      </c>
      <c r="R17" s="93">
        <f>[12]Julho!$K$21</f>
        <v>0</v>
      </c>
      <c r="S17" s="93">
        <f>[12]Julho!$K$22</f>
        <v>0</v>
      </c>
      <c r="T17" s="93">
        <f>[12]Julho!$K$23</f>
        <v>0</v>
      </c>
      <c r="U17" s="93">
        <f>[12]Julho!$K$24</f>
        <v>0</v>
      </c>
      <c r="V17" s="93">
        <f>[12]Julho!$K$25</f>
        <v>0</v>
      </c>
      <c r="W17" s="93">
        <f>[12]Julho!$K$26</f>
        <v>0</v>
      </c>
      <c r="X17" s="93">
        <f>[12]Julho!$K$27</f>
        <v>0</v>
      </c>
      <c r="Y17" s="93">
        <f>[12]Julho!$K$28</f>
        <v>0</v>
      </c>
      <c r="Z17" s="93">
        <f>[12]Julho!$K$29</f>
        <v>0</v>
      </c>
      <c r="AA17" s="93">
        <f>[12]Julho!$K$30</f>
        <v>0</v>
      </c>
      <c r="AB17" s="93">
        <f>[12]Julho!$K$31</f>
        <v>0</v>
      </c>
      <c r="AC17" s="93">
        <f>[12]Julho!$K$32</f>
        <v>0</v>
      </c>
      <c r="AD17" s="93">
        <f>[12]Julho!$K$33</f>
        <v>0</v>
      </c>
      <c r="AE17" s="93">
        <f>[12]Julho!$K$34</f>
        <v>0</v>
      </c>
      <c r="AF17" s="93">
        <f>[12]Julho!$K$35</f>
        <v>0</v>
      </c>
      <c r="AG17" s="81">
        <f t="shared" si="4"/>
        <v>6.3999999999999995</v>
      </c>
      <c r="AH17" s="82">
        <f t="shared" si="5"/>
        <v>3.4</v>
      </c>
      <c r="AI17" s="56">
        <f t="shared" si="6"/>
        <v>27</v>
      </c>
      <c r="AK17" s="11" t="s">
        <v>33</v>
      </c>
    </row>
    <row r="18" spans="1:37" x14ac:dyDescent="0.2">
      <c r="A18" s="50" t="s">
        <v>3</v>
      </c>
      <c r="B18" s="93">
        <f>[13]Julho!$K$5</f>
        <v>0</v>
      </c>
      <c r="C18" s="93">
        <f>[13]Julho!$K$5</f>
        <v>0</v>
      </c>
      <c r="D18" s="93">
        <f>[13]Julho!$K$5</f>
        <v>0</v>
      </c>
      <c r="E18" s="93">
        <f>[13]Julho!$K$5</f>
        <v>0</v>
      </c>
      <c r="F18" s="93">
        <f>[13]Julho!$K$5</f>
        <v>0</v>
      </c>
      <c r="G18" s="93">
        <f>[13]Julho!$K$5</f>
        <v>0</v>
      </c>
      <c r="H18" s="93">
        <f>[13]Julho!$K$5</f>
        <v>0</v>
      </c>
      <c r="I18" s="93">
        <f>[13]Julho!$K$5</f>
        <v>0</v>
      </c>
      <c r="J18" s="93">
        <f>[13]Julho!$K$5</f>
        <v>0</v>
      </c>
      <c r="K18" s="93">
        <f>[13]Julho!$K$5</f>
        <v>0</v>
      </c>
      <c r="L18" s="93">
        <f>[13]Julho!$K$5</f>
        <v>0</v>
      </c>
      <c r="M18" s="93">
        <f>[13]Julho!$K$5</f>
        <v>0</v>
      </c>
      <c r="N18" s="93">
        <f>[13]Julho!$K$5</f>
        <v>0</v>
      </c>
      <c r="O18" s="93">
        <f>[13]Julho!$K$5</f>
        <v>0</v>
      </c>
      <c r="P18" s="93">
        <f>[13]Julho!$K$5</f>
        <v>0</v>
      </c>
      <c r="Q18" s="93">
        <f>[13]Julho!$K$5</f>
        <v>0</v>
      </c>
      <c r="R18" s="93">
        <f>[13]Julho!$K$5</f>
        <v>0</v>
      </c>
      <c r="S18" s="93">
        <f>[13]Julho!$K$5</f>
        <v>0</v>
      </c>
      <c r="T18" s="93">
        <f>[13]Julho!$K$5</f>
        <v>0</v>
      </c>
      <c r="U18" s="93">
        <f>[13]Julho!$K$5</f>
        <v>0</v>
      </c>
      <c r="V18" s="93">
        <f>[13]Julho!$K$5</f>
        <v>0</v>
      </c>
      <c r="W18" s="93">
        <f>[13]Julho!$K$5</f>
        <v>0</v>
      </c>
      <c r="X18" s="93">
        <f>[13]Julho!$K$5</f>
        <v>0</v>
      </c>
      <c r="Y18" s="93">
        <f>[13]Julho!$K$5</f>
        <v>0</v>
      </c>
      <c r="Z18" s="93">
        <f>[13]Julho!$K$5</f>
        <v>0</v>
      </c>
      <c r="AA18" s="93">
        <f>[13]Julho!$K$5</f>
        <v>0</v>
      </c>
      <c r="AB18" s="93">
        <f>[13]Julho!$K$5</f>
        <v>0</v>
      </c>
      <c r="AC18" s="93">
        <f>[13]Julho!$K$5</f>
        <v>0</v>
      </c>
      <c r="AD18" s="93">
        <f>[13]Julho!$K$5</f>
        <v>0</v>
      </c>
      <c r="AE18" s="93">
        <f>[13]Julho!$K$5</f>
        <v>0</v>
      </c>
      <c r="AF18" s="93">
        <f>[13]Julho!$K$5</f>
        <v>0</v>
      </c>
      <c r="AG18" s="81">
        <f t="shared" si="4"/>
        <v>0</v>
      </c>
      <c r="AH18" s="82">
        <f t="shared" si="5"/>
        <v>0</v>
      </c>
      <c r="AI18" s="56">
        <f t="shared" si="6"/>
        <v>31</v>
      </c>
      <c r="AJ18" s="11"/>
      <c r="AK18" s="11" t="s">
        <v>33</v>
      </c>
    </row>
    <row r="19" spans="1:37" x14ac:dyDescent="0.2">
      <c r="A19" s="50" t="s">
        <v>4</v>
      </c>
      <c r="B19" s="93">
        <f>[14]Julho!$K$5</f>
        <v>0</v>
      </c>
      <c r="C19" s="93">
        <f>[14]Julho!$K$6</f>
        <v>0</v>
      </c>
      <c r="D19" s="93">
        <f>[14]Julho!$K$7</f>
        <v>0</v>
      </c>
      <c r="E19" s="93">
        <f>[14]Julho!$K$8</f>
        <v>0</v>
      </c>
      <c r="F19" s="93">
        <f>[14]Julho!$K$9</f>
        <v>0</v>
      </c>
      <c r="G19" s="93">
        <f>[14]Julho!$K$10</f>
        <v>0</v>
      </c>
      <c r="H19" s="93">
        <f>[14]Julho!$K$11</f>
        <v>0</v>
      </c>
      <c r="I19" s="93">
        <f>[14]Julho!$K$12</f>
        <v>0</v>
      </c>
      <c r="J19" s="93">
        <f>[14]Julho!$K$13</f>
        <v>0</v>
      </c>
      <c r="K19" s="93">
        <f>[14]Julho!$K$14</f>
        <v>0</v>
      </c>
      <c r="L19" s="93">
        <f>[14]Julho!$K$15</f>
        <v>0</v>
      </c>
      <c r="M19" s="93">
        <f>[14]Julho!$K$16</f>
        <v>0</v>
      </c>
      <c r="N19" s="93">
        <f>[14]Julho!$K$17</f>
        <v>0</v>
      </c>
      <c r="O19" s="93">
        <f>[14]Julho!$K$18</f>
        <v>0</v>
      </c>
      <c r="P19" s="93">
        <f>[14]Julho!$K$19</f>
        <v>0</v>
      </c>
      <c r="Q19" s="93">
        <f>[14]Julho!$K$20</f>
        <v>0</v>
      </c>
      <c r="R19" s="93">
        <f>[14]Julho!$K$21</f>
        <v>0</v>
      </c>
      <c r="S19" s="93">
        <f>[14]Julho!$K$22</f>
        <v>0</v>
      </c>
      <c r="T19" s="93">
        <f>[14]Julho!$K$23</f>
        <v>0</v>
      </c>
      <c r="U19" s="93">
        <f>[14]Julho!$K$24</f>
        <v>0</v>
      </c>
      <c r="V19" s="93">
        <f>[14]Julho!$K$25</f>
        <v>0</v>
      </c>
      <c r="W19" s="93">
        <f>[14]Julho!$K$26</f>
        <v>0</v>
      </c>
      <c r="X19" s="93">
        <f>[14]Julho!$K$27</f>
        <v>0</v>
      </c>
      <c r="Y19" s="93">
        <f>[14]Julho!$K$28</f>
        <v>0</v>
      </c>
      <c r="Z19" s="93">
        <f>[14]Julho!$K$29</f>
        <v>0</v>
      </c>
      <c r="AA19" s="93">
        <f>[14]Julho!$K$30</f>
        <v>0</v>
      </c>
      <c r="AB19" s="93">
        <f>[14]Julho!$K$31</f>
        <v>0</v>
      </c>
      <c r="AC19" s="93">
        <f>[14]Julho!$K$32</f>
        <v>0</v>
      </c>
      <c r="AD19" s="93">
        <f>[14]Julho!$K$33</f>
        <v>0</v>
      </c>
      <c r="AE19" s="93">
        <f>[14]Julho!$K$34</f>
        <v>0</v>
      </c>
      <c r="AF19" s="93">
        <f>[14]Julho!$K$35</f>
        <v>0</v>
      </c>
      <c r="AG19" s="81">
        <f t="shared" si="4"/>
        <v>0</v>
      </c>
      <c r="AH19" s="82">
        <f t="shared" si="5"/>
        <v>0</v>
      </c>
      <c r="AI19" s="56">
        <f t="shared" si="6"/>
        <v>31</v>
      </c>
    </row>
    <row r="20" spans="1:37" x14ac:dyDescent="0.2">
      <c r="A20" s="50" t="s">
        <v>5</v>
      </c>
      <c r="B20" s="93">
        <f>[15]Julho!$K$5</f>
        <v>0</v>
      </c>
      <c r="C20" s="93">
        <f>[15]Julho!$K$6</f>
        <v>0</v>
      </c>
      <c r="D20" s="93">
        <f>[15]Julho!$K$7</f>
        <v>0</v>
      </c>
      <c r="E20" s="93">
        <f>[15]Julho!$K$8</f>
        <v>0</v>
      </c>
      <c r="F20" s="93">
        <f>[15]Julho!$K$9</f>
        <v>0</v>
      </c>
      <c r="G20" s="93">
        <f>[15]Julho!$K$10</f>
        <v>0</v>
      </c>
      <c r="H20" s="93">
        <f>[15]Julho!$K$11</f>
        <v>0</v>
      </c>
      <c r="I20" s="93">
        <f>[15]Julho!$K$12</f>
        <v>0</v>
      </c>
      <c r="J20" s="93">
        <f>[15]Julho!$K$13</f>
        <v>0.60000000000000009</v>
      </c>
      <c r="K20" s="93">
        <f>[15]Julho!$K$14</f>
        <v>0</v>
      </c>
      <c r="L20" s="93">
        <f>[15]Julho!$K$15</f>
        <v>0</v>
      </c>
      <c r="M20" s="93">
        <f>[15]Julho!$K$16</f>
        <v>0</v>
      </c>
      <c r="N20" s="93">
        <f>[15]Julho!$K$17</f>
        <v>0</v>
      </c>
      <c r="O20" s="93">
        <f>[15]Julho!$K$18</f>
        <v>0</v>
      </c>
      <c r="P20" s="93">
        <f>[15]Julho!$K$19</f>
        <v>0</v>
      </c>
      <c r="Q20" s="93">
        <f>[15]Julho!$K$20</f>
        <v>0</v>
      </c>
      <c r="R20" s="93">
        <f>[15]Julho!$K$21</f>
        <v>0</v>
      </c>
      <c r="S20" s="93">
        <f>[15]Julho!$K$22</f>
        <v>0</v>
      </c>
      <c r="T20" s="93">
        <f>[15]Julho!$K$23</f>
        <v>0</v>
      </c>
      <c r="U20" s="93">
        <f>[15]Julho!$K$24</f>
        <v>0</v>
      </c>
      <c r="V20" s="93">
        <f>[15]Julho!$K$25</f>
        <v>0</v>
      </c>
      <c r="W20" s="93">
        <f>[15]Julho!$K$26</f>
        <v>0</v>
      </c>
      <c r="X20" s="93">
        <f>[15]Julho!$K$27</f>
        <v>0</v>
      </c>
      <c r="Y20" s="93">
        <f>[15]Julho!$K$28</f>
        <v>0</v>
      </c>
      <c r="Z20" s="93">
        <f>[15]Julho!$K$29</f>
        <v>0</v>
      </c>
      <c r="AA20" s="93">
        <f>[15]Julho!$K$30</f>
        <v>0</v>
      </c>
      <c r="AB20" s="93">
        <f>[15]Julho!$K$31</f>
        <v>0</v>
      </c>
      <c r="AC20" s="93">
        <f>[15]Julho!$K$32</f>
        <v>0</v>
      </c>
      <c r="AD20" s="93">
        <f>[15]Julho!$K$33</f>
        <v>0</v>
      </c>
      <c r="AE20" s="93">
        <f>[15]Julho!$K$34</f>
        <v>0</v>
      </c>
      <c r="AF20" s="93">
        <f>[15]Julho!$K$35</f>
        <v>0</v>
      </c>
      <c r="AG20" s="81">
        <f t="shared" si="4"/>
        <v>0.60000000000000009</v>
      </c>
      <c r="AH20" s="82">
        <f t="shared" si="5"/>
        <v>0.60000000000000009</v>
      </c>
      <c r="AI20" s="56">
        <f t="shared" si="6"/>
        <v>30</v>
      </c>
      <c r="AJ20" s="11" t="s">
        <v>33</v>
      </c>
    </row>
    <row r="21" spans="1:37" x14ac:dyDescent="0.2">
      <c r="A21" s="50" t="s">
        <v>31</v>
      </c>
      <c r="B21" s="93">
        <f>[16]Julho!$K$5</f>
        <v>0</v>
      </c>
      <c r="C21" s="93">
        <f>[16]Julho!$K$6</f>
        <v>0</v>
      </c>
      <c r="D21" s="93">
        <f>[16]Julho!$K$7</f>
        <v>0</v>
      </c>
      <c r="E21" s="93">
        <f>[16]Julho!$K$8</f>
        <v>0</v>
      </c>
      <c r="F21" s="93">
        <f>[16]Julho!$K$9</f>
        <v>0</v>
      </c>
      <c r="G21" s="93">
        <f>[16]Julho!$K$10</f>
        <v>0</v>
      </c>
      <c r="H21" s="93">
        <f>[16]Julho!$K$11</f>
        <v>0</v>
      </c>
      <c r="I21" s="93">
        <f>[16]Julho!$K$12</f>
        <v>0</v>
      </c>
      <c r="J21" s="93">
        <f>[16]Julho!$K$13</f>
        <v>0</v>
      </c>
      <c r="K21" s="93">
        <f>[16]Julho!$K$14</f>
        <v>0</v>
      </c>
      <c r="L21" s="93">
        <f>[16]Julho!$K$15</f>
        <v>0</v>
      </c>
      <c r="M21" s="93">
        <f>[16]Julho!$K$16</f>
        <v>0</v>
      </c>
      <c r="N21" s="93">
        <f>[16]Julho!$K$17</f>
        <v>0</v>
      </c>
      <c r="O21" s="93">
        <f>[16]Julho!$K$18</f>
        <v>0</v>
      </c>
      <c r="P21" s="93">
        <f>[16]Julho!$K$19</f>
        <v>0</v>
      </c>
      <c r="Q21" s="93">
        <f>[16]Julho!$K$20</f>
        <v>0</v>
      </c>
      <c r="R21" s="93">
        <f>[16]Julho!$K$21</f>
        <v>0</v>
      </c>
      <c r="S21" s="93">
        <f>[16]Julho!$K$22</f>
        <v>0</v>
      </c>
      <c r="T21" s="93">
        <f>[16]Julho!$K$23</f>
        <v>0</v>
      </c>
      <c r="U21" s="93">
        <f>[16]Julho!$K$24</f>
        <v>0</v>
      </c>
      <c r="V21" s="93">
        <f>[16]Julho!$K$25</f>
        <v>0</v>
      </c>
      <c r="W21" s="93">
        <f>[16]Julho!$K$26</f>
        <v>0</v>
      </c>
      <c r="X21" s="93">
        <f>[16]Julho!$K$27</f>
        <v>0</v>
      </c>
      <c r="Y21" s="93">
        <f>[16]Julho!$K$28</f>
        <v>0</v>
      </c>
      <c r="Z21" s="93">
        <f>[16]Julho!$K$29</f>
        <v>0</v>
      </c>
      <c r="AA21" s="93">
        <f>[16]Julho!$K$30</f>
        <v>0</v>
      </c>
      <c r="AB21" s="93">
        <f>[16]Julho!$K$31</f>
        <v>0</v>
      </c>
      <c r="AC21" s="93">
        <f>[16]Julho!$K$32</f>
        <v>0</v>
      </c>
      <c r="AD21" s="93">
        <f>[16]Julho!$K$33</f>
        <v>0</v>
      </c>
      <c r="AE21" s="93">
        <f>[16]Julho!$K$34</f>
        <v>0</v>
      </c>
      <c r="AF21" s="93">
        <f>[16]Julho!$K$35</f>
        <v>0</v>
      </c>
      <c r="AG21" s="81">
        <f t="shared" si="4"/>
        <v>0</v>
      </c>
      <c r="AH21" s="82">
        <f t="shared" si="5"/>
        <v>0</v>
      </c>
      <c r="AI21" s="56">
        <f t="shared" si="6"/>
        <v>31</v>
      </c>
    </row>
    <row r="22" spans="1:37" x14ac:dyDescent="0.2">
      <c r="A22" s="50" t="s">
        <v>6</v>
      </c>
      <c r="B22" s="93">
        <f>[17]Julho!$K$5</f>
        <v>0</v>
      </c>
      <c r="C22" s="93">
        <f>[17]Julho!$K$6</f>
        <v>0</v>
      </c>
      <c r="D22" s="93">
        <f>[17]Julho!$K$7</f>
        <v>0</v>
      </c>
      <c r="E22" s="93">
        <f>[17]Julho!$K$8</f>
        <v>0</v>
      </c>
      <c r="F22" s="93">
        <f>[17]Julho!$K$9</f>
        <v>0</v>
      </c>
      <c r="G22" s="93">
        <f>[17]Julho!$K$10</f>
        <v>0</v>
      </c>
      <c r="H22" s="93">
        <f>[17]Julho!$K$11</f>
        <v>0</v>
      </c>
      <c r="I22" s="93">
        <f>[17]Julho!$K$12</f>
        <v>0</v>
      </c>
      <c r="J22" s="93">
        <f>[17]Julho!$K$13</f>
        <v>0</v>
      </c>
      <c r="K22" s="93">
        <f>[17]Julho!$K$14</f>
        <v>0</v>
      </c>
      <c r="L22" s="93">
        <f>[17]Julho!$K$15</f>
        <v>0</v>
      </c>
      <c r="M22" s="93">
        <f>[17]Julho!$K$16</f>
        <v>0</v>
      </c>
      <c r="N22" s="93">
        <f>[17]Julho!$K$17</f>
        <v>0</v>
      </c>
      <c r="O22" s="93">
        <f>[17]Julho!$K$18</f>
        <v>0</v>
      </c>
      <c r="P22" s="93">
        <f>[17]Julho!$K$19</f>
        <v>0</v>
      </c>
      <c r="Q22" s="93">
        <f>[17]Julho!$K$20</f>
        <v>0</v>
      </c>
      <c r="R22" s="93">
        <f>[17]Julho!$K$21</f>
        <v>0</v>
      </c>
      <c r="S22" s="93">
        <f>[17]Julho!$K$22</f>
        <v>0</v>
      </c>
      <c r="T22" s="93">
        <f>[17]Julho!$K$23</f>
        <v>0</v>
      </c>
      <c r="U22" s="93">
        <f>[17]Julho!$K$24</f>
        <v>0</v>
      </c>
      <c r="V22" s="93">
        <f>[17]Julho!$K$25</f>
        <v>0</v>
      </c>
      <c r="W22" s="93">
        <f>[17]Julho!$K$26</f>
        <v>0</v>
      </c>
      <c r="X22" s="93">
        <f>[17]Julho!$K$27</f>
        <v>0</v>
      </c>
      <c r="Y22" s="93">
        <f>[17]Julho!$K$28</f>
        <v>0</v>
      </c>
      <c r="Z22" s="93">
        <f>[17]Julho!$K$29</f>
        <v>0</v>
      </c>
      <c r="AA22" s="93">
        <f>[17]Julho!$K$30</f>
        <v>0</v>
      </c>
      <c r="AB22" s="93">
        <f>[17]Julho!$K$31</f>
        <v>0</v>
      </c>
      <c r="AC22" s="93">
        <f>[17]Julho!$K$32</f>
        <v>0</v>
      </c>
      <c r="AD22" s="93">
        <f>[17]Julho!$K$33</f>
        <v>0</v>
      </c>
      <c r="AE22" s="93">
        <f>[17]Julho!$K$34</f>
        <v>0</v>
      </c>
      <c r="AF22" s="93">
        <f>[17]Julho!$K$35</f>
        <v>0</v>
      </c>
      <c r="AG22" s="81">
        <f t="shared" si="4"/>
        <v>0</v>
      </c>
      <c r="AH22" s="82">
        <f t="shared" si="5"/>
        <v>0</v>
      </c>
      <c r="AI22" s="56">
        <f t="shared" si="6"/>
        <v>31</v>
      </c>
    </row>
    <row r="23" spans="1:37" x14ac:dyDescent="0.2">
      <c r="A23" s="50" t="s">
        <v>7</v>
      </c>
      <c r="B23" s="93">
        <f>[18]Julho!$K$5</f>
        <v>0.4</v>
      </c>
      <c r="C23" s="93">
        <f>[18]Julho!$K$6</f>
        <v>0</v>
      </c>
      <c r="D23" s="93">
        <f>[18]Julho!$K$7</f>
        <v>0</v>
      </c>
      <c r="E23" s="93">
        <f>[18]Julho!$K$8</f>
        <v>0</v>
      </c>
      <c r="F23" s="93">
        <f>[18]Julho!$K$9</f>
        <v>0</v>
      </c>
      <c r="G23" s="93">
        <f>[18]Julho!$K$10</f>
        <v>0</v>
      </c>
      <c r="H23" s="93">
        <f>[18]Julho!$K$11</f>
        <v>0</v>
      </c>
      <c r="I23" s="93">
        <f>[18]Julho!$K$12</f>
        <v>8.4</v>
      </c>
      <c r="J23" s="93">
        <f>[18]Julho!$K$13</f>
        <v>16.599999999999998</v>
      </c>
      <c r="K23" s="93">
        <f>[18]Julho!$K$14</f>
        <v>4</v>
      </c>
      <c r="L23" s="93">
        <f>[18]Julho!$K$15</f>
        <v>0</v>
      </c>
      <c r="M23" s="93">
        <f>[18]Julho!$K$16</f>
        <v>0.2</v>
      </c>
      <c r="N23" s="93">
        <f>[18]Julho!$K$17</f>
        <v>0</v>
      </c>
      <c r="O23" s="93">
        <f>[18]Julho!$K$18</f>
        <v>0</v>
      </c>
      <c r="P23" s="93">
        <f>[18]Julho!$K$19</f>
        <v>0</v>
      </c>
      <c r="Q23" s="93">
        <f>[18]Julho!$K$20</f>
        <v>0</v>
      </c>
      <c r="R23" s="93">
        <f>[18]Julho!$K$21</f>
        <v>0</v>
      </c>
      <c r="S23" s="93">
        <f>[18]Julho!$K$22</f>
        <v>0</v>
      </c>
      <c r="T23" s="93">
        <f>[18]Julho!$K$23</f>
        <v>0</v>
      </c>
      <c r="U23" s="93">
        <f>[18]Julho!$K$24</f>
        <v>0</v>
      </c>
      <c r="V23" s="93">
        <f>[18]Julho!$K$25</f>
        <v>0</v>
      </c>
      <c r="W23" s="93">
        <f>[18]Julho!$K$26</f>
        <v>0</v>
      </c>
      <c r="X23" s="93">
        <f>[18]Julho!$K$27</f>
        <v>0</v>
      </c>
      <c r="Y23" s="93">
        <f>[18]Julho!$K$28</f>
        <v>0</v>
      </c>
      <c r="Z23" s="93">
        <f>[18]Julho!$K$29</f>
        <v>0</v>
      </c>
      <c r="AA23" s="93">
        <f>[18]Julho!$K$30</f>
        <v>0</v>
      </c>
      <c r="AB23" s="93">
        <f>[18]Julho!$K$31</f>
        <v>0</v>
      </c>
      <c r="AC23" s="93">
        <f>[18]Julho!$K$32</f>
        <v>0</v>
      </c>
      <c r="AD23" s="93">
        <f>[18]Julho!$K$33</f>
        <v>0.4</v>
      </c>
      <c r="AE23" s="93">
        <f>[18]Julho!$K$34</f>
        <v>6.4000000000000012</v>
      </c>
      <c r="AF23" s="93">
        <f>[18]Julho!$K$35</f>
        <v>0</v>
      </c>
      <c r="AG23" s="81">
        <f t="shared" si="4"/>
        <v>36.4</v>
      </c>
      <c r="AH23" s="82">
        <f t="shared" si="5"/>
        <v>16.599999999999998</v>
      </c>
      <c r="AI23" s="56">
        <f t="shared" si="6"/>
        <v>24</v>
      </c>
    </row>
    <row r="24" spans="1:37" x14ac:dyDescent="0.2">
      <c r="A24" s="50" t="s">
        <v>151</v>
      </c>
      <c r="B24" s="93">
        <f>[19]Julho!$K$5</f>
        <v>2.2000000000000002</v>
      </c>
      <c r="C24" s="93">
        <f>[19]Julho!$K$6</f>
        <v>0</v>
      </c>
      <c r="D24" s="93">
        <f>[19]Julho!$K$7</f>
        <v>0</v>
      </c>
      <c r="E24" s="93">
        <f>[19]Julho!$K$8</f>
        <v>0</v>
      </c>
      <c r="F24" s="93">
        <f>[19]Julho!$K$9</f>
        <v>0</v>
      </c>
      <c r="G24" s="93">
        <f>[19]Julho!$K$10</f>
        <v>0</v>
      </c>
      <c r="H24" s="93">
        <f>[19]Julho!$K$11</f>
        <v>0</v>
      </c>
      <c r="I24" s="93">
        <f>[19]Julho!$K$12</f>
        <v>5.2000000000000011</v>
      </c>
      <c r="J24" s="93">
        <f>[19]Julho!$K$13</f>
        <v>17</v>
      </c>
      <c r="K24" s="93">
        <f>[19]Julho!$K$14</f>
        <v>8.6000000000000014</v>
      </c>
      <c r="L24" s="93">
        <f>[19]Julho!$K$15</f>
        <v>0</v>
      </c>
      <c r="M24" s="93">
        <f>[19]Julho!$K$16</f>
        <v>0</v>
      </c>
      <c r="N24" s="93">
        <f>[19]Julho!$K$17</f>
        <v>0</v>
      </c>
      <c r="O24" s="93">
        <f>[19]Julho!$K$18</f>
        <v>0</v>
      </c>
      <c r="P24" s="93">
        <f>[19]Julho!$K$19</f>
        <v>0</v>
      </c>
      <c r="Q24" s="93">
        <f>[19]Julho!$K$20</f>
        <v>0</v>
      </c>
      <c r="R24" s="93">
        <f>[19]Julho!$K$21</f>
        <v>0</v>
      </c>
      <c r="S24" s="93">
        <f>[19]Julho!$K$22</f>
        <v>0</v>
      </c>
      <c r="T24" s="93">
        <f>[19]Julho!$K$23</f>
        <v>0</v>
      </c>
      <c r="U24" s="93">
        <f>[19]Julho!$K$24</f>
        <v>0</v>
      </c>
      <c r="V24" s="93">
        <f>[19]Julho!$K$25</f>
        <v>0</v>
      </c>
      <c r="W24" s="93">
        <f>[19]Julho!$K$26</f>
        <v>0</v>
      </c>
      <c r="X24" s="93">
        <f>[19]Julho!$K$27</f>
        <v>0</v>
      </c>
      <c r="Y24" s="93">
        <f>[19]Julho!$K$28</f>
        <v>0</v>
      </c>
      <c r="Z24" s="93">
        <f>[19]Julho!$K$29</f>
        <v>0</v>
      </c>
      <c r="AA24" s="93">
        <f>[19]Julho!$K$30</f>
        <v>0</v>
      </c>
      <c r="AB24" s="93">
        <f>[19]Julho!$K$31</f>
        <v>0</v>
      </c>
      <c r="AC24" s="93">
        <f>[19]Julho!$K$32</f>
        <v>0</v>
      </c>
      <c r="AD24" s="93">
        <f>[19]Julho!$K$33</f>
        <v>0</v>
      </c>
      <c r="AE24" s="93">
        <f>[19]Julho!$K$34</f>
        <v>4.2</v>
      </c>
      <c r="AF24" s="93">
        <f>[19]Julho!$K$35</f>
        <v>0</v>
      </c>
      <c r="AG24" s="81">
        <f t="shared" si="4"/>
        <v>37.200000000000003</v>
      </c>
      <c r="AH24" s="82">
        <f t="shared" si="5"/>
        <v>17</v>
      </c>
      <c r="AI24" s="56">
        <f t="shared" si="6"/>
        <v>26</v>
      </c>
    </row>
    <row r="25" spans="1:37" x14ac:dyDescent="0.2">
      <c r="A25" s="50" t="s">
        <v>152</v>
      </c>
      <c r="B25" s="93">
        <f>[44]Julho!$K5</f>
        <v>0</v>
      </c>
      <c r="C25" s="93">
        <f>[44]Julho!$K6</f>
        <v>0</v>
      </c>
      <c r="D25" s="93">
        <f>[44]Julho!$K7</f>
        <v>0</v>
      </c>
      <c r="E25" s="93">
        <f>[44]Julho!$K8</f>
        <v>0</v>
      </c>
      <c r="F25" s="93">
        <f>[44]Julho!$K9</f>
        <v>0</v>
      </c>
      <c r="G25" s="93">
        <f>[44]Julho!$K10</f>
        <v>0</v>
      </c>
      <c r="H25" s="93">
        <f>[44]Julho!$K11</f>
        <v>0.4</v>
      </c>
      <c r="I25" s="93">
        <f>[44]Julho!$K12</f>
        <v>6.2</v>
      </c>
      <c r="J25" s="93">
        <f>[44]Julho!$K13</f>
        <v>6.8000000000000007</v>
      </c>
      <c r="K25" s="93">
        <f>[44]Julho!$K14</f>
        <v>0.2</v>
      </c>
      <c r="L25" s="93">
        <f>[44]Julho!$K15</f>
        <v>36.200000000000003</v>
      </c>
      <c r="M25" s="93">
        <f>[44]Julho!$K16</f>
        <v>26.400000000000002</v>
      </c>
      <c r="N25" s="93">
        <f>[44]Julho!$K17</f>
        <v>0.6</v>
      </c>
      <c r="O25" s="93">
        <f>[44]Julho!$K18</f>
        <v>0</v>
      </c>
      <c r="P25" s="93">
        <f>[44]Julho!$K19</f>
        <v>0</v>
      </c>
      <c r="Q25" s="93">
        <f>[44]Julho!$K20</f>
        <v>0</v>
      </c>
      <c r="R25" s="93">
        <f>[44]Julho!$K21</f>
        <v>0</v>
      </c>
      <c r="S25" s="93">
        <f>[44]Julho!$K22</f>
        <v>0.2</v>
      </c>
      <c r="T25" s="93">
        <f>[44]Julho!$K23</f>
        <v>0</v>
      </c>
      <c r="U25" s="93">
        <f>[44]Julho!$K24</f>
        <v>0</v>
      </c>
      <c r="V25" s="93">
        <f>[44]Julho!$K25</f>
        <v>0</v>
      </c>
      <c r="W25" s="93">
        <f>[44]Julho!$K26</f>
        <v>0</v>
      </c>
      <c r="X25" s="93">
        <f>[44]Julho!$K27</f>
        <v>0</v>
      </c>
      <c r="Y25" s="93">
        <f>[44]Julho!$K28</f>
        <v>0</v>
      </c>
      <c r="Z25" s="93">
        <f>[44]Julho!$K29</f>
        <v>0</v>
      </c>
      <c r="AA25" s="93">
        <f>[44]Julho!$K30</f>
        <v>0</v>
      </c>
      <c r="AB25" s="93">
        <f>[44]Julho!$K31</f>
        <v>0</v>
      </c>
      <c r="AC25" s="93">
        <f>[44]Julho!$K32</f>
        <v>0</v>
      </c>
      <c r="AD25" s="93">
        <f>[44]Julho!$K33</f>
        <v>8.8000000000000007</v>
      </c>
      <c r="AE25" s="93">
        <f>[44]Julho!$K34</f>
        <v>0.2</v>
      </c>
      <c r="AF25" s="93">
        <f>[44]Julho!$K35</f>
        <v>0</v>
      </c>
      <c r="AG25" s="81">
        <f t="shared" si="4"/>
        <v>86</v>
      </c>
      <c r="AH25" s="82">
        <f t="shared" si="5"/>
        <v>36.200000000000003</v>
      </c>
      <c r="AI25" s="56">
        <f t="shared" si="6"/>
        <v>21</v>
      </c>
      <c r="AJ25" s="11" t="s">
        <v>33</v>
      </c>
    </row>
    <row r="26" spans="1:37" x14ac:dyDescent="0.2">
      <c r="A26" s="50" t="s">
        <v>153</v>
      </c>
      <c r="B26" s="93">
        <f>[20]Julho!$K$5</f>
        <v>0.8</v>
      </c>
      <c r="C26" s="93">
        <f>[20]Julho!$K$6</f>
        <v>0</v>
      </c>
      <c r="D26" s="93">
        <f>[20]Julho!$K$7</f>
        <v>0</v>
      </c>
      <c r="E26" s="93">
        <f>[20]Julho!$K$8</f>
        <v>0</v>
      </c>
      <c r="F26" s="93">
        <f>[20]Julho!$K$9</f>
        <v>0</v>
      </c>
      <c r="G26" s="93">
        <f>[20]Julho!$K$10</f>
        <v>0</v>
      </c>
      <c r="H26" s="93">
        <f>[20]Julho!$K$11</f>
        <v>0</v>
      </c>
      <c r="I26" s="93">
        <f>[20]Julho!$K$12</f>
        <v>6.3999999999999995</v>
      </c>
      <c r="J26" s="93">
        <f>[20]Julho!$K$13</f>
        <v>17.199999999999996</v>
      </c>
      <c r="K26" s="93">
        <f>[20]Julho!$K$14</f>
        <v>8.8000000000000007</v>
      </c>
      <c r="L26" s="93">
        <f>[20]Julho!$K$15</f>
        <v>0.2</v>
      </c>
      <c r="M26" s="93">
        <f>[20]Julho!$K$16</f>
        <v>0</v>
      </c>
      <c r="N26" s="93">
        <f>[20]Julho!$K$17</f>
        <v>0</v>
      </c>
      <c r="O26" s="93">
        <f>[20]Julho!$K$18</f>
        <v>0</v>
      </c>
      <c r="P26" s="93">
        <f>[20]Julho!$K$19</f>
        <v>0</v>
      </c>
      <c r="Q26" s="93">
        <f>[20]Julho!$K$20</f>
        <v>0</v>
      </c>
      <c r="R26" s="93">
        <f>[20]Julho!$K$21</f>
        <v>0</v>
      </c>
      <c r="S26" s="93">
        <f>[20]Julho!$K$22</f>
        <v>0</v>
      </c>
      <c r="T26" s="93">
        <f>[20]Julho!$K$23</f>
        <v>0</v>
      </c>
      <c r="U26" s="93">
        <f>[20]Julho!$K$24</f>
        <v>0</v>
      </c>
      <c r="V26" s="93">
        <f>[20]Julho!$K$25</f>
        <v>0</v>
      </c>
      <c r="W26" s="93">
        <f>[20]Julho!$K$26</f>
        <v>0</v>
      </c>
      <c r="X26" s="93">
        <f>[20]Julho!$K$27</f>
        <v>0</v>
      </c>
      <c r="Y26" s="93">
        <f>[20]Julho!$K$28</f>
        <v>0</v>
      </c>
      <c r="Z26" s="93">
        <f>[20]Julho!$K$29</f>
        <v>0</v>
      </c>
      <c r="AA26" s="93">
        <f>[20]Julho!$K$30</f>
        <v>0</v>
      </c>
      <c r="AB26" s="93">
        <f>[20]Julho!$K$31</f>
        <v>0</v>
      </c>
      <c r="AC26" s="93">
        <f>[20]Julho!$K$32</f>
        <v>0</v>
      </c>
      <c r="AD26" s="93">
        <f>[20]Julho!$K$33</f>
        <v>0</v>
      </c>
      <c r="AE26" s="93">
        <f>[20]Julho!$K$34</f>
        <v>6.8000000000000016</v>
      </c>
      <c r="AF26" s="93">
        <f>[20]Julho!$K$35</f>
        <v>0</v>
      </c>
      <c r="AG26" s="81">
        <f t="shared" si="4"/>
        <v>40.200000000000003</v>
      </c>
      <c r="AH26" s="82">
        <f t="shared" si="5"/>
        <v>17.199999999999996</v>
      </c>
      <c r="AI26" s="56">
        <f t="shared" si="6"/>
        <v>25</v>
      </c>
    </row>
    <row r="27" spans="1:37" x14ac:dyDescent="0.2">
      <c r="A27" s="50" t="s">
        <v>8</v>
      </c>
      <c r="B27" s="93">
        <f>[21]Julho!$K$5</f>
        <v>0</v>
      </c>
      <c r="C27" s="93">
        <f>[21]Julho!$K$6</f>
        <v>0</v>
      </c>
      <c r="D27" s="93">
        <f>[21]Julho!$K$7</f>
        <v>0</v>
      </c>
      <c r="E27" s="93">
        <f>[21]Julho!$K$8</f>
        <v>0</v>
      </c>
      <c r="F27" s="93">
        <f>[21]Julho!$K$9</f>
        <v>0</v>
      </c>
      <c r="G27" s="93">
        <f>[21]Julho!$K$10</f>
        <v>0</v>
      </c>
      <c r="H27" s="93">
        <f>[21]Julho!$K$11</f>
        <v>0</v>
      </c>
      <c r="I27" s="93">
        <f>[21]Julho!$K$12</f>
        <v>7.4</v>
      </c>
      <c r="J27" s="93">
        <f>[21]Julho!$K$13</f>
        <v>8.3999999999999986</v>
      </c>
      <c r="K27" s="93">
        <f>[21]Julho!$K$14</f>
        <v>1</v>
      </c>
      <c r="L27" s="93">
        <f>[21]Julho!$K$15</f>
        <v>7.6000000000000005</v>
      </c>
      <c r="M27" s="93">
        <f>[21]Julho!$K$16</f>
        <v>47.400000000000006</v>
      </c>
      <c r="N27" s="93">
        <f>[21]Julho!$K$17</f>
        <v>0.8</v>
      </c>
      <c r="O27" s="93">
        <f>[21]Julho!$K$18</f>
        <v>0</v>
      </c>
      <c r="P27" s="93">
        <f>[21]Julho!$K$19</f>
        <v>0</v>
      </c>
      <c r="Q27" s="93">
        <f>[21]Julho!$K$20</f>
        <v>0</v>
      </c>
      <c r="R27" s="93">
        <f>[21]Julho!$K$21</f>
        <v>0</v>
      </c>
      <c r="S27" s="93">
        <f>[21]Julho!$K$22</f>
        <v>0</v>
      </c>
      <c r="T27" s="93">
        <f>[21]Julho!$K$23</f>
        <v>0</v>
      </c>
      <c r="U27" s="93">
        <f>[21]Julho!$K$24</f>
        <v>0</v>
      </c>
      <c r="V27" s="93">
        <f>[21]Julho!$K$25</f>
        <v>0</v>
      </c>
      <c r="W27" s="93">
        <f>[21]Julho!$K$26</f>
        <v>0</v>
      </c>
      <c r="X27" s="93">
        <f>[21]Julho!$K$27</f>
        <v>0</v>
      </c>
      <c r="Y27" s="93">
        <f>[21]Julho!$K$28</f>
        <v>0</v>
      </c>
      <c r="Z27" s="93">
        <f>[21]Julho!$K$29</f>
        <v>0</v>
      </c>
      <c r="AA27" s="93">
        <f>[21]Julho!$K$30</f>
        <v>0</v>
      </c>
      <c r="AB27" s="93">
        <f>[21]Julho!$K$31</f>
        <v>0</v>
      </c>
      <c r="AC27" s="93">
        <f>[21]Julho!$K$32</f>
        <v>0</v>
      </c>
      <c r="AD27" s="93">
        <f>[21]Julho!$K$33</f>
        <v>5.4</v>
      </c>
      <c r="AE27" s="93">
        <f>[21]Julho!$K$34</f>
        <v>0.2</v>
      </c>
      <c r="AF27" s="93">
        <f>[21]Julho!$K$35</f>
        <v>0</v>
      </c>
      <c r="AG27" s="81">
        <f t="shared" si="4"/>
        <v>78.200000000000017</v>
      </c>
      <c r="AH27" s="82">
        <f t="shared" si="5"/>
        <v>47.400000000000006</v>
      </c>
      <c r="AI27" s="56">
        <f t="shared" si="6"/>
        <v>23</v>
      </c>
    </row>
    <row r="28" spans="1:37" x14ac:dyDescent="0.2">
      <c r="A28" s="50" t="s">
        <v>9</v>
      </c>
      <c r="B28" s="93">
        <f>[22]Julho!$K5</f>
        <v>9</v>
      </c>
      <c r="C28" s="93">
        <f>[22]Julho!$K6</f>
        <v>0</v>
      </c>
      <c r="D28" s="93">
        <f>[22]Julho!$K7</f>
        <v>0</v>
      </c>
      <c r="E28" s="93">
        <f>[22]Julho!$K8</f>
        <v>0</v>
      </c>
      <c r="F28" s="93">
        <f>[22]Julho!$K9</f>
        <v>0</v>
      </c>
      <c r="G28" s="93">
        <f>[22]Julho!$K10</f>
        <v>0</v>
      </c>
      <c r="H28" s="93">
        <f>[22]Julho!$K11</f>
        <v>0</v>
      </c>
      <c r="I28" s="93">
        <f>[22]Julho!$K12</f>
        <v>4</v>
      </c>
      <c r="J28" s="93">
        <f>[22]Julho!$K13</f>
        <v>25.2</v>
      </c>
      <c r="K28" s="93">
        <f>[22]Julho!$K14</f>
        <v>24.2</v>
      </c>
      <c r="L28" s="93">
        <f>[22]Julho!$K15</f>
        <v>0</v>
      </c>
      <c r="M28" s="93">
        <f>[22]Julho!$K16</f>
        <v>0</v>
      </c>
      <c r="N28" s="93">
        <f>[22]Julho!$K17</f>
        <v>0</v>
      </c>
      <c r="O28" s="93">
        <f>[22]Julho!$K18</f>
        <v>0</v>
      </c>
      <c r="P28" s="93">
        <f>[22]Julho!$K19</f>
        <v>0</v>
      </c>
      <c r="Q28" s="93">
        <f>[22]Julho!$K20</f>
        <v>0</v>
      </c>
      <c r="R28" s="93">
        <f>[22]Julho!$K21</f>
        <v>0</v>
      </c>
      <c r="S28" s="93">
        <f>[22]Julho!$K22</f>
        <v>0</v>
      </c>
      <c r="T28" s="93">
        <f>[22]Julho!$K23</f>
        <v>0</v>
      </c>
      <c r="U28" s="93">
        <f>[22]Julho!$K24</f>
        <v>0</v>
      </c>
      <c r="V28" s="93">
        <f>[22]Julho!$K25</f>
        <v>0</v>
      </c>
      <c r="W28" s="93">
        <f>[22]Julho!$K26</f>
        <v>0</v>
      </c>
      <c r="X28" s="93">
        <f>[22]Julho!$K27</f>
        <v>0</v>
      </c>
      <c r="Y28" s="93">
        <f>[22]Julho!$K28</f>
        <v>0</v>
      </c>
      <c r="Z28" s="93">
        <f>[22]Julho!$K29</f>
        <v>0</v>
      </c>
      <c r="AA28" s="93">
        <f>[22]Julho!$K30</f>
        <v>0</v>
      </c>
      <c r="AB28" s="93">
        <f>[22]Julho!$K31</f>
        <v>0</v>
      </c>
      <c r="AC28" s="93">
        <f>[22]Julho!$K32</f>
        <v>0</v>
      </c>
      <c r="AD28" s="93">
        <f>[22]Julho!$K33</f>
        <v>0</v>
      </c>
      <c r="AE28" s="93">
        <f>[22]Julho!$K34</f>
        <v>2.2000000000000002</v>
      </c>
      <c r="AF28" s="93">
        <f>[22]Julho!$K35</f>
        <v>0</v>
      </c>
      <c r="AG28" s="81">
        <f t="shared" si="4"/>
        <v>64.600000000000009</v>
      </c>
      <c r="AH28" s="82">
        <f t="shared" si="5"/>
        <v>25.2</v>
      </c>
      <c r="AI28" s="56">
        <f t="shared" si="6"/>
        <v>26</v>
      </c>
    </row>
    <row r="29" spans="1:37" x14ac:dyDescent="0.2">
      <c r="A29" s="50" t="s">
        <v>30</v>
      </c>
      <c r="B29" s="93">
        <f>[23]Julho!$K$5</f>
        <v>1</v>
      </c>
      <c r="C29" s="93">
        <f>[23]Julho!$K$6</f>
        <v>0</v>
      </c>
      <c r="D29" s="93">
        <f>[23]Julho!$K$7</f>
        <v>0</v>
      </c>
      <c r="E29" s="93">
        <f>[23]Julho!$K$8</f>
        <v>0</v>
      </c>
      <c r="F29" s="93">
        <f>[23]Julho!$K$9</f>
        <v>0</v>
      </c>
      <c r="G29" s="93">
        <f>[23]Julho!$K$10</f>
        <v>0</v>
      </c>
      <c r="H29" s="93">
        <f>[23]Julho!$K$11</f>
        <v>0</v>
      </c>
      <c r="I29" s="93">
        <f>[23]Julho!$K$12</f>
        <v>10.4</v>
      </c>
      <c r="J29" s="93">
        <f>[23]Julho!$K$13</f>
        <v>23.999999999999996</v>
      </c>
      <c r="K29" s="93">
        <f>[23]Julho!$K$14</f>
        <v>2</v>
      </c>
      <c r="L29" s="93">
        <f>[23]Julho!$K$15</f>
        <v>0.2</v>
      </c>
      <c r="M29" s="93">
        <f>[23]Julho!$K$16</f>
        <v>0.60000000000000009</v>
      </c>
      <c r="N29" s="93">
        <f>[23]Julho!$K$17</f>
        <v>0</v>
      </c>
      <c r="O29" s="93">
        <f>[23]Julho!$K$18</f>
        <v>0</v>
      </c>
      <c r="P29" s="93">
        <f>[23]Julho!$K$19</f>
        <v>0</v>
      </c>
      <c r="Q29" s="93">
        <f>[23]Julho!$K$20</f>
        <v>0</v>
      </c>
      <c r="R29" s="93">
        <f>[23]Julho!$K$21</f>
        <v>0</v>
      </c>
      <c r="S29" s="93">
        <f>[23]Julho!$K$22</f>
        <v>0</v>
      </c>
      <c r="T29" s="93">
        <f>[23]Julho!$K$23</f>
        <v>0</v>
      </c>
      <c r="U29" s="93">
        <f>[23]Julho!$K$24</f>
        <v>0</v>
      </c>
      <c r="V29" s="93">
        <f>[23]Julho!$K$25</f>
        <v>0</v>
      </c>
      <c r="W29" s="93">
        <f>[23]Julho!$K$26</f>
        <v>0</v>
      </c>
      <c r="X29" s="93">
        <f>[23]Julho!$K$27</f>
        <v>0</v>
      </c>
      <c r="Y29" s="93">
        <f>[23]Julho!$K$28</f>
        <v>0</v>
      </c>
      <c r="Z29" s="93">
        <f>[23]Julho!$K$29</f>
        <v>0</v>
      </c>
      <c r="AA29" s="93">
        <f>[23]Julho!$K$30</f>
        <v>0</v>
      </c>
      <c r="AB29" s="93">
        <f>[23]Julho!$K$31</f>
        <v>0</v>
      </c>
      <c r="AC29" s="93">
        <f>[23]Julho!$K$32</f>
        <v>0</v>
      </c>
      <c r="AD29" s="93">
        <f>[23]Julho!$K$33</f>
        <v>0</v>
      </c>
      <c r="AE29" s="93">
        <f>[23]Julho!$K$34</f>
        <v>0.4</v>
      </c>
      <c r="AF29" s="93">
        <f>[23]Julho!$K$35</f>
        <v>0</v>
      </c>
      <c r="AG29" s="81">
        <f t="shared" si="4"/>
        <v>38.6</v>
      </c>
      <c r="AH29" s="82">
        <f t="shared" si="5"/>
        <v>23.999999999999996</v>
      </c>
      <c r="AI29" s="56">
        <f t="shared" si="6"/>
        <v>24</v>
      </c>
    </row>
    <row r="30" spans="1:37" x14ac:dyDescent="0.2">
      <c r="A30" s="50" t="s">
        <v>10</v>
      </c>
      <c r="B30" s="93">
        <f>[24]Julho!$K$5</f>
        <v>0</v>
      </c>
      <c r="C30" s="93">
        <f>[24]Julho!$K$6</f>
        <v>0</v>
      </c>
      <c r="D30" s="93">
        <f>[24]Julho!$K$7</f>
        <v>0</v>
      </c>
      <c r="E30" s="93">
        <f>[24]Julho!$K$8</f>
        <v>0</v>
      </c>
      <c r="F30" s="93">
        <f>[24]Julho!$K$9</f>
        <v>0</v>
      </c>
      <c r="G30" s="93">
        <f>[24]Julho!$K$10</f>
        <v>0</v>
      </c>
      <c r="H30" s="93">
        <f>[24]Julho!$K$11</f>
        <v>0</v>
      </c>
      <c r="I30" s="93">
        <f>[24]Julho!$K$12</f>
        <v>5.2</v>
      </c>
      <c r="J30" s="93">
        <f>[24]Julho!$K$13</f>
        <v>6.0000000000000009</v>
      </c>
      <c r="K30" s="93">
        <f>[24]Julho!$K$14</f>
        <v>1.4</v>
      </c>
      <c r="L30" s="93">
        <f>[24]Julho!$K$15</f>
        <v>0</v>
      </c>
      <c r="M30" s="93">
        <f>[24]Julho!$K$16</f>
        <v>14.2</v>
      </c>
      <c r="N30" s="93">
        <f>[24]Julho!$K$17</f>
        <v>0</v>
      </c>
      <c r="O30" s="93">
        <f>[24]Julho!$K$18</f>
        <v>0</v>
      </c>
      <c r="P30" s="93">
        <f>[24]Julho!$K$19</f>
        <v>0</v>
      </c>
      <c r="Q30" s="93">
        <f>[24]Julho!$K$20</f>
        <v>0</v>
      </c>
      <c r="R30" s="93">
        <f>[24]Julho!$K$21</f>
        <v>0</v>
      </c>
      <c r="S30" s="93">
        <f>[24]Julho!$K$22</f>
        <v>0</v>
      </c>
      <c r="T30" s="93">
        <f>[24]Julho!$K$23</f>
        <v>0</v>
      </c>
      <c r="U30" s="93">
        <f>[24]Julho!$K$24</f>
        <v>0</v>
      </c>
      <c r="V30" s="93">
        <f>[24]Julho!$K$25</f>
        <v>0</v>
      </c>
      <c r="W30" s="93">
        <f>[24]Julho!$K$26</f>
        <v>0</v>
      </c>
      <c r="X30" s="93">
        <f>[24]Julho!$K$27</f>
        <v>0</v>
      </c>
      <c r="Y30" s="93">
        <f>[24]Julho!$K$28</f>
        <v>0</v>
      </c>
      <c r="Z30" s="93">
        <f>[24]Julho!$K$29</f>
        <v>0</v>
      </c>
      <c r="AA30" s="93">
        <f>[24]Julho!$K$30</f>
        <v>0</v>
      </c>
      <c r="AB30" s="93">
        <f>[24]Julho!$K$31</f>
        <v>0</v>
      </c>
      <c r="AC30" s="93">
        <f>[24]Julho!$K$32</f>
        <v>0</v>
      </c>
      <c r="AD30" s="93">
        <f>[24]Julho!$K$33</f>
        <v>2</v>
      </c>
      <c r="AE30" s="93">
        <f>[24]Julho!$K$34</f>
        <v>1.7999999999999998</v>
      </c>
      <c r="AF30" s="93">
        <f>[24]Julho!$K$35</f>
        <v>0.2</v>
      </c>
      <c r="AG30" s="81">
        <f t="shared" si="4"/>
        <v>30.8</v>
      </c>
      <c r="AH30" s="82">
        <f t="shared" si="5"/>
        <v>14.2</v>
      </c>
      <c r="AI30" s="56">
        <f t="shared" si="6"/>
        <v>24</v>
      </c>
    </row>
    <row r="31" spans="1:37" x14ac:dyDescent="0.2">
      <c r="A31" s="50" t="s">
        <v>154</v>
      </c>
      <c r="B31" s="93">
        <f>[25]Julho!$K5</f>
        <v>0</v>
      </c>
      <c r="C31" s="93">
        <f>[25]Julho!$K6</f>
        <v>0</v>
      </c>
      <c r="D31" s="93">
        <f>[25]Julho!$K7</f>
        <v>0</v>
      </c>
      <c r="E31" s="93">
        <f>[25]Julho!$K8</f>
        <v>0</v>
      </c>
      <c r="F31" s="93">
        <f>[25]Julho!$K9</f>
        <v>0</v>
      </c>
      <c r="G31" s="93">
        <f>[25]Julho!$K10</f>
        <v>0</v>
      </c>
      <c r="H31" s="93">
        <f>[25]Julho!$K11</f>
        <v>0</v>
      </c>
      <c r="I31" s="93">
        <f>[25]Julho!$K12</f>
        <v>5.4</v>
      </c>
      <c r="J31" s="93">
        <f>[25]Julho!$K13</f>
        <v>7.1999999999999993</v>
      </c>
      <c r="K31" s="93">
        <f>[25]Julho!$K14</f>
        <v>1.5999999999999999</v>
      </c>
      <c r="L31" s="93">
        <f>[25]Julho!$K15</f>
        <v>0.4</v>
      </c>
      <c r="M31" s="93" t="str">
        <f>[25]Julho!$K16</f>
        <v>*</v>
      </c>
      <c r="N31" s="93" t="str">
        <f>[25]Julho!$K17</f>
        <v>*</v>
      </c>
      <c r="O31" s="93" t="str">
        <f>[25]Julho!$K18</f>
        <v>*</v>
      </c>
      <c r="P31" s="93" t="str">
        <f>[25]Julho!$K19</f>
        <v>*</v>
      </c>
      <c r="Q31" s="93">
        <f>[25]Julho!$K20</f>
        <v>0</v>
      </c>
      <c r="R31" s="93">
        <f>[25]Julho!$K21</f>
        <v>0</v>
      </c>
      <c r="S31" s="93">
        <f>[25]Julho!$K22</f>
        <v>0</v>
      </c>
      <c r="T31" s="93">
        <f>[25]Julho!$K23</f>
        <v>0</v>
      </c>
      <c r="U31" s="93">
        <f>[25]Julho!$K24</f>
        <v>0</v>
      </c>
      <c r="V31" s="93">
        <f>[25]Julho!$K25</f>
        <v>0</v>
      </c>
      <c r="W31" s="93">
        <f>[25]Julho!$K26</f>
        <v>0</v>
      </c>
      <c r="X31" s="93">
        <f>[25]Julho!$K27</f>
        <v>0.2</v>
      </c>
      <c r="Y31" s="93">
        <f>[25]Julho!$K28</f>
        <v>0</v>
      </c>
      <c r="Z31" s="93">
        <f>[25]Julho!$K29</f>
        <v>0</v>
      </c>
      <c r="AA31" s="93">
        <f>[25]Julho!$K30</f>
        <v>0</v>
      </c>
      <c r="AB31" s="93">
        <f>[25]Julho!$K31</f>
        <v>0</v>
      </c>
      <c r="AC31" s="93">
        <f>[25]Julho!$K32</f>
        <v>0</v>
      </c>
      <c r="AD31" s="93">
        <f>[25]Julho!$K33</f>
        <v>2.4</v>
      </c>
      <c r="AE31" s="93">
        <f>[25]Julho!$K34</f>
        <v>3</v>
      </c>
      <c r="AF31" s="93">
        <f>[25]Julho!$K35</f>
        <v>0</v>
      </c>
      <c r="AG31" s="81">
        <f t="shared" si="4"/>
        <v>20.2</v>
      </c>
      <c r="AH31" s="82">
        <f t="shared" si="5"/>
        <v>7.1999999999999993</v>
      </c>
      <c r="AI31" s="56">
        <f t="shared" si="6"/>
        <v>20</v>
      </c>
      <c r="AJ31" s="11"/>
    </row>
    <row r="32" spans="1:37" x14ac:dyDescent="0.2">
      <c r="A32" s="50" t="s">
        <v>11</v>
      </c>
      <c r="B32" s="93">
        <f>[26]Julho!$K$5</f>
        <v>5</v>
      </c>
      <c r="C32" s="93">
        <f>[26]Julho!$K$6</f>
        <v>0</v>
      </c>
      <c r="D32" s="93">
        <f>[26]Julho!$K$7</f>
        <v>0</v>
      </c>
      <c r="E32" s="93">
        <f>[26]Julho!$K$8</f>
        <v>0</v>
      </c>
      <c r="F32" s="93">
        <f>[26]Julho!$K$9</f>
        <v>0</v>
      </c>
      <c r="G32" s="93">
        <f>[26]Julho!$K$10</f>
        <v>0</v>
      </c>
      <c r="H32" s="93">
        <f>[26]Julho!$K$11</f>
        <v>0</v>
      </c>
      <c r="I32" s="93">
        <f>[26]Julho!$K$12</f>
        <v>6.0000000000000018</v>
      </c>
      <c r="J32" s="93">
        <f>[26]Julho!$K$13</f>
        <v>39.799999999999997</v>
      </c>
      <c r="K32" s="93">
        <f>[26]Julho!$K$14</f>
        <v>9.1999999999999993</v>
      </c>
      <c r="L32" s="93">
        <f>[26]Julho!$K$15</f>
        <v>0</v>
      </c>
      <c r="M32" s="93">
        <f>[26]Julho!$K$16</f>
        <v>0</v>
      </c>
      <c r="N32" s="93">
        <f>[26]Julho!$K$17</f>
        <v>0</v>
      </c>
      <c r="O32" s="93">
        <f>[26]Julho!$K$18</f>
        <v>0</v>
      </c>
      <c r="P32" s="93">
        <f>[26]Julho!$K$19</f>
        <v>0</v>
      </c>
      <c r="Q32" s="93">
        <f>[26]Julho!$K$20</f>
        <v>0</v>
      </c>
      <c r="R32" s="93">
        <f>[26]Julho!$K$21</f>
        <v>0</v>
      </c>
      <c r="S32" s="93">
        <f>[26]Julho!$K$22</f>
        <v>0</v>
      </c>
      <c r="T32" s="93">
        <f>[26]Julho!$K$23</f>
        <v>0</v>
      </c>
      <c r="U32" s="93">
        <f>[26]Julho!$K$24</f>
        <v>0</v>
      </c>
      <c r="V32" s="93">
        <f>[26]Julho!$K$25</f>
        <v>0</v>
      </c>
      <c r="W32" s="93">
        <f>[26]Julho!$K$26</f>
        <v>0</v>
      </c>
      <c r="X32" s="93">
        <f>[26]Julho!$K$27</f>
        <v>0</v>
      </c>
      <c r="Y32" s="93">
        <f>[26]Julho!$K$28</f>
        <v>0</v>
      </c>
      <c r="Z32" s="93">
        <f>[26]Julho!$K$29</f>
        <v>0</v>
      </c>
      <c r="AA32" s="93">
        <f>[26]Julho!$K$30</f>
        <v>0</v>
      </c>
      <c r="AB32" s="93">
        <f>[26]Julho!$K$31</f>
        <v>0</v>
      </c>
      <c r="AC32" s="93">
        <f>[26]Julho!$K$32</f>
        <v>0</v>
      </c>
      <c r="AD32" s="93">
        <f>[26]Julho!$K$33</f>
        <v>0</v>
      </c>
      <c r="AE32" s="93">
        <f>[26]Julho!$K$34</f>
        <v>2</v>
      </c>
      <c r="AF32" s="93">
        <f>[26]Julho!$K$35</f>
        <v>0.2</v>
      </c>
      <c r="AG32" s="81">
        <f t="shared" si="4"/>
        <v>62.2</v>
      </c>
      <c r="AH32" s="82">
        <f t="shared" si="5"/>
        <v>39.799999999999997</v>
      </c>
      <c r="AI32" s="56">
        <f t="shared" si="6"/>
        <v>25</v>
      </c>
    </row>
    <row r="33" spans="1:40" s="5" customFormat="1" x14ac:dyDescent="0.2">
      <c r="A33" s="50" t="s">
        <v>12</v>
      </c>
      <c r="B33" s="93">
        <f>[27]Julho!$K$5</f>
        <v>0.4</v>
      </c>
      <c r="C33" s="93">
        <f>[27]Julho!$K$6</f>
        <v>0</v>
      </c>
      <c r="D33" s="93">
        <f>[27]Julho!$K$7</f>
        <v>0</v>
      </c>
      <c r="E33" s="93">
        <f>[27]Julho!$K$8</f>
        <v>0</v>
      </c>
      <c r="F33" s="93">
        <f>[27]Julho!$K$9</f>
        <v>0</v>
      </c>
      <c r="G33" s="93">
        <f>[27]Julho!$K$10</f>
        <v>0</v>
      </c>
      <c r="H33" s="93">
        <f>[27]Julho!$K$11</f>
        <v>0</v>
      </c>
      <c r="I33" s="93">
        <f>[27]Julho!$K$12</f>
        <v>1.2</v>
      </c>
      <c r="J33" s="93">
        <f>[27]Julho!$K$13</f>
        <v>6.0000000000000018</v>
      </c>
      <c r="K33" s="93">
        <f>[27]Julho!$K$14</f>
        <v>0.4</v>
      </c>
      <c r="L33" s="93">
        <f>[27]Julho!$K$15</f>
        <v>0</v>
      </c>
      <c r="M33" s="93">
        <f>[27]Julho!$K$16</f>
        <v>0</v>
      </c>
      <c r="N33" s="93">
        <f>[27]Julho!$K$17</f>
        <v>0</v>
      </c>
      <c r="O33" s="93">
        <f>[27]Julho!$K$18</f>
        <v>0</v>
      </c>
      <c r="P33" s="93">
        <f>[27]Julho!$K$19</f>
        <v>0</v>
      </c>
      <c r="Q33" s="93">
        <f>[27]Julho!$K$20</f>
        <v>0</v>
      </c>
      <c r="R33" s="93">
        <f>[27]Julho!$K$21</f>
        <v>0</v>
      </c>
      <c r="S33" s="93">
        <f>[27]Julho!$K$22</f>
        <v>0</v>
      </c>
      <c r="T33" s="93">
        <f>[27]Julho!$K$23</f>
        <v>0</v>
      </c>
      <c r="U33" s="93">
        <f>[27]Julho!$K$24</f>
        <v>0</v>
      </c>
      <c r="V33" s="93">
        <f>[27]Julho!$K$25</f>
        <v>0</v>
      </c>
      <c r="W33" s="93">
        <f>[27]Julho!$K$26</f>
        <v>0</v>
      </c>
      <c r="X33" s="93">
        <f>[27]Julho!$K$27</f>
        <v>0</v>
      </c>
      <c r="Y33" s="93">
        <f>[27]Julho!$K$28</f>
        <v>0</v>
      </c>
      <c r="Z33" s="93">
        <f>[27]Julho!$K$29</f>
        <v>0</v>
      </c>
      <c r="AA33" s="93">
        <f>[27]Julho!$K$30</f>
        <v>0</v>
      </c>
      <c r="AB33" s="93">
        <f>[27]Julho!$K$31</f>
        <v>0</v>
      </c>
      <c r="AC33" s="93">
        <f>[27]Julho!$K$32</f>
        <v>0</v>
      </c>
      <c r="AD33" s="93">
        <f>[27]Julho!$K$33</f>
        <v>0</v>
      </c>
      <c r="AE33" s="93">
        <f>[27]Julho!$K$34</f>
        <v>0</v>
      </c>
      <c r="AF33" s="93">
        <f>[27]Julho!$K$35</f>
        <v>0</v>
      </c>
      <c r="AG33" s="81">
        <f t="shared" si="4"/>
        <v>8.0000000000000018</v>
      </c>
      <c r="AH33" s="82">
        <f t="shared" si="5"/>
        <v>6.0000000000000018</v>
      </c>
      <c r="AI33" s="56">
        <f t="shared" si="6"/>
        <v>27</v>
      </c>
    </row>
    <row r="34" spans="1:40" x14ac:dyDescent="0.2">
      <c r="A34" s="50" t="s">
        <v>233</v>
      </c>
      <c r="B34" s="93">
        <f>[28]Julho!$K$5</f>
        <v>0</v>
      </c>
      <c r="C34" s="93">
        <f>[28]Julho!$K$6</f>
        <v>0</v>
      </c>
      <c r="D34" s="93">
        <f>[28]Julho!$K$7</f>
        <v>0</v>
      </c>
      <c r="E34" s="93">
        <f>[28]Julho!$K$8</f>
        <v>0</v>
      </c>
      <c r="F34" s="93">
        <f>[28]Julho!$K$9</f>
        <v>0</v>
      </c>
      <c r="G34" s="93">
        <f>[28]Julho!$K$10</f>
        <v>0</v>
      </c>
      <c r="H34" s="93">
        <f>[28]Julho!$K$11</f>
        <v>0</v>
      </c>
      <c r="I34" s="93">
        <f>[28]Julho!$K$12</f>
        <v>0</v>
      </c>
      <c r="J34" s="93">
        <f>[28]Julho!$K$13</f>
        <v>0</v>
      </c>
      <c r="K34" s="93">
        <f>[28]Julho!$K$14</f>
        <v>0</v>
      </c>
      <c r="L34" s="93">
        <f>[28]Julho!$K$15</f>
        <v>0</v>
      </c>
      <c r="M34" s="93">
        <f>[28]Julho!$K$16</f>
        <v>0</v>
      </c>
      <c r="N34" s="93">
        <f>[28]Julho!$K$17</f>
        <v>0</v>
      </c>
      <c r="O34" s="93">
        <f>[28]Julho!$K$18</f>
        <v>0</v>
      </c>
      <c r="P34" s="93">
        <f>[28]Julho!$K$19</f>
        <v>0</v>
      </c>
      <c r="Q34" s="93">
        <f>[28]Julho!$K$20</f>
        <v>0</v>
      </c>
      <c r="R34" s="93">
        <f>[28]Julho!$K$21</f>
        <v>0</v>
      </c>
      <c r="S34" s="93">
        <f>[28]Julho!$K$22</f>
        <v>0</v>
      </c>
      <c r="T34" s="93">
        <f>[28]Julho!$K$23</f>
        <v>0</v>
      </c>
      <c r="U34" s="93">
        <f>[28]Julho!$K$24</f>
        <v>0</v>
      </c>
      <c r="V34" s="93">
        <f>[28]Julho!$K$25</f>
        <v>0</v>
      </c>
      <c r="W34" s="93">
        <f>[28]Julho!$K$26</f>
        <v>0</v>
      </c>
      <c r="X34" s="93">
        <f>[28]Julho!$K$27</f>
        <v>0</v>
      </c>
      <c r="Y34" s="93">
        <f>[28]Julho!$K$28</f>
        <v>0</v>
      </c>
      <c r="Z34" s="93">
        <f>[28]Julho!$K$29</f>
        <v>0</v>
      </c>
      <c r="AA34" s="93">
        <f>[28]Julho!$K$30</f>
        <v>0</v>
      </c>
      <c r="AB34" s="93">
        <f>[28]Julho!$K$31</f>
        <v>0</v>
      </c>
      <c r="AC34" s="93">
        <f>[28]Julho!$K$32</f>
        <v>0</v>
      </c>
      <c r="AD34" s="93">
        <f>[28]Julho!$K$33</f>
        <v>0</v>
      </c>
      <c r="AE34" s="93">
        <f>[28]Julho!$K$34</f>
        <v>0</v>
      </c>
      <c r="AF34" s="93">
        <f>[28]Julho!$K$35</f>
        <v>0</v>
      </c>
      <c r="AG34" s="81">
        <f t="shared" si="4"/>
        <v>0</v>
      </c>
      <c r="AH34" s="82">
        <f t="shared" si="5"/>
        <v>0</v>
      </c>
      <c r="AI34" s="56">
        <f t="shared" si="6"/>
        <v>31</v>
      </c>
    </row>
    <row r="35" spans="1:40" x14ac:dyDescent="0.2">
      <c r="A35" s="50" t="s">
        <v>232</v>
      </c>
      <c r="B35" s="93">
        <f>[29]Julho!$K$5</f>
        <v>9</v>
      </c>
      <c r="C35" s="93">
        <f>[29]Julho!$K$6</f>
        <v>0</v>
      </c>
      <c r="D35" s="93">
        <f>[29]Julho!$K$7</f>
        <v>0</v>
      </c>
      <c r="E35" s="93">
        <f>[29]Julho!$K$8</f>
        <v>0</v>
      </c>
      <c r="F35" s="93">
        <f>[29]Julho!$K$9</f>
        <v>0</v>
      </c>
      <c r="G35" s="93">
        <f>[29]Julho!$K$10</f>
        <v>0</v>
      </c>
      <c r="H35" s="93">
        <f>[29]Julho!$K$11</f>
        <v>0</v>
      </c>
      <c r="I35" s="93">
        <f>[29]Julho!$K$12</f>
        <v>0.8</v>
      </c>
      <c r="J35" s="93">
        <f>[29]Julho!$K$13</f>
        <v>17.600000000000001</v>
      </c>
      <c r="K35" s="93">
        <f>[29]Julho!$K$14</f>
        <v>4</v>
      </c>
      <c r="L35" s="93">
        <f>[29]Julho!$K$15</f>
        <v>0</v>
      </c>
      <c r="M35" s="93">
        <f>[29]Julho!$K$16</f>
        <v>0</v>
      </c>
      <c r="N35" s="93">
        <f>[29]Julho!$K$17</f>
        <v>0</v>
      </c>
      <c r="O35" s="93">
        <f>[29]Julho!$K$18</f>
        <v>0</v>
      </c>
      <c r="P35" s="93">
        <f>[29]Julho!$K$19</f>
        <v>0</v>
      </c>
      <c r="Q35" s="93">
        <f>[29]Julho!$K$20</f>
        <v>0</v>
      </c>
      <c r="R35" s="93">
        <f>[29]Julho!$K$21</f>
        <v>0</v>
      </c>
      <c r="S35" s="93">
        <f>[29]Julho!$K$22</f>
        <v>0</v>
      </c>
      <c r="T35" s="93">
        <f>[29]Julho!$K$23</f>
        <v>0</v>
      </c>
      <c r="U35" s="93">
        <f>[29]Julho!$K$24</f>
        <v>0</v>
      </c>
      <c r="V35" s="93">
        <f>[29]Julho!$K$25</f>
        <v>0</v>
      </c>
      <c r="W35" s="93">
        <f>[29]Julho!$K$26</f>
        <v>0</v>
      </c>
      <c r="X35" s="93">
        <f>[29]Julho!$K$27</f>
        <v>0</v>
      </c>
      <c r="Y35" s="93">
        <f>[29]Julho!$K$28</f>
        <v>0</v>
      </c>
      <c r="Z35" s="93">
        <f>[29]Julho!$K$29</f>
        <v>0</v>
      </c>
      <c r="AA35" s="93">
        <f>[29]Julho!$K$30</f>
        <v>0</v>
      </c>
      <c r="AB35" s="93">
        <f>[29]Julho!$K$31</f>
        <v>0</v>
      </c>
      <c r="AC35" s="93">
        <f>[29]Julho!$K$32</f>
        <v>0</v>
      </c>
      <c r="AD35" s="93">
        <f>[29]Julho!$K$33</f>
        <v>0</v>
      </c>
      <c r="AE35" s="93">
        <f>[29]Julho!$K$34</f>
        <v>0.2</v>
      </c>
      <c r="AF35" s="93">
        <f>[29]Julho!$K$35</f>
        <v>0</v>
      </c>
      <c r="AG35" s="81">
        <f t="shared" si="4"/>
        <v>31.6</v>
      </c>
      <c r="AH35" s="82">
        <f t="shared" si="5"/>
        <v>17.600000000000001</v>
      </c>
      <c r="AI35" s="56">
        <f t="shared" si="6"/>
        <v>26</v>
      </c>
      <c r="AN35" t="s">
        <v>33</v>
      </c>
    </row>
    <row r="36" spans="1:40" x14ac:dyDescent="0.2">
      <c r="A36" s="50" t="s">
        <v>126</v>
      </c>
      <c r="B36" s="93">
        <f>[30]Julho!$K$5</f>
        <v>3.2</v>
      </c>
      <c r="C36" s="93">
        <f>[30]Julho!$K$6</f>
        <v>0</v>
      </c>
      <c r="D36" s="93">
        <f>[30]Julho!$K$7</f>
        <v>0</v>
      </c>
      <c r="E36" s="93">
        <f>[30]Julho!$K$8</f>
        <v>0</v>
      </c>
      <c r="F36" s="93">
        <f>[30]Julho!$K$9</f>
        <v>0</v>
      </c>
      <c r="G36" s="93">
        <f>[30]Julho!$K$10</f>
        <v>0</v>
      </c>
      <c r="H36" s="93">
        <f>[30]Julho!$K$11</f>
        <v>0</v>
      </c>
      <c r="I36" s="93">
        <f>[30]Julho!$K$12</f>
        <v>2.2000000000000002</v>
      </c>
      <c r="J36" s="93">
        <f>[30]Julho!$K$13</f>
        <v>42.2</v>
      </c>
      <c r="K36" s="93">
        <f>[30]Julho!$K$14</f>
        <v>14.2</v>
      </c>
      <c r="L36" s="93">
        <f>[30]Julho!$K$15</f>
        <v>0</v>
      </c>
      <c r="M36" s="93">
        <f>[30]Julho!$K$16</f>
        <v>0</v>
      </c>
      <c r="N36" s="93">
        <f>[30]Julho!$K$17</f>
        <v>0</v>
      </c>
      <c r="O36" s="93">
        <f>[30]Julho!$K$18</f>
        <v>0</v>
      </c>
      <c r="P36" s="93">
        <f>[30]Julho!$K$19</f>
        <v>0</v>
      </c>
      <c r="Q36" s="93">
        <f>[30]Julho!$K$20</f>
        <v>0</v>
      </c>
      <c r="R36" s="93">
        <f>[30]Julho!$K$21</f>
        <v>0</v>
      </c>
      <c r="S36" s="93">
        <f>[30]Julho!$K$22</f>
        <v>0</v>
      </c>
      <c r="T36" s="93">
        <f>[30]Julho!$K$23</f>
        <v>0</v>
      </c>
      <c r="U36" s="93">
        <f>[30]Julho!$K$24</f>
        <v>0</v>
      </c>
      <c r="V36" s="93">
        <f>[30]Julho!$K$25</f>
        <v>0</v>
      </c>
      <c r="W36" s="93">
        <f>[30]Julho!$K$26</f>
        <v>0</v>
      </c>
      <c r="X36" s="93">
        <f>[30]Julho!$K$27</f>
        <v>0</v>
      </c>
      <c r="Y36" s="93">
        <f>[30]Julho!$K$28</f>
        <v>0</v>
      </c>
      <c r="Z36" s="93">
        <f>[30]Julho!$K$29</f>
        <v>0</v>
      </c>
      <c r="AA36" s="93">
        <f>[30]Julho!$K$30</f>
        <v>0</v>
      </c>
      <c r="AB36" s="93">
        <f>[30]Julho!$K$31</f>
        <v>0</v>
      </c>
      <c r="AC36" s="93">
        <f>[30]Julho!$K$32</f>
        <v>0</v>
      </c>
      <c r="AD36" s="93">
        <f>[30]Julho!$K$33</f>
        <v>0</v>
      </c>
      <c r="AE36" s="93">
        <f>[30]Julho!$K$34</f>
        <v>1.2000000000000002</v>
      </c>
      <c r="AF36" s="93">
        <f>[30]Julho!$K$35</f>
        <v>0</v>
      </c>
      <c r="AG36" s="81">
        <f t="shared" si="4"/>
        <v>63</v>
      </c>
      <c r="AH36" s="82">
        <f t="shared" si="5"/>
        <v>42.2</v>
      </c>
      <c r="AI36" s="56">
        <f t="shared" si="6"/>
        <v>26</v>
      </c>
    </row>
    <row r="37" spans="1:40" hidden="1" x14ac:dyDescent="0.2">
      <c r="A37" s="50" t="s">
        <v>13</v>
      </c>
      <c r="B37" s="93" t="s">
        <v>203</v>
      </c>
      <c r="C37" s="93" t="str">
        <f>[31]Julho!$K$6</f>
        <v>*</v>
      </c>
      <c r="D37" s="93" t="str">
        <f>[31]Julho!$K$7</f>
        <v>*</v>
      </c>
      <c r="E37" s="93" t="str">
        <f>[31]Julho!$K$8</f>
        <v>*</v>
      </c>
      <c r="F37" s="93" t="str">
        <f>[31]Julho!$K$9</f>
        <v>*</v>
      </c>
      <c r="G37" s="93" t="str">
        <f>[31]Julho!$K$10</f>
        <v>*</v>
      </c>
      <c r="H37" s="93" t="str">
        <f>[31]Julho!$K$11</f>
        <v>*</v>
      </c>
      <c r="I37" s="93" t="str">
        <f>[31]Julho!$K$12</f>
        <v>*</v>
      </c>
      <c r="J37" s="93" t="str">
        <f>[31]Julho!$K$13</f>
        <v>*</v>
      </c>
      <c r="K37" s="93" t="str">
        <f>[31]Julho!$K$14</f>
        <v>*</v>
      </c>
      <c r="L37" s="93" t="str">
        <f>[31]Julho!$K$15</f>
        <v>*</v>
      </c>
      <c r="M37" s="93" t="str">
        <f>[31]Julho!$K$16</f>
        <v>*</v>
      </c>
      <c r="N37" s="93" t="str">
        <f>[31]Julho!$K$17</f>
        <v>*</v>
      </c>
      <c r="O37" s="93" t="str">
        <f>[31]Julho!$K$18</f>
        <v>*</v>
      </c>
      <c r="P37" s="93" t="str">
        <f>[31]Julho!$K$19</f>
        <v>*</v>
      </c>
      <c r="Q37" s="93" t="str">
        <f>[31]Julho!$K$20</f>
        <v>*</v>
      </c>
      <c r="R37" s="93" t="str">
        <f>[31]Julho!$K$21</f>
        <v>*</v>
      </c>
      <c r="S37" s="93" t="str">
        <f>[31]Julho!$K$22</f>
        <v>*</v>
      </c>
      <c r="T37" s="93" t="str">
        <f>[31]Julho!$K$23</f>
        <v>*</v>
      </c>
      <c r="U37" s="93" t="str">
        <f>[31]Julho!$K$24</f>
        <v>*</v>
      </c>
      <c r="V37" s="93" t="str">
        <f>[31]Julho!$K$25</f>
        <v>*</v>
      </c>
      <c r="W37" s="93" t="str">
        <f>[31]Julho!$K$26</f>
        <v>*</v>
      </c>
      <c r="X37" s="93" t="str">
        <f>[31]Julho!$K$27</f>
        <v>*</v>
      </c>
      <c r="Y37" s="93" t="str">
        <f>[31]Julho!$K$28</f>
        <v>*</v>
      </c>
      <c r="Z37" s="93" t="str">
        <f>[31]Julho!$K$29</f>
        <v>*</v>
      </c>
      <c r="AA37" s="93" t="str">
        <f>[31]Julho!$K$30</f>
        <v>*</v>
      </c>
      <c r="AB37" s="93" t="str">
        <f>[31]Julho!$K$31</f>
        <v>*</v>
      </c>
      <c r="AC37" s="93" t="str">
        <f>[31]Julho!$K$32</f>
        <v>*</v>
      </c>
      <c r="AD37" s="93" t="str">
        <f>[31]Julho!$K$33</f>
        <v>*</v>
      </c>
      <c r="AE37" s="93" t="str">
        <f>[31]Julho!$K$34</f>
        <v>*</v>
      </c>
      <c r="AF37" s="93" t="str">
        <f>[31]Julho!$K$35</f>
        <v>*</v>
      </c>
      <c r="AG37" s="81">
        <f t="shared" si="4"/>
        <v>0</v>
      </c>
      <c r="AH37" s="82">
        <f t="shared" si="5"/>
        <v>0</v>
      </c>
      <c r="AI37" s="56">
        <f t="shared" si="6"/>
        <v>0</v>
      </c>
      <c r="AJ37" t="s">
        <v>203</v>
      </c>
    </row>
    <row r="38" spans="1:40" x14ac:dyDescent="0.2">
      <c r="A38" s="50" t="s">
        <v>155</v>
      </c>
      <c r="B38" s="93">
        <f>[32]Julho!$K5</f>
        <v>0</v>
      </c>
      <c r="C38" s="93">
        <f>[32]Julho!$K6</f>
        <v>0</v>
      </c>
      <c r="D38" s="93">
        <f>[32]Julho!$K7</f>
        <v>0</v>
      </c>
      <c r="E38" s="93">
        <f>[32]Julho!$K8</f>
        <v>0</v>
      </c>
      <c r="F38" s="93">
        <f>[32]Julho!$K9</f>
        <v>0</v>
      </c>
      <c r="G38" s="93">
        <f>[32]Julho!$K10</f>
        <v>0</v>
      </c>
      <c r="H38" s="93">
        <f>[32]Julho!$K11</f>
        <v>0</v>
      </c>
      <c r="I38" s="93">
        <f>[32]Julho!$K12</f>
        <v>0</v>
      </c>
      <c r="J38" s="93">
        <f>[32]Julho!$K13</f>
        <v>0</v>
      </c>
      <c r="K38" s="93">
        <f>[32]Julho!$K14</f>
        <v>0</v>
      </c>
      <c r="L38" s="93">
        <f>[32]Julho!$K15</f>
        <v>0</v>
      </c>
      <c r="M38" s="93">
        <f>[32]Julho!$K16</f>
        <v>0</v>
      </c>
      <c r="N38" s="93">
        <f>[32]Julho!$K17</f>
        <v>0</v>
      </c>
      <c r="O38" s="93">
        <f>[32]Julho!$K18</f>
        <v>0</v>
      </c>
      <c r="P38" s="93">
        <f>[32]Julho!$K19</f>
        <v>0</v>
      </c>
      <c r="Q38" s="93">
        <f>[32]Julho!$K20</f>
        <v>0</v>
      </c>
      <c r="R38" s="93">
        <f>[32]Julho!$K21</f>
        <v>0</v>
      </c>
      <c r="S38" s="93">
        <f>[32]Julho!$K22</f>
        <v>0</v>
      </c>
      <c r="T38" s="93">
        <f>[32]Julho!$K23</f>
        <v>0</v>
      </c>
      <c r="U38" s="93">
        <f>[32]Julho!$K24</f>
        <v>0</v>
      </c>
      <c r="V38" s="93">
        <f>[32]Julho!$K25</f>
        <v>0</v>
      </c>
      <c r="W38" s="93">
        <f>[32]Julho!$K26</f>
        <v>0</v>
      </c>
      <c r="X38" s="93">
        <f>[32]Julho!$K27</f>
        <v>0</v>
      </c>
      <c r="Y38" s="93">
        <f>[32]Julho!$K28</f>
        <v>0</v>
      </c>
      <c r="Z38" s="93">
        <f>[32]Julho!$K29</f>
        <v>0</v>
      </c>
      <c r="AA38" s="93">
        <f>[32]Julho!$K30</f>
        <v>0</v>
      </c>
      <c r="AB38" s="93">
        <f>[32]Julho!$K31</f>
        <v>0</v>
      </c>
      <c r="AC38" s="93">
        <f>[32]Julho!$K32</f>
        <v>0</v>
      </c>
      <c r="AD38" s="93">
        <f>[32]Julho!$K33</f>
        <v>0</v>
      </c>
      <c r="AE38" s="93">
        <f>[32]Julho!$K34</f>
        <v>0</v>
      </c>
      <c r="AF38" s="93">
        <f>[32]Julho!$K35</f>
        <v>0</v>
      </c>
      <c r="AG38" s="81">
        <f t="shared" si="4"/>
        <v>0</v>
      </c>
      <c r="AH38" s="82">
        <f t="shared" si="5"/>
        <v>0</v>
      </c>
      <c r="AI38" s="56">
        <f t="shared" si="6"/>
        <v>31</v>
      </c>
    </row>
    <row r="39" spans="1:40" x14ac:dyDescent="0.2">
      <c r="A39" s="50" t="s">
        <v>14</v>
      </c>
      <c r="B39" s="93">
        <f>[33]Julho!$K$5</f>
        <v>0.4</v>
      </c>
      <c r="C39" s="93">
        <f>[33]Julho!$K$6</f>
        <v>0</v>
      </c>
      <c r="D39" s="93">
        <f>[33]Julho!$K$7</f>
        <v>0</v>
      </c>
      <c r="E39" s="93">
        <f>[33]Julho!$K$8</f>
        <v>0</v>
      </c>
      <c r="F39" s="93">
        <f>[33]Julho!$K$9</f>
        <v>0</v>
      </c>
      <c r="G39" s="93">
        <f>[33]Julho!$K$10</f>
        <v>0</v>
      </c>
      <c r="H39" s="93">
        <f>[33]Julho!$K$11</f>
        <v>0</v>
      </c>
      <c r="I39" s="93">
        <f>[33]Julho!$K$12</f>
        <v>0</v>
      </c>
      <c r="J39" s="93">
        <f>[33]Julho!$K$13</f>
        <v>0</v>
      </c>
      <c r="K39" s="93">
        <f>[33]Julho!$K$14</f>
        <v>0.2</v>
      </c>
      <c r="L39" s="93">
        <f>[33]Julho!$K$15</f>
        <v>9.6</v>
      </c>
      <c r="M39" s="93">
        <f>[33]Julho!$K$16</f>
        <v>0</v>
      </c>
      <c r="N39" s="93">
        <f>[33]Julho!$K$17</f>
        <v>0</v>
      </c>
      <c r="O39" s="93">
        <f>[33]Julho!$K$18</f>
        <v>0</v>
      </c>
      <c r="P39" s="93">
        <f>[33]Julho!$K$19</f>
        <v>0</v>
      </c>
      <c r="Q39" s="93">
        <f>[33]Julho!$K$20</f>
        <v>0</v>
      </c>
      <c r="R39" s="93">
        <f>[33]Julho!$K$21</f>
        <v>0</v>
      </c>
      <c r="S39" s="93">
        <f>[33]Julho!$K$22</f>
        <v>0</v>
      </c>
      <c r="T39" s="93">
        <f>[33]Julho!$K$23</f>
        <v>0</v>
      </c>
      <c r="U39" s="93">
        <f>[33]Julho!$K$24</f>
        <v>0</v>
      </c>
      <c r="V39" s="93">
        <f>[33]Julho!$K$25</f>
        <v>0</v>
      </c>
      <c r="W39" s="93">
        <f>[33]Julho!$K$26</f>
        <v>0</v>
      </c>
      <c r="X39" s="93">
        <f>[33]Julho!$K$27</f>
        <v>0.2</v>
      </c>
      <c r="Y39" s="93">
        <f>[33]Julho!$K$28</f>
        <v>0</v>
      </c>
      <c r="Z39" s="93">
        <f>[33]Julho!$K$29</f>
        <v>0</v>
      </c>
      <c r="AA39" s="93">
        <f>[33]Julho!$K$30</f>
        <v>0</v>
      </c>
      <c r="AB39" s="93">
        <f>[33]Julho!$K$31</f>
        <v>0</v>
      </c>
      <c r="AC39" s="93">
        <f>[33]Julho!$K$32</f>
        <v>0</v>
      </c>
      <c r="AD39" s="93">
        <f>[33]Julho!$K$33</f>
        <v>2.8</v>
      </c>
      <c r="AE39" s="93">
        <f>[33]Julho!$K$34</f>
        <v>0.6</v>
      </c>
      <c r="AF39" s="93">
        <f>[33]Julho!$K$35</f>
        <v>0</v>
      </c>
      <c r="AG39" s="81">
        <f t="shared" si="4"/>
        <v>13.799999999999999</v>
      </c>
      <c r="AH39" s="82">
        <f t="shared" si="5"/>
        <v>9.6</v>
      </c>
      <c r="AI39" s="56">
        <f t="shared" si="6"/>
        <v>25</v>
      </c>
      <c r="AJ39" s="11" t="s">
        <v>33</v>
      </c>
    </row>
    <row r="40" spans="1:40" x14ac:dyDescent="0.2">
      <c r="A40" s="50" t="s">
        <v>15</v>
      </c>
      <c r="B40" s="93">
        <f>[34]Julho!$K$5</f>
        <v>0</v>
      </c>
      <c r="C40" s="93">
        <f>[34]Julho!$K$6</f>
        <v>0</v>
      </c>
      <c r="D40" s="93">
        <f>[34]Julho!$K$7</f>
        <v>0</v>
      </c>
      <c r="E40" s="93">
        <f>[34]Julho!$K$8</f>
        <v>0</v>
      </c>
      <c r="F40" s="93">
        <f>[34]Julho!$K$9</f>
        <v>0</v>
      </c>
      <c r="G40" s="93">
        <f>[34]Julho!$K$10</f>
        <v>0</v>
      </c>
      <c r="H40" s="93">
        <f>[34]Julho!$K$11</f>
        <v>0</v>
      </c>
      <c r="I40" s="93">
        <f>[34]Julho!$K$12</f>
        <v>2.2000000000000002</v>
      </c>
      <c r="J40" s="93">
        <f>[34]Julho!$K$13</f>
        <v>2.2000000000000002</v>
      </c>
      <c r="K40" s="93">
        <f>[34]Julho!$K$14</f>
        <v>0</v>
      </c>
      <c r="L40" s="93">
        <f>[34]Julho!$K$15</f>
        <v>0.8</v>
      </c>
      <c r="M40" s="93">
        <f>[34]Julho!$K$16</f>
        <v>20.999999999999996</v>
      </c>
      <c r="N40" s="93">
        <f>[34]Julho!$K$17</f>
        <v>0</v>
      </c>
      <c r="O40" s="93">
        <f>[34]Julho!$K$18</f>
        <v>0</v>
      </c>
      <c r="P40" s="93">
        <f>[34]Julho!$K$19</f>
        <v>0</v>
      </c>
      <c r="Q40" s="93">
        <f>[34]Julho!$K$20</f>
        <v>0</v>
      </c>
      <c r="R40" s="93">
        <f>[34]Julho!$K$21</f>
        <v>0</v>
      </c>
      <c r="S40" s="93">
        <f>[34]Julho!$K$22</f>
        <v>0</v>
      </c>
      <c r="T40" s="93">
        <f>[34]Julho!$K$23</f>
        <v>0</v>
      </c>
      <c r="U40" s="93">
        <f>[34]Julho!$K$24</f>
        <v>0</v>
      </c>
      <c r="V40" s="93">
        <f>[34]Julho!$K$25</f>
        <v>0</v>
      </c>
      <c r="W40" s="93">
        <f>[34]Julho!$K$26</f>
        <v>0</v>
      </c>
      <c r="X40" s="93">
        <f>[34]Julho!$K$27</f>
        <v>0</v>
      </c>
      <c r="Y40" s="93">
        <f>[34]Julho!$K$28</f>
        <v>0</v>
      </c>
      <c r="Z40" s="93">
        <f>[34]Julho!$K$29</f>
        <v>0</v>
      </c>
      <c r="AA40" s="93">
        <f>[34]Julho!$K$30</f>
        <v>0</v>
      </c>
      <c r="AB40" s="93">
        <f>[34]Julho!$K$31</f>
        <v>0</v>
      </c>
      <c r="AC40" s="93">
        <f>[34]Julho!$K$32</f>
        <v>0</v>
      </c>
      <c r="AD40" s="93">
        <f>[34]Julho!$K$33</f>
        <v>7.2</v>
      </c>
      <c r="AE40" s="93">
        <f>[34]Julho!$K$34</f>
        <v>1.6</v>
      </c>
      <c r="AF40" s="93">
        <f>[34]Julho!$K$35</f>
        <v>0</v>
      </c>
      <c r="AG40" s="81">
        <f t="shared" si="4"/>
        <v>35</v>
      </c>
      <c r="AH40" s="82">
        <f t="shared" si="5"/>
        <v>20.999999999999996</v>
      </c>
      <c r="AI40" s="56">
        <f t="shared" si="6"/>
        <v>25</v>
      </c>
    </row>
    <row r="41" spans="1:40" x14ac:dyDescent="0.2">
      <c r="A41" s="50" t="s">
        <v>156</v>
      </c>
      <c r="B41" s="93">
        <f>[35]Julho!$K$5</f>
        <v>0.8</v>
      </c>
      <c r="C41" s="93">
        <f>[35]Julho!$K$6</f>
        <v>0</v>
      </c>
      <c r="D41" s="93">
        <f>[35]Julho!$K$7</f>
        <v>0</v>
      </c>
      <c r="E41" s="93">
        <f>[35]Julho!$K$8</f>
        <v>0</v>
      </c>
      <c r="F41" s="93">
        <f>[35]Julho!$K$9</f>
        <v>0</v>
      </c>
      <c r="G41" s="93">
        <f>[35]Julho!$K$10</f>
        <v>0</v>
      </c>
      <c r="H41" s="93">
        <f>[35]Julho!$K$11</f>
        <v>0</v>
      </c>
      <c r="I41" s="93">
        <f>[35]Julho!$K$12</f>
        <v>1</v>
      </c>
      <c r="J41" s="93">
        <f>[35]Julho!$K$13</f>
        <v>0.8</v>
      </c>
      <c r="K41" s="93">
        <f>[35]Julho!$K$14</f>
        <v>0</v>
      </c>
      <c r="L41" s="93">
        <f>[35]Julho!$K$15</f>
        <v>0</v>
      </c>
      <c r="M41" s="93">
        <f>[35]Julho!$K$16</f>
        <v>0</v>
      </c>
      <c r="N41" s="93">
        <f>[35]Julho!$K$17</f>
        <v>0</v>
      </c>
      <c r="O41" s="93">
        <f>[35]Julho!$K$18</f>
        <v>0</v>
      </c>
      <c r="P41" s="93">
        <f>[35]Julho!$K$19</f>
        <v>0</v>
      </c>
      <c r="Q41" s="93">
        <f>[35]Julho!$K$20</f>
        <v>0</v>
      </c>
      <c r="R41" s="93">
        <f>[35]Julho!$K$21</f>
        <v>0</v>
      </c>
      <c r="S41" s="93">
        <f>[35]Julho!$K$22</f>
        <v>0</v>
      </c>
      <c r="T41" s="93">
        <f>[35]Julho!$K$23</f>
        <v>0</v>
      </c>
      <c r="U41" s="93">
        <f>[35]Julho!$K$24</f>
        <v>0</v>
      </c>
      <c r="V41" s="93">
        <f>[35]Julho!$K$25</f>
        <v>0</v>
      </c>
      <c r="W41" s="93">
        <f>[35]Julho!$K$26</f>
        <v>0</v>
      </c>
      <c r="X41" s="93">
        <f>[35]Julho!$K$27</f>
        <v>0</v>
      </c>
      <c r="Y41" s="93">
        <f>[35]Julho!$K$28</f>
        <v>0</v>
      </c>
      <c r="Z41" s="93">
        <f>[35]Julho!$K$29</f>
        <v>0</v>
      </c>
      <c r="AA41" s="93">
        <f>[35]Julho!$K$30</f>
        <v>0</v>
      </c>
      <c r="AB41" s="93">
        <f>[35]Julho!$K$31</f>
        <v>0</v>
      </c>
      <c r="AC41" s="93">
        <f>[35]Julho!$K$32</f>
        <v>0</v>
      </c>
      <c r="AD41" s="93">
        <f>[35]Julho!$K$33</f>
        <v>0</v>
      </c>
      <c r="AE41" s="93">
        <f>[35]Julho!$K$34</f>
        <v>0</v>
      </c>
      <c r="AF41" s="93">
        <f>[35]Julho!$K$35</f>
        <v>0</v>
      </c>
      <c r="AG41" s="81">
        <f t="shared" si="4"/>
        <v>2.6</v>
      </c>
      <c r="AH41" s="82">
        <f t="shared" si="5"/>
        <v>1</v>
      </c>
      <c r="AI41" s="56">
        <f t="shared" si="6"/>
        <v>28</v>
      </c>
    </row>
    <row r="42" spans="1:40" x14ac:dyDescent="0.2">
      <c r="A42" s="50" t="s">
        <v>16</v>
      </c>
      <c r="B42" s="93">
        <f>[36]Julho!$K$5</f>
        <v>3.4000000000000004</v>
      </c>
      <c r="C42" s="93">
        <f>[36]Julho!$K$6</f>
        <v>0</v>
      </c>
      <c r="D42" s="93">
        <f>[36]Julho!$K$7</f>
        <v>0</v>
      </c>
      <c r="E42" s="93">
        <f>[36]Julho!$K$8</f>
        <v>0</v>
      </c>
      <c r="F42" s="93">
        <f>[36]Julho!$K$9</f>
        <v>0</v>
      </c>
      <c r="G42" s="93">
        <f>[36]Julho!$K$10</f>
        <v>0</v>
      </c>
      <c r="H42" s="93">
        <f>[36]Julho!$K$11</f>
        <v>0</v>
      </c>
      <c r="I42" s="93">
        <f>[36]Julho!$K$12</f>
        <v>3</v>
      </c>
      <c r="J42" s="93">
        <f>[36]Julho!$K$13</f>
        <v>46.599999999999994</v>
      </c>
      <c r="K42" s="93">
        <f>[36]Julho!$K$14</f>
        <v>11.2</v>
      </c>
      <c r="L42" s="93">
        <f>[36]Julho!$K$15</f>
        <v>0</v>
      </c>
      <c r="M42" s="93">
        <f>[36]Julho!$K$16</f>
        <v>0</v>
      </c>
      <c r="N42" s="93">
        <f>[36]Julho!$K$17</f>
        <v>0</v>
      </c>
      <c r="O42" s="93">
        <f>[36]Julho!$K$18</f>
        <v>0</v>
      </c>
      <c r="P42" s="93">
        <f>[36]Julho!$K$19</f>
        <v>0</v>
      </c>
      <c r="Q42" s="93">
        <f>[36]Julho!$K$20</f>
        <v>0</v>
      </c>
      <c r="R42" s="93">
        <f>[36]Julho!$K$21</f>
        <v>0</v>
      </c>
      <c r="S42" s="93">
        <f>[36]Julho!$K$22</f>
        <v>0</v>
      </c>
      <c r="T42" s="93">
        <f>[36]Julho!$K$23</f>
        <v>0</v>
      </c>
      <c r="U42" s="93">
        <f>[36]Julho!$K$24</f>
        <v>0</v>
      </c>
      <c r="V42" s="93">
        <f>[36]Julho!$K$25</f>
        <v>0</v>
      </c>
      <c r="W42" s="93">
        <f>[36]Julho!$K$26</f>
        <v>0</v>
      </c>
      <c r="X42" s="93">
        <f>[36]Julho!$K$27</f>
        <v>0</v>
      </c>
      <c r="Y42" s="93">
        <f>[36]Julho!$K$28</f>
        <v>0</v>
      </c>
      <c r="Z42" s="93">
        <f>[36]Julho!$K$29</f>
        <v>0</v>
      </c>
      <c r="AA42" s="93">
        <f>[36]Julho!$K$30</f>
        <v>0</v>
      </c>
      <c r="AB42" s="93">
        <f>[36]Julho!$K$31</f>
        <v>0</v>
      </c>
      <c r="AC42" s="93">
        <f>[36]Julho!$K$32</f>
        <v>0</v>
      </c>
      <c r="AD42" s="93">
        <f>[36]Julho!$K$33</f>
        <v>0</v>
      </c>
      <c r="AE42" s="93">
        <f>[36]Julho!$K$34</f>
        <v>2.8000000000000003</v>
      </c>
      <c r="AF42" s="93">
        <f>[36]Julho!$K$35</f>
        <v>0.2</v>
      </c>
      <c r="AG42" s="81">
        <f t="shared" si="4"/>
        <v>67.199999999999989</v>
      </c>
      <c r="AH42" s="82">
        <f t="shared" si="5"/>
        <v>46.599999999999994</v>
      </c>
      <c r="AI42" s="56">
        <f t="shared" si="6"/>
        <v>25</v>
      </c>
    </row>
    <row r="43" spans="1:40" x14ac:dyDescent="0.2">
      <c r="A43" s="50" t="s">
        <v>139</v>
      </c>
      <c r="B43" s="93">
        <f>[37]Julho!$K$5</f>
        <v>3.6</v>
      </c>
      <c r="C43" s="93">
        <f>[37]Julho!$K$6</f>
        <v>0.2</v>
      </c>
      <c r="D43" s="93">
        <f>[37]Julho!$K$7</f>
        <v>0</v>
      </c>
      <c r="E43" s="93">
        <f>[37]Julho!$K$8</f>
        <v>0</v>
      </c>
      <c r="F43" s="93">
        <f>[37]Julho!$K$9</f>
        <v>0</v>
      </c>
      <c r="G43" s="93">
        <f>[37]Julho!$K$10</f>
        <v>0</v>
      </c>
      <c r="H43" s="93">
        <f>[37]Julho!$K$11</f>
        <v>0</v>
      </c>
      <c r="I43" s="93">
        <f>[37]Julho!$K$12</f>
        <v>1.7999999999999998</v>
      </c>
      <c r="J43" s="93">
        <f>[37]Julho!$K$13</f>
        <v>4.4000000000000012</v>
      </c>
      <c r="K43" s="93">
        <f>[37]Julho!$K$14</f>
        <v>0</v>
      </c>
      <c r="L43" s="93">
        <f>[37]Julho!$K$15</f>
        <v>0</v>
      </c>
      <c r="M43" s="93">
        <f>[37]Julho!$K$16</f>
        <v>0</v>
      </c>
      <c r="N43" s="93">
        <f>[37]Julho!$K$17</f>
        <v>0</v>
      </c>
      <c r="O43" s="93">
        <f>[37]Julho!$K$18</f>
        <v>0</v>
      </c>
      <c r="P43" s="93">
        <f>[37]Julho!$K$19</f>
        <v>0</v>
      </c>
      <c r="Q43" s="93">
        <f>[37]Julho!$K$20</f>
        <v>0</v>
      </c>
      <c r="R43" s="93">
        <f>[37]Julho!$K$21</f>
        <v>0</v>
      </c>
      <c r="S43" s="93">
        <f>[37]Julho!$K$22</f>
        <v>0</v>
      </c>
      <c r="T43" s="93">
        <f>[37]Julho!$K$23</f>
        <v>0</v>
      </c>
      <c r="U43" s="93">
        <f>[37]Julho!$K$24</f>
        <v>0</v>
      </c>
      <c r="V43" s="93">
        <f>[37]Julho!$K$25</f>
        <v>0</v>
      </c>
      <c r="W43" s="93">
        <f>[37]Julho!$K$26</f>
        <v>0</v>
      </c>
      <c r="X43" s="93">
        <f>[37]Julho!$K$27</f>
        <v>0</v>
      </c>
      <c r="Y43" s="93">
        <f>[37]Julho!$K$28</f>
        <v>0</v>
      </c>
      <c r="Z43" s="93">
        <f>[37]Julho!$K$29</f>
        <v>0</v>
      </c>
      <c r="AA43" s="93">
        <f>[37]Julho!$K$30</f>
        <v>0</v>
      </c>
      <c r="AB43" s="93">
        <f>[37]Julho!$K$31</f>
        <v>0</v>
      </c>
      <c r="AC43" s="93">
        <f>[37]Julho!$K$32</f>
        <v>0</v>
      </c>
      <c r="AD43" s="93">
        <f>[37]Julho!$K$33</f>
        <v>0</v>
      </c>
      <c r="AE43" s="93">
        <f>[37]Julho!$K$34</f>
        <v>0</v>
      </c>
      <c r="AF43" s="93">
        <f>[37]Julho!$K$35</f>
        <v>0</v>
      </c>
      <c r="AG43" s="81">
        <f t="shared" si="4"/>
        <v>10</v>
      </c>
      <c r="AH43" s="82">
        <f t="shared" si="5"/>
        <v>4.4000000000000012</v>
      </c>
      <c r="AI43" s="56">
        <f t="shared" si="6"/>
        <v>27</v>
      </c>
      <c r="AK43" s="11" t="s">
        <v>33</v>
      </c>
    </row>
    <row r="44" spans="1:40" ht="13.5" hidden="1" customHeight="1" x14ac:dyDescent="0.2">
      <c r="A44" s="50" t="s">
        <v>17</v>
      </c>
      <c r="B44" s="93" t="str">
        <f>[38]Julho!$K$5</f>
        <v>*</v>
      </c>
      <c r="C44" s="93" t="str">
        <f>[38]Julho!$K$6</f>
        <v>*</v>
      </c>
      <c r="D44" s="93" t="str">
        <f>[38]Julho!$K$7</f>
        <v>*</v>
      </c>
      <c r="E44" s="93" t="str">
        <f>[38]Julho!$K$8</f>
        <v>*</v>
      </c>
      <c r="F44" s="93" t="str">
        <f>[38]Julho!$K$9</f>
        <v>*</v>
      </c>
      <c r="G44" s="93" t="str">
        <f>[38]Julho!$K$10</f>
        <v>*</v>
      </c>
      <c r="H44" s="93" t="str">
        <f>[38]Julho!$K$11</f>
        <v>*</v>
      </c>
      <c r="I44" s="93" t="str">
        <f>[38]Julho!$K$12</f>
        <v>*</v>
      </c>
      <c r="J44" s="93" t="str">
        <f>[38]Julho!$K$13</f>
        <v>*</v>
      </c>
      <c r="K44" s="93" t="str">
        <f>[38]Julho!$K$14</f>
        <v>*</v>
      </c>
      <c r="L44" s="93" t="str">
        <f>[38]Julho!$K$15</f>
        <v>*</v>
      </c>
      <c r="M44" s="93" t="str">
        <f>[38]Julho!$K$16</f>
        <v>*</v>
      </c>
      <c r="N44" s="93" t="str">
        <f>[38]Julho!$K$17</f>
        <v>*</v>
      </c>
      <c r="O44" s="93" t="str">
        <f>[38]Julho!$K$18</f>
        <v>*</v>
      </c>
      <c r="P44" s="93" t="str">
        <f>[38]Julho!$K$19</f>
        <v>*</v>
      </c>
      <c r="Q44" s="93" t="str">
        <f>[38]Julho!$K$20</f>
        <v>*</v>
      </c>
      <c r="R44" s="93" t="str">
        <f>[38]Julho!$K$21</f>
        <v>*</v>
      </c>
      <c r="S44" s="93" t="str">
        <f>[38]Julho!$K$22</f>
        <v>*</v>
      </c>
      <c r="T44" s="93" t="str">
        <f>[38]Julho!$K$23</f>
        <v>*</v>
      </c>
      <c r="U44" s="93" t="str">
        <f>[38]Julho!$K$24</f>
        <v>*</v>
      </c>
      <c r="V44" s="93" t="str">
        <f>[38]Julho!$K$25</f>
        <v>*</v>
      </c>
      <c r="W44" s="93" t="str">
        <f>[38]Julho!$K$26</f>
        <v>*</v>
      </c>
      <c r="X44" s="93" t="str">
        <f>[38]Julho!$K$27</f>
        <v>*</v>
      </c>
      <c r="Y44" s="93" t="str">
        <f>[38]Julho!$K$28</f>
        <v>*</v>
      </c>
      <c r="Z44" s="93" t="str">
        <f>[38]Julho!$K$29</f>
        <v>*</v>
      </c>
      <c r="AA44" s="93" t="str">
        <f>[38]Julho!$K$30</f>
        <v>*</v>
      </c>
      <c r="AB44" s="93" t="str">
        <f>[38]Julho!$K$31</f>
        <v>*</v>
      </c>
      <c r="AC44" s="93" t="str">
        <f>[38]Julho!$K$32</f>
        <v>*</v>
      </c>
      <c r="AD44" s="93" t="str">
        <f>[38]Julho!$K$33</f>
        <v>*</v>
      </c>
      <c r="AE44" s="93" t="str">
        <f>[38]Julho!$K$34</f>
        <v>*</v>
      </c>
      <c r="AF44" s="93" t="str">
        <f>[38]Julho!$K$35</f>
        <v>*</v>
      </c>
      <c r="AG44" s="81">
        <f t="shared" si="4"/>
        <v>0</v>
      </c>
      <c r="AH44" s="82">
        <f t="shared" si="5"/>
        <v>0</v>
      </c>
      <c r="AI44" s="56">
        <f t="shared" si="6"/>
        <v>0</v>
      </c>
    </row>
    <row r="45" spans="1:40" hidden="1" x14ac:dyDescent="0.2">
      <c r="A45" s="50" t="s">
        <v>144</v>
      </c>
      <c r="B45" s="93" t="str">
        <f>[39]Julho!$K$5</f>
        <v>*</v>
      </c>
      <c r="C45" s="93" t="str">
        <f>[39]Julho!$K$6</f>
        <v>*</v>
      </c>
      <c r="D45" s="93" t="str">
        <f>[39]Julho!$K$7</f>
        <v>*</v>
      </c>
      <c r="E45" s="93" t="str">
        <f>[39]Julho!$K$8</f>
        <v>*</v>
      </c>
      <c r="F45" s="93" t="str">
        <f>[39]Julho!$K$9</f>
        <v>*</v>
      </c>
      <c r="G45" s="93" t="str">
        <f>[39]Julho!$K$10</f>
        <v>*</v>
      </c>
      <c r="H45" s="93" t="str">
        <f>[39]Julho!$K$11</f>
        <v>*</v>
      </c>
      <c r="I45" s="93" t="str">
        <f>[39]Julho!$K$12</f>
        <v>*</v>
      </c>
      <c r="J45" s="93" t="str">
        <f>[39]Julho!$K$13</f>
        <v>*</v>
      </c>
      <c r="K45" s="93" t="str">
        <f>[39]Julho!$K$14</f>
        <v>*</v>
      </c>
      <c r="L45" s="93" t="str">
        <f>[39]Julho!$K$15</f>
        <v>*</v>
      </c>
      <c r="M45" s="93" t="str">
        <f>[39]Julho!$K$16</f>
        <v>*</v>
      </c>
      <c r="N45" s="93" t="str">
        <f>[39]Julho!$K$17</f>
        <v>*</v>
      </c>
      <c r="O45" s="93" t="str">
        <f>[39]Julho!$K$18</f>
        <v>*</v>
      </c>
      <c r="P45" s="93" t="str">
        <f>[39]Julho!$K$19</f>
        <v>*</v>
      </c>
      <c r="Q45" s="93" t="str">
        <f>[39]Julho!$K$20</f>
        <v>*</v>
      </c>
      <c r="R45" s="93" t="str">
        <f>[39]Julho!$K$21</f>
        <v>*</v>
      </c>
      <c r="S45" s="93" t="str">
        <f>[39]Julho!$K$22</f>
        <v>*</v>
      </c>
      <c r="T45" s="93" t="str">
        <f>[39]Julho!$K$23</f>
        <v>*</v>
      </c>
      <c r="U45" s="93" t="str">
        <f>[39]Julho!$K$24</f>
        <v>*</v>
      </c>
      <c r="V45" s="93" t="str">
        <f>[39]Julho!$K$25</f>
        <v>*</v>
      </c>
      <c r="W45" s="93" t="str">
        <f>[39]Julho!$K$26</f>
        <v>*</v>
      </c>
      <c r="X45" s="93" t="str">
        <f>[39]Julho!$K$27</f>
        <v>*</v>
      </c>
      <c r="Y45" s="93" t="str">
        <f>[39]Julho!$K$28</f>
        <v>*</v>
      </c>
      <c r="Z45" s="93" t="str">
        <f>[39]Julho!$K$29</f>
        <v>*</v>
      </c>
      <c r="AA45" s="93" t="str">
        <f>[39]Julho!$K$30</f>
        <v>*</v>
      </c>
      <c r="AB45" s="93" t="str">
        <f>[39]Julho!$K$31</f>
        <v>*</v>
      </c>
      <c r="AC45" s="93" t="str">
        <f>[39]Julho!$K$32</f>
        <v>*</v>
      </c>
      <c r="AD45" s="93" t="str">
        <f>[39]Julho!$K$33</f>
        <v>*</v>
      </c>
      <c r="AE45" s="93" t="str">
        <f>[39]Julho!$K$34</f>
        <v>*</v>
      </c>
      <c r="AF45" s="93" t="str">
        <f>[39]Julho!$K$35</f>
        <v>*</v>
      </c>
      <c r="AG45" s="81" t="s">
        <v>203</v>
      </c>
      <c r="AH45" s="82" t="s">
        <v>203</v>
      </c>
      <c r="AI45" s="56" t="s">
        <v>203</v>
      </c>
    </row>
    <row r="46" spans="1:40" x14ac:dyDescent="0.2">
      <c r="A46" s="50" t="s">
        <v>18</v>
      </c>
      <c r="B46" s="93">
        <f>[40]Julho!$K$5</f>
        <v>0</v>
      </c>
      <c r="C46" s="93">
        <f>[40]Julho!$K$6</f>
        <v>0</v>
      </c>
      <c r="D46" s="93">
        <f>[40]Julho!$K$7</f>
        <v>0</v>
      </c>
      <c r="E46" s="93">
        <f>[40]Julho!$K$8</f>
        <v>0</v>
      </c>
      <c r="F46" s="93">
        <f>[40]Julho!$K$9</f>
        <v>0</v>
      </c>
      <c r="G46" s="93">
        <f>[40]Julho!$K$10</f>
        <v>0</v>
      </c>
      <c r="H46" s="93">
        <f>[40]Julho!$K$11</f>
        <v>6.2</v>
      </c>
      <c r="I46" s="93">
        <f>[40]Julho!$K$12</f>
        <v>4.6000000000000005</v>
      </c>
      <c r="J46" s="93">
        <f>[40]Julho!$K$13</f>
        <v>0.60000000000000009</v>
      </c>
      <c r="K46" s="93">
        <f>[40]Julho!$K$14</f>
        <v>0.2</v>
      </c>
      <c r="L46" s="93">
        <f>[40]Julho!$K$15</f>
        <v>27.400000000000002</v>
      </c>
      <c r="M46" s="93">
        <f>[40]Julho!$K$16</f>
        <v>13.999999999999998</v>
      </c>
      <c r="N46" s="93">
        <f>[40]Julho!$K$17</f>
        <v>9.8000000000000007</v>
      </c>
      <c r="O46" s="93">
        <f>[40]Julho!$K$18</f>
        <v>0</v>
      </c>
      <c r="P46" s="93">
        <f>[40]Julho!$K$19</f>
        <v>0</v>
      </c>
      <c r="Q46" s="93">
        <f>[40]Julho!$K$20</f>
        <v>0</v>
      </c>
      <c r="R46" s="93">
        <f>[40]Julho!$K$21</f>
        <v>0</v>
      </c>
      <c r="S46" s="93">
        <f>[40]Julho!$K$22</f>
        <v>0</v>
      </c>
      <c r="T46" s="93">
        <f>[40]Julho!$K$23</f>
        <v>0</v>
      </c>
      <c r="U46" s="93">
        <f>[40]Julho!$K$24</f>
        <v>0</v>
      </c>
      <c r="V46" s="93">
        <f>[40]Julho!$K$25</f>
        <v>0</v>
      </c>
      <c r="W46" s="93">
        <f>[40]Julho!$K$26</f>
        <v>0</v>
      </c>
      <c r="X46" s="93">
        <f>[40]Julho!$K$27</f>
        <v>0</v>
      </c>
      <c r="Y46" s="93">
        <f>[40]Julho!$K$28</f>
        <v>0</v>
      </c>
      <c r="Z46" s="93">
        <f>[40]Julho!$K$29</f>
        <v>0</v>
      </c>
      <c r="AA46" s="93">
        <f>[40]Julho!$K$30</f>
        <v>0</v>
      </c>
      <c r="AB46" s="93">
        <f>[40]Julho!$K$31</f>
        <v>0.4</v>
      </c>
      <c r="AC46" s="93">
        <f>[40]Julho!$K$32</f>
        <v>0</v>
      </c>
      <c r="AD46" s="93">
        <f>[40]Julho!$K$33</f>
        <v>10.799999999999997</v>
      </c>
      <c r="AE46" s="93">
        <f>[40]Julho!$K$34</f>
        <v>0.60000000000000009</v>
      </c>
      <c r="AF46" s="93">
        <f>[40]Julho!$K$35</f>
        <v>0.2</v>
      </c>
      <c r="AG46" s="81">
        <f t="shared" si="4"/>
        <v>74.8</v>
      </c>
      <c r="AH46" s="82">
        <f t="shared" si="5"/>
        <v>27.400000000000002</v>
      </c>
      <c r="AI46" s="56">
        <f t="shared" si="6"/>
        <v>20</v>
      </c>
      <c r="AJ46" s="11" t="s">
        <v>33</v>
      </c>
    </row>
    <row r="47" spans="1:40" x14ac:dyDescent="0.2">
      <c r="A47" s="50" t="s">
        <v>21</v>
      </c>
      <c r="B47" s="93">
        <f>[41]Julho!$K$5</f>
        <v>1.7999999999999998</v>
      </c>
      <c r="C47" s="93">
        <f>[41]Julho!$K$6</f>
        <v>0</v>
      </c>
      <c r="D47" s="93">
        <f>[41]Julho!$K$7</f>
        <v>0</v>
      </c>
      <c r="E47" s="93">
        <f>[41]Julho!$K$8</f>
        <v>0</v>
      </c>
      <c r="F47" s="93">
        <f>[41]Julho!$K$9</f>
        <v>0</v>
      </c>
      <c r="G47" s="93">
        <f>[41]Julho!$K$10</f>
        <v>0</v>
      </c>
      <c r="H47" s="93">
        <f>[41]Julho!$K$11</f>
        <v>0</v>
      </c>
      <c r="I47" s="93">
        <f>[41]Julho!$K$12</f>
        <v>0.4</v>
      </c>
      <c r="J47" s="93">
        <f>[41]Julho!$K$13</f>
        <v>12.400000000000002</v>
      </c>
      <c r="K47" s="93">
        <f>[41]Julho!$K$14</f>
        <v>3</v>
      </c>
      <c r="L47" s="93">
        <f>[41]Julho!$K$15</f>
        <v>0</v>
      </c>
      <c r="M47" s="93">
        <f>[41]Julho!$K$16</f>
        <v>0</v>
      </c>
      <c r="N47" s="93">
        <f>[41]Julho!$K$17</f>
        <v>0</v>
      </c>
      <c r="O47" s="93">
        <f>[41]Julho!$K$18</f>
        <v>0</v>
      </c>
      <c r="P47" s="93">
        <f>[41]Julho!$K$19</f>
        <v>0</v>
      </c>
      <c r="Q47" s="93">
        <f>[41]Julho!$K$20</f>
        <v>0</v>
      </c>
      <c r="R47" s="93">
        <f>[41]Julho!$K$21</f>
        <v>0</v>
      </c>
      <c r="S47" s="93">
        <f>[41]Julho!$K$22</f>
        <v>0</v>
      </c>
      <c r="T47" s="93">
        <f>[41]Julho!$K$23</f>
        <v>0</v>
      </c>
      <c r="U47" s="93">
        <f>[41]Julho!$K$24</f>
        <v>0</v>
      </c>
      <c r="V47" s="93">
        <f>[41]Julho!$K$25</f>
        <v>0</v>
      </c>
      <c r="W47" s="93">
        <f>[41]Julho!$K$26</f>
        <v>0</v>
      </c>
      <c r="X47" s="93">
        <f>[41]Julho!$K$27</f>
        <v>0</v>
      </c>
      <c r="Y47" s="93">
        <f>[41]Julho!$K$28</f>
        <v>0</v>
      </c>
      <c r="Z47" s="93">
        <f>[41]Julho!$K$29</f>
        <v>0</v>
      </c>
      <c r="AA47" s="93">
        <f>[41]Julho!$K$30</f>
        <v>0</v>
      </c>
      <c r="AB47" s="93">
        <f>[41]Julho!$K$31</f>
        <v>0</v>
      </c>
      <c r="AC47" s="93">
        <f>[41]Julho!$K$32</f>
        <v>0</v>
      </c>
      <c r="AD47" s="93">
        <f>[41]Julho!$K$33</f>
        <v>0</v>
      </c>
      <c r="AE47" s="93">
        <f>[41]Julho!$K$34</f>
        <v>0</v>
      </c>
      <c r="AF47" s="93">
        <f>[41]Julho!$K$35</f>
        <v>0</v>
      </c>
      <c r="AG47" s="81">
        <f t="shared" si="4"/>
        <v>17.600000000000001</v>
      </c>
      <c r="AH47" s="82">
        <f t="shared" si="5"/>
        <v>12.400000000000002</v>
      </c>
      <c r="AI47" s="56">
        <f t="shared" si="6"/>
        <v>27</v>
      </c>
    </row>
    <row r="48" spans="1:40" x14ac:dyDescent="0.2">
      <c r="A48" s="50" t="s">
        <v>32</v>
      </c>
      <c r="B48" s="93">
        <f>[42]Julho!$K$5</f>
        <v>0</v>
      </c>
      <c r="C48" s="93">
        <f>[42]Julho!$K$6</f>
        <v>0</v>
      </c>
      <c r="D48" s="93">
        <f>[42]Julho!$K$7</f>
        <v>0</v>
      </c>
      <c r="E48" s="93">
        <f>[42]Julho!$K$8</f>
        <v>0</v>
      </c>
      <c r="F48" s="93">
        <f>[42]Julho!$K$9</f>
        <v>0</v>
      </c>
      <c r="G48" s="93">
        <f>[42]Julho!$K$10</f>
        <v>0</v>
      </c>
      <c r="H48" s="93">
        <f>[42]Julho!$K$11</f>
        <v>0</v>
      </c>
      <c r="I48" s="93">
        <f>[42]Julho!$K$12</f>
        <v>0</v>
      </c>
      <c r="J48" s="93">
        <f>[42]Julho!$K$13</f>
        <v>0</v>
      </c>
      <c r="K48" s="93">
        <f>[42]Julho!$K$14</f>
        <v>0</v>
      </c>
      <c r="L48" s="93">
        <f>[42]Julho!$K$15</f>
        <v>0</v>
      </c>
      <c r="M48" s="93">
        <f>[42]Julho!$K$16</f>
        <v>0</v>
      </c>
      <c r="N48" s="93">
        <f>[42]Julho!$K$17</f>
        <v>0</v>
      </c>
      <c r="O48" s="93">
        <f>[42]Julho!$K$18</f>
        <v>0</v>
      </c>
      <c r="P48" s="93">
        <f>[42]Julho!$K$19</f>
        <v>0</v>
      </c>
      <c r="Q48" s="93">
        <f>[42]Julho!$K$20</f>
        <v>0</v>
      </c>
      <c r="R48" s="93">
        <f>[42]Julho!$K$21</f>
        <v>0</v>
      </c>
      <c r="S48" s="93">
        <f>[42]Julho!$K$22</f>
        <v>0</v>
      </c>
      <c r="T48" s="93">
        <f>[42]Julho!$K$23</f>
        <v>0</v>
      </c>
      <c r="U48" s="93">
        <f>[42]Julho!$K$24</f>
        <v>0</v>
      </c>
      <c r="V48" s="93">
        <f>[42]Julho!$K$25</f>
        <v>0</v>
      </c>
      <c r="W48" s="93">
        <f>[42]Julho!$K$26</f>
        <v>0</v>
      </c>
      <c r="X48" s="93">
        <f>[42]Julho!$K$27</f>
        <v>0</v>
      </c>
      <c r="Y48" s="93">
        <f>[42]Julho!$K$28</f>
        <v>0</v>
      </c>
      <c r="Z48" s="93">
        <f>[42]Julho!$K$29</f>
        <v>0</v>
      </c>
      <c r="AA48" s="93">
        <f>[42]Julho!$K$30</f>
        <v>0</v>
      </c>
      <c r="AB48" s="93">
        <f>[42]Julho!$K$31</f>
        <v>0</v>
      </c>
      <c r="AC48" s="93">
        <f>[42]Julho!$K$32</f>
        <v>0</v>
      </c>
      <c r="AD48" s="93">
        <f>[42]Julho!$K$33</f>
        <v>0</v>
      </c>
      <c r="AE48" s="93">
        <f>[42]Julho!$K$34</f>
        <v>0</v>
      </c>
      <c r="AF48" s="93">
        <f>[42]Julho!$K$35</f>
        <v>0</v>
      </c>
      <c r="AG48" s="81">
        <f t="shared" si="4"/>
        <v>0</v>
      </c>
      <c r="AH48" s="82">
        <f t="shared" si="5"/>
        <v>0</v>
      </c>
      <c r="AI48" s="56">
        <f t="shared" si="6"/>
        <v>31</v>
      </c>
      <c r="AJ48" s="11" t="s">
        <v>33</v>
      </c>
    </row>
    <row r="49" spans="1:36" x14ac:dyDescent="0.2">
      <c r="A49" s="102" t="s">
        <v>19</v>
      </c>
      <c r="B49" s="93">
        <f>[43]Julho!$K$5</f>
        <v>0</v>
      </c>
      <c r="C49" s="93">
        <f>[43]Julho!$K$6</f>
        <v>0</v>
      </c>
      <c r="D49" s="93">
        <f>[43]Julho!$K$7</f>
        <v>0</v>
      </c>
      <c r="E49" s="93">
        <f>[43]Julho!$K$8</f>
        <v>0</v>
      </c>
      <c r="F49" s="93">
        <f>[43]Julho!$K$9</f>
        <v>0</v>
      </c>
      <c r="G49" s="93">
        <f>[43]Julho!$K$10</f>
        <v>0</v>
      </c>
      <c r="H49" s="93">
        <f>[43]Julho!$K$11</f>
        <v>0</v>
      </c>
      <c r="I49" s="93">
        <f>[43]Julho!$K$12</f>
        <v>0</v>
      </c>
      <c r="J49" s="93">
        <f>[43]Julho!$K$13</f>
        <v>0</v>
      </c>
      <c r="K49" s="93">
        <f>[43]Julho!$K$14</f>
        <v>0</v>
      </c>
      <c r="L49" s="93">
        <f>[43]Julho!$K$15</f>
        <v>0</v>
      </c>
      <c r="M49" s="93">
        <f>[43]Julho!$K$16</f>
        <v>0</v>
      </c>
      <c r="N49" s="93">
        <f>[43]Julho!$K$17</f>
        <v>0</v>
      </c>
      <c r="O49" s="93">
        <f>[43]Julho!$K$18</f>
        <v>0</v>
      </c>
      <c r="P49" s="93">
        <f>[43]Julho!$K$19</f>
        <v>0</v>
      </c>
      <c r="Q49" s="93">
        <f>[43]Julho!$K$20</f>
        <v>0</v>
      </c>
      <c r="R49" s="93">
        <f>[43]Julho!$K$21</f>
        <v>0</v>
      </c>
      <c r="S49" s="93">
        <f>[43]Julho!$K$22</f>
        <v>0</v>
      </c>
      <c r="T49" s="93">
        <f>[43]Julho!$K$23</f>
        <v>0</v>
      </c>
      <c r="U49" s="93">
        <f>[43]Julho!$K$24</f>
        <v>0</v>
      </c>
      <c r="V49" s="93">
        <f>[43]Julho!$K$25</f>
        <v>0</v>
      </c>
      <c r="W49" s="93">
        <f>[43]Julho!$K$26</f>
        <v>0</v>
      </c>
      <c r="X49" s="93">
        <f>[43]Julho!$K$27</f>
        <v>0</v>
      </c>
      <c r="Y49" s="93">
        <f>[43]Julho!$K$28</f>
        <v>0</v>
      </c>
      <c r="Z49" s="93">
        <f>[43]Julho!$K$29</f>
        <v>0</v>
      </c>
      <c r="AA49" s="93">
        <f>[43]Julho!$K$30</f>
        <v>0</v>
      </c>
      <c r="AB49" s="93">
        <f>[43]Julho!$K$31</f>
        <v>0</v>
      </c>
      <c r="AC49" s="93">
        <f>[43]Julho!$K$32</f>
        <v>0</v>
      </c>
      <c r="AD49" s="93">
        <f>[43]Julho!$K$33</f>
        <v>0</v>
      </c>
      <c r="AE49" s="93">
        <f>[43]Julho!$K$34</f>
        <v>0</v>
      </c>
      <c r="AF49" s="93">
        <f>[43]Julho!$K$35</f>
        <v>0</v>
      </c>
      <c r="AG49" s="81">
        <f>SUM(B49:AF49)</f>
        <v>0</v>
      </c>
      <c r="AH49" s="82">
        <f t="shared" si="5"/>
        <v>0</v>
      </c>
      <c r="AI49" s="56">
        <f t="shared" si="6"/>
        <v>31</v>
      </c>
    </row>
    <row r="50" spans="1:36" x14ac:dyDescent="0.2">
      <c r="A50" s="103" t="s">
        <v>50</v>
      </c>
      <c r="B50" s="10">
        <v>1.6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6.6</v>
      </c>
      <c r="J50" s="10">
        <v>18</v>
      </c>
      <c r="K50" s="10">
        <v>0.8</v>
      </c>
      <c r="L50" s="10">
        <v>0.2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0.2</v>
      </c>
      <c r="AF50" s="10">
        <v>0</v>
      </c>
      <c r="AG50" s="81">
        <f>SUM(B50:AF50)</f>
        <v>27.4</v>
      </c>
      <c r="AH50" s="82">
        <f t="shared" si="5"/>
        <v>18</v>
      </c>
      <c r="AI50" s="56">
        <f t="shared" si="6"/>
        <v>25</v>
      </c>
    </row>
    <row r="51" spans="1:36" s="5" customFormat="1" x14ac:dyDescent="0.2">
      <c r="A51" s="103" t="s">
        <v>225</v>
      </c>
      <c r="B51" s="10">
        <v>0.4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3.2</v>
      </c>
      <c r="J51" s="10">
        <v>2.6</v>
      </c>
      <c r="K51" s="10">
        <v>0.4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81">
        <f t="shared" ref="AG51:AG66" si="7">SUM(B51:AF51)</f>
        <v>6.6000000000000005</v>
      </c>
      <c r="AH51" s="82">
        <f t="shared" si="5"/>
        <v>3.2</v>
      </c>
      <c r="AI51" s="56">
        <f t="shared" si="6"/>
        <v>27</v>
      </c>
    </row>
    <row r="52" spans="1:36" x14ac:dyDescent="0.2">
      <c r="A52" s="103" t="s">
        <v>226</v>
      </c>
      <c r="B52" s="10">
        <v>1.8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2.6</v>
      </c>
      <c r="J52" s="10">
        <v>4.2</v>
      </c>
      <c r="K52" s="10">
        <v>0.6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81">
        <f t="shared" si="7"/>
        <v>9.2000000000000011</v>
      </c>
      <c r="AH52" s="82">
        <f t="shared" si="5"/>
        <v>4.2</v>
      </c>
      <c r="AI52" s="56">
        <f t="shared" si="6"/>
        <v>27</v>
      </c>
      <c r="AJ52" t="s">
        <v>33</v>
      </c>
    </row>
    <row r="53" spans="1:36" x14ac:dyDescent="0.2">
      <c r="A53" s="103" t="s">
        <v>227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0.4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0.8</v>
      </c>
      <c r="AE53" s="10">
        <v>0</v>
      </c>
      <c r="AF53" s="10">
        <v>0</v>
      </c>
      <c r="AG53" s="81">
        <f t="shared" si="7"/>
        <v>1.2000000000000002</v>
      </c>
      <c r="AH53" s="82">
        <f t="shared" si="5"/>
        <v>0.8</v>
      </c>
      <c r="AI53" s="56">
        <f t="shared" si="6"/>
        <v>29</v>
      </c>
    </row>
    <row r="54" spans="1:36" x14ac:dyDescent="0.2">
      <c r="A54" s="103" t="s">
        <v>234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0.2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81">
        <f t="shared" si="7"/>
        <v>0.2</v>
      </c>
      <c r="AH54" s="82">
        <f t="shared" si="5"/>
        <v>0.2</v>
      </c>
      <c r="AI54" s="56">
        <f t="shared" si="6"/>
        <v>30</v>
      </c>
    </row>
    <row r="55" spans="1:36" hidden="1" x14ac:dyDescent="0.2">
      <c r="A55" s="103" t="s">
        <v>235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1">
        <f t="shared" si="7"/>
        <v>0</v>
      </c>
      <c r="AH55" s="82">
        <f t="shared" si="5"/>
        <v>0</v>
      </c>
      <c r="AI55" s="56">
        <f t="shared" si="6"/>
        <v>0</v>
      </c>
    </row>
    <row r="56" spans="1:36" x14ac:dyDescent="0.2">
      <c r="A56" s="103" t="s">
        <v>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81">
        <f t="shared" si="7"/>
        <v>0</v>
      </c>
      <c r="AH56" s="82">
        <f t="shared" si="5"/>
        <v>0</v>
      </c>
      <c r="AI56" s="56">
        <f t="shared" si="6"/>
        <v>31</v>
      </c>
    </row>
    <row r="57" spans="1:36" x14ac:dyDescent="0.2">
      <c r="A57" s="103" t="s">
        <v>237</v>
      </c>
      <c r="B57" s="10">
        <v>2.2000000000000002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6.8</v>
      </c>
      <c r="K57" s="10">
        <v>0.2</v>
      </c>
      <c r="L57" s="10">
        <v>0.2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81">
        <f t="shared" si="7"/>
        <v>9.3999999999999986</v>
      </c>
      <c r="AH57" s="82">
        <f t="shared" si="5"/>
        <v>6.8</v>
      </c>
      <c r="AI57" s="56">
        <f t="shared" si="6"/>
        <v>27</v>
      </c>
    </row>
    <row r="58" spans="1:36" x14ac:dyDescent="0.2">
      <c r="A58" s="103" t="s">
        <v>7</v>
      </c>
      <c r="B58" s="10">
        <v>0</v>
      </c>
      <c r="C58" s="10">
        <v>0.2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1.4</v>
      </c>
      <c r="J58" s="10">
        <v>0.6</v>
      </c>
      <c r="K58" s="10">
        <v>0.4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81">
        <f t="shared" si="7"/>
        <v>2.5999999999999996</v>
      </c>
      <c r="AH58" s="82">
        <f t="shared" si="5"/>
        <v>1.4</v>
      </c>
      <c r="AI58" s="56">
        <f t="shared" si="6"/>
        <v>27</v>
      </c>
    </row>
    <row r="59" spans="1:36" x14ac:dyDescent="0.2">
      <c r="A59" s="103" t="s">
        <v>228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0.4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1.4</v>
      </c>
      <c r="AE59" s="10">
        <v>0</v>
      </c>
      <c r="AF59" s="10">
        <v>0</v>
      </c>
      <c r="AG59" s="81">
        <f t="shared" si="7"/>
        <v>1.7999999999999998</v>
      </c>
      <c r="AH59" s="82">
        <f t="shared" si="5"/>
        <v>1.4</v>
      </c>
      <c r="AI59" s="56">
        <f t="shared" si="6"/>
        <v>29</v>
      </c>
    </row>
    <row r="60" spans="1:36" x14ac:dyDescent="0.2">
      <c r="A60" s="103" t="s">
        <v>9</v>
      </c>
      <c r="B60" s="10">
        <v>9.1999999999999993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4.4000000000000004</v>
      </c>
      <c r="J60" s="10">
        <v>31.6</v>
      </c>
      <c r="K60" s="10">
        <v>29.4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2.4</v>
      </c>
      <c r="AF60" s="10">
        <v>0</v>
      </c>
      <c r="AG60" s="81">
        <f>SUM(B60:AF60)</f>
        <v>77</v>
      </c>
      <c r="AH60" s="82">
        <f t="shared" si="5"/>
        <v>31.6</v>
      </c>
      <c r="AI60" s="56">
        <f t="shared" si="6"/>
        <v>26</v>
      </c>
    </row>
    <row r="61" spans="1:36" x14ac:dyDescent="0.2">
      <c r="A61" s="103" t="s">
        <v>11</v>
      </c>
      <c r="B61" s="10">
        <v>1.4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10</v>
      </c>
      <c r="J61" s="10">
        <v>49.4</v>
      </c>
      <c r="K61" s="10">
        <v>14.6</v>
      </c>
      <c r="L61" s="10">
        <v>0</v>
      </c>
      <c r="M61" s="10">
        <v>0</v>
      </c>
      <c r="N61" s="10">
        <v>0</v>
      </c>
      <c r="O61" s="10">
        <v>0</v>
      </c>
      <c r="P61" s="10">
        <v>0.6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2.8</v>
      </c>
      <c r="AF61" s="10">
        <v>0</v>
      </c>
      <c r="AG61" s="81">
        <f t="shared" si="7"/>
        <v>78.799999999999983</v>
      </c>
      <c r="AH61" s="82">
        <f t="shared" si="5"/>
        <v>49.4</v>
      </c>
      <c r="AI61" s="56">
        <f t="shared" si="6"/>
        <v>25</v>
      </c>
      <c r="AJ61" t="s">
        <v>33</v>
      </c>
    </row>
    <row r="62" spans="1:36" x14ac:dyDescent="0.2">
      <c r="A62" s="103" t="s">
        <v>229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8.4</v>
      </c>
      <c r="J62" s="10">
        <v>4.2</v>
      </c>
      <c r="K62" s="10">
        <v>0</v>
      </c>
      <c r="L62" s="10">
        <v>31.6</v>
      </c>
      <c r="M62" s="10">
        <v>20.6</v>
      </c>
      <c r="N62" s="10">
        <v>2.2000000000000002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11.4</v>
      </c>
      <c r="AE62" s="10">
        <v>0.2</v>
      </c>
      <c r="AF62" s="10">
        <v>0.4</v>
      </c>
      <c r="AG62" s="81">
        <f t="shared" si="7"/>
        <v>79.000000000000028</v>
      </c>
      <c r="AH62" s="82">
        <f t="shared" si="5"/>
        <v>31.6</v>
      </c>
      <c r="AI62" s="56">
        <f t="shared" si="6"/>
        <v>23</v>
      </c>
    </row>
    <row r="63" spans="1:36" x14ac:dyDescent="0.2">
      <c r="A63" s="103" t="s">
        <v>14</v>
      </c>
      <c r="B63" s="10">
        <v>0.6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2</v>
      </c>
      <c r="J63" s="10">
        <v>9.1999999999999993</v>
      </c>
      <c r="K63" s="10">
        <v>1.4</v>
      </c>
      <c r="L63" s="10">
        <v>12.4</v>
      </c>
      <c r="M63" s="10">
        <v>27.2</v>
      </c>
      <c r="N63" s="10">
        <v>0.2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2</v>
      </c>
      <c r="AE63" s="10">
        <v>0.4</v>
      </c>
      <c r="AF63" s="10">
        <v>0.2</v>
      </c>
      <c r="AG63" s="81">
        <f t="shared" si="7"/>
        <v>55.6</v>
      </c>
      <c r="AH63" s="82">
        <f t="shared" si="5"/>
        <v>27.2</v>
      </c>
      <c r="AI63" s="56">
        <f t="shared" si="6"/>
        <v>21</v>
      </c>
    </row>
    <row r="64" spans="1:36" x14ac:dyDescent="0.2">
      <c r="A64" s="103" t="s">
        <v>230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81">
        <f t="shared" si="7"/>
        <v>0</v>
      </c>
      <c r="AH64" s="82">
        <f t="shared" si="5"/>
        <v>0</v>
      </c>
      <c r="AI64" s="56">
        <f t="shared" si="6"/>
        <v>31</v>
      </c>
      <c r="AJ64" s="11" t="s">
        <v>33</v>
      </c>
    </row>
    <row r="65" spans="1:36" x14ac:dyDescent="0.2">
      <c r="A65" s="103" t="s">
        <v>17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0.8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81">
        <f t="shared" si="7"/>
        <v>0.8</v>
      </c>
      <c r="AH65" s="82">
        <f t="shared" si="5"/>
        <v>0.8</v>
      </c>
      <c r="AI65" s="56">
        <f t="shared" si="6"/>
        <v>30</v>
      </c>
    </row>
    <row r="66" spans="1:36" x14ac:dyDescent="0.2">
      <c r="A66" s="95" t="s">
        <v>231</v>
      </c>
      <c r="B66" s="93">
        <v>5.6</v>
      </c>
      <c r="C66" s="93">
        <v>0.2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1.6</v>
      </c>
      <c r="J66" s="93">
        <v>0.4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v>0</v>
      </c>
      <c r="T66" s="93">
        <v>0</v>
      </c>
      <c r="U66" s="93">
        <v>0</v>
      </c>
      <c r="V66" s="93">
        <v>0</v>
      </c>
      <c r="W66" s="93">
        <v>0</v>
      </c>
      <c r="X66" s="93">
        <v>0</v>
      </c>
      <c r="Y66" s="93">
        <v>0</v>
      </c>
      <c r="Z66" s="93">
        <v>0</v>
      </c>
      <c r="AA66" s="93">
        <v>0</v>
      </c>
      <c r="AB66" s="93">
        <v>0</v>
      </c>
      <c r="AC66" s="93">
        <v>0</v>
      </c>
      <c r="AD66" s="93">
        <v>0</v>
      </c>
      <c r="AE66" s="93">
        <v>0</v>
      </c>
      <c r="AF66" s="93">
        <v>0</v>
      </c>
      <c r="AG66" s="81">
        <f t="shared" si="7"/>
        <v>7.8000000000000007</v>
      </c>
      <c r="AH66" s="82">
        <f t="shared" si="5"/>
        <v>5.6</v>
      </c>
      <c r="AI66" s="56">
        <f t="shared" si="6"/>
        <v>27</v>
      </c>
      <c r="AJ66" s="11" t="s">
        <v>33</v>
      </c>
    </row>
    <row r="67" spans="1:36" x14ac:dyDescent="0.2">
      <c r="A67" s="95" t="s">
        <v>221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9.6999999999999993</v>
      </c>
      <c r="J67" s="93">
        <v>17.5</v>
      </c>
      <c r="K67" s="93">
        <v>4.4000000000000004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93">
        <v>0</v>
      </c>
      <c r="AA67" s="93">
        <v>0</v>
      </c>
      <c r="AB67" s="93">
        <v>0</v>
      </c>
      <c r="AC67" s="93">
        <v>0</v>
      </c>
      <c r="AD67" s="93">
        <v>5.6</v>
      </c>
      <c r="AE67" s="93">
        <v>1.1000000000000001</v>
      </c>
      <c r="AF67" s="93">
        <v>0.1</v>
      </c>
      <c r="AG67" s="81">
        <f>SUM(B67:AF67)</f>
        <v>38.400000000000006</v>
      </c>
      <c r="AH67" s="82">
        <f t="shared" si="5"/>
        <v>17.5</v>
      </c>
      <c r="AI67" s="56">
        <f t="shared" si="6"/>
        <v>25</v>
      </c>
    </row>
    <row r="68" spans="1:36" x14ac:dyDescent="0.2">
      <c r="A68" s="95" t="s">
        <v>222</v>
      </c>
      <c r="B68" s="93">
        <v>0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7</v>
      </c>
      <c r="I68" s="93">
        <v>17.5</v>
      </c>
      <c r="J68" s="93">
        <v>3.5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v>0</v>
      </c>
      <c r="T68" s="93">
        <v>0</v>
      </c>
      <c r="U68" s="93">
        <v>0</v>
      </c>
      <c r="V68" s="93">
        <v>0</v>
      </c>
      <c r="W68" s="93">
        <v>0</v>
      </c>
      <c r="X68" s="93">
        <v>0</v>
      </c>
      <c r="Y68" s="93">
        <v>0</v>
      </c>
      <c r="Z68" s="93">
        <v>0</v>
      </c>
      <c r="AA68" s="93">
        <v>0</v>
      </c>
      <c r="AB68" s="93">
        <v>0</v>
      </c>
      <c r="AC68" s="93">
        <v>0</v>
      </c>
      <c r="AD68" s="93">
        <v>6.2</v>
      </c>
      <c r="AE68" s="93">
        <v>0.6</v>
      </c>
      <c r="AF68" s="93">
        <v>0</v>
      </c>
      <c r="AG68" s="81">
        <f t="shared" si="4"/>
        <v>34.800000000000004</v>
      </c>
      <c r="AH68" s="82">
        <f t="shared" si="5"/>
        <v>17.5</v>
      </c>
      <c r="AI68" s="56">
        <f t="shared" si="6"/>
        <v>26</v>
      </c>
    </row>
    <row r="69" spans="1:36" x14ac:dyDescent="0.2">
      <c r="A69" s="95" t="s">
        <v>223</v>
      </c>
      <c r="B69" s="93">
        <v>5</v>
      </c>
      <c r="C69" s="93">
        <v>0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  <c r="I69" s="93">
        <v>4.5</v>
      </c>
      <c r="J69" s="93">
        <v>31.5</v>
      </c>
      <c r="K69" s="93">
        <v>10.1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0</v>
      </c>
      <c r="X69" s="93">
        <v>0</v>
      </c>
      <c r="Y69" s="93">
        <v>0</v>
      </c>
      <c r="Z69" s="93">
        <v>0</v>
      </c>
      <c r="AA69" s="93">
        <v>0</v>
      </c>
      <c r="AB69" s="93">
        <v>0</v>
      </c>
      <c r="AC69" s="93">
        <v>0</v>
      </c>
      <c r="AD69" s="93">
        <v>3.7</v>
      </c>
      <c r="AE69" s="93">
        <v>0.2</v>
      </c>
      <c r="AF69" s="93">
        <v>0</v>
      </c>
      <c r="AG69" s="81">
        <f>SUM(B69:AF69)</f>
        <v>55.000000000000007</v>
      </c>
      <c r="AH69" s="82">
        <f t="shared" si="5"/>
        <v>31.5</v>
      </c>
      <c r="AI69" s="56">
        <f t="shared" ref="AI69:AI70" si="8">COUNTIF(B69:AF69,"=0,0")</f>
        <v>25</v>
      </c>
    </row>
    <row r="70" spans="1:36" x14ac:dyDescent="0.2">
      <c r="A70" s="95" t="s">
        <v>224</v>
      </c>
      <c r="B70" s="107">
        <v>0.1</v>
      </c>
      <c r="C70" s="107">
        <v>0</v>
      </c>
      <c r="D70" s="107">
        <v>0</v>
      </c>
      <c r="E70" s="107">
        <v>0</v>
      </c>
      <c r="F70" s="107">
        <v>0</v>
      </c>
      <c r="G70" s="107">
        <v>0</v>
      </c>
      <c r="H70" s="107">
        <v>0</v>
      </c>
      <c r="I70" s="107">
        <v>11.1</v>
      </c>
      <c r="J70" s="107">
        <v>42.2</v>
      </c>
      <c r="K70" s="107">
        <v>17.7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107">
        <v>0</v>
      </c>
      <c r="AD70" s="107">
        <v>4.7</v>
      </c>
      <c r="AE70" s="107">
        <v>0.9</v>
      </c>
      <c r="AF70" s="107">
        <v>0</v>
      </c>
      <c r="AG70" s="81">
        <f>SUM(B70:AF70)</f>
        <v>76.700000000000017</v>
      </c>
      <c r="AH70" s="82">
        <f>MAX(B70:AF70)</f>
        <v>42.2</v>
      </c>
      <c r="AI70" s="56">
        <f t="shared" si="8"/>
        <v>25</v>
      </c>
    </row>
    <row r="71" spans="1:36" s="5" customFormat="1" ht="17.100000000000001" customHeight="1" thickBot="1" x14ac:dyDescent="0.25">
      <c r="A71" s="51" t="s">
        <v>22</v>
      </c>
      <c r="B71" s="94">
        <f>MAX(B5:B70)</f>
        <v>9.1999999999999993</v>
      </c>
      <c r="C71" s="94">
        <f t="shared" ref="C71:AF71" si="9">MAX(C5:C70)</f>
        <v>0.2</v>
      </c>
      <c r="D71" s="94">
        <f t="shared" si="9"/>
        <v>0</v>
      </c>
      <c r="E71" s="94">
        <f t="shared" si="9"/>
        <v>0</v>
      </c>
      <c r="F71" s="94">
        <f t="shared" si="9"/>
        <v>0</v>
      </c>
      <c r="G71" s="94">
        <f t="shared" si="9"/>
        <v>0</v>
      </c>
      <c r="H71" s="94">
        <f t="shared" si="9"/>
        <v>7</v>
      </c>
      <c r="I71" s="94">
        <f t="shared" si="9"/>
        <v>17.5</v>
      </c>
      <c r="J71" s="94">
        <f t="shared" si="9"/>
        <v>49.4</v>
      </c>
      <c r="K71" s="94">
        <f t="shared" si="9"/>
        <v>29.4</v>
      </c>
      <c r="L71" s="94">
        <f t="shared" si="9"/>
        <v>36.200000000000003</v>
      </c>
      <c r="M71" s="94">
        <f t="shared" si="9"/>
        <v>47.400000000000006</v>
      </c>
      <c r="N71" s="94">
        <f t="shared" si="9"/>
        <v>9.8000000000000007</v>
      </c>
      <c r="O71" s="94">
        <f t="shared" si="9"/>
        <v>0.2</v>
      </c>
      <c r="P71" s="94">
        <f t="shared" si="9"/>
        <v>0.6</v>
      </c>
      <c r="Q71" s="94">
        <f t="shared" si="9"/>
        <v>0</v>
      </c>
      <c r="R71" s="94">
        <f t="shared" si="9"/>
        <v>0</v>
      </c>
      <c r="S71" s="94">
        <f t="shared" si="9"/>
        <v>0.2</v>
      </c>
      <c r="T71" s="94">
        <f t="shared" si="9"/>
        <v>0</v>
      </c>
      <c r="U71" s="94">
        <f t="shared" si="9"/>
        <v>0</v>
      </c>
      <c r="V71" s="94">
        <f t="shared" si="9"/>
        <v>0</v>
      </c>
      <c r="W71" s="94">
        <f t="shared" si="9"/>
        <v>0</v>
      </c>
      <c r="X71" s="94">
        <f t="shared" si="9"/>
        <v>0.2</v>
      </c>
      <c r="Y71" s="94">
        <f t="shared" si="9"/>
        <v>0</v>
      </c>
      <c r="Z71" s="94">
        <f t="shared" si="9"/>
        <v>0</v>
      </c>
      <c r="AA71" s="94">
        <f t="shared" si="9"/>
        <v>0</v>
      </c>
      <c r="AB71" s="94">
        <f t="shared" si="9"/>
        <v>0.4</v>
      </c>
      <c r="AC71" s="94">
        <f t="shared" si="9"/>
        <v>0</v>
      </c>
      <c r="AD71" s="94">
        <f t="shared" si="9"/>
        <v>11.4</v>
      </c>
      <c r="AE71" s="94">
        <f t="shared" si="9"/>
        <v>6.8000000000000016</v>
      </c>
      <c r="AF71" s="94">
        <f t="shared" si="9"/>
        <v>0.4</v>
      </c>
      <c r="AG71" s="81">
        <f>SUM(B71:AF71)</f>
        <v>226.29999999999998</v>
      </c>
      <c r="AH71" s="82">
        <f>MAX(B71:AF71)</f>
        <v>49.4</v>
      </c>
      <c r="AI71" s="56">
        <f>COUNTIF(B71:AF71,"=0,0")</f>
        <v>14</v>
      </c>
    </row>
    <row r="72" spans="1:36" x14ac:dyDescent="0.2">
      <c r="A72" s="125" t="s">
        <v>209</v>
      </c>
      <c r="B72" s="126"/>
      <c r="C72" s="42"/>
      <c r="D72" s="42"/>
      <c r="E72" s="42"/>
      <c r="F72" s="42"/>
      <c r="G72" s="42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48"/>
      <c r="AE72" s="52"/>
      <c r="AF72" s="52"/>
      <c r="AG72" s="86"/>
      <c r="AH72" s="86"/>
      <c r="AI72" s="87"/>
    </row>
    <row r="73" spans="1:36" x14ac:dyDescent="0.2">
      <c r="A73" s="127" t="s">
        <v>210</v>
      </c>
      <c r="B73" s="128"/>
      <c r="C73" s="43"/>
      <c r="D73" s="43"/>
      <c r="E73" s="43"/>
      <c r="F73" s="43"/>
      <c r="G73" s="43"/>
      <c r="H73" s="43"/>
      <c r="I73" s="4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109"/>
      <c r="U73" s="109"/>
      <c r="V73" s="109"/>
      <c r="W73" s="109"/>
      <c r="X73" s="109"/>
      <c r="Y73" s="83"/>
      <c r="Z73" s="83"/>
      <c r="AA73" s="83"/>
      <c r="AB73" s="83"/>
      <c r="AC73" s="83"/>
      <c r="AD73" s="83"/>
      <c r="AE73" s="83"/>
      <c r="AF73" s="83"/>
      <c r="AG73" s="86"/>
      <c r="AH73" s="86"/>
      <c r="AI73" s="87"/>
    </row>
    <row r="74" spans="1:36" x14ac:dyDescent="0.2">
      <c r="A74" s="77" t="s">
        <v>207</v>
      </c>
      <c r="B74" s="76"/>
      <c r="C74" s="83"/>
      <c r="D74" s="83"/>
      <c r="E74" s="98"/>
      <c r="F74" s="98"/>
      <c r="G74" s="98"/>
      <c r="H74" s="98"/>
      <c r="I74" s="83"/>
      <c r="J74" s="84"/>
      <c r="K74" s="84"/>
      <c r="L74" s="84"/>
      <c r="M74" s="84"/>
      <c r="N74" s="84"/>
      <c r="O74" s="84"/>
      <c r="P74" s="84"/>
      <c r="Q74" s="83"/>
      <c r="R74" s="83"/>
      <c r="S74" s="83"/>
      <c r="T74" s="110"/>
      <c r="U74" s="110"/>
      <c r="V74" s="110"/>
      <c r="W74" s="110"/>
      <c r="X74" s="110"/>
      <c r="Y74" s="83"/>
      <c r="Z74" s="83"/>
      <c r="AA74" s="83"/>
      <c r="AB74" s="83"/>
      <c r="AC74" s="83"/>
      <c r="AD74" s="48"/>
      <c r="AE74" s="48"/>
      <c r="AF74" s="48"/>
      <c r="AG74" s="86"/>
      <c r="AH74" s="86"/>
      <c r="AI74" s="87"/>
    </row>
    <row r="75" spans="1:36" x14ac:dyDescent="0.2">
      <c r="A75" s="77" t="s">
        <v>208</v>
      </c>
      <c r="B75" s="75"/>
      <c r="C75" s="42"/>
      <c r="D75" s="42"/>
      <c r="E75" s="98"/>
      <c r="F75" s="98"/>
      <c r="G75" s="98"/>
      <c r="H75" s="98"/>
      <c r="I75" s="42"/>
      <c r="J75" s="42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48"/>
      <c r="AE75" s="48"/>
      <c r="AF75" s="48"/>
      <c r="AG75" s="86"/>
      <c r="AH75" s="86"/>
      <c r="AI75" s="87"/>
    </row>
    <row r="76" spans="1:36" x14ac:dyDescent="0.2">
      <c r="A76" s="44"/>
      <c r="B76" s="83"/>
      <c r="C76" s="83"/>
      <c r="D76" s="83"/>
      <c r="E76" s="98"/>
      <c r="F76" s="98"/>
      <c r="G76" s="98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48"/>
      <c r="AF76" s="48"/>
      <c r="AG76" s="86"/>
      <c r="AH76" s="86"/>
      <c r="AI76" s="87"/>
    </row>
    <row r="77" spans="1:36" x14ac:dyDescent="0.2">
      <c r="A77" s="44"/>
      <c r="B77" s="83"/>
      <c r="C77" s="83"/>
      <c r="D77" s="83"/>
      <c r="E77" s="98"/>
      <c r="F77" s="98"/>
      <c r="G77" s="98"/>
      <c r="H77" s="98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49"/>
      <c r="AF77" s="49"/>
      <c r="AG77" s="86"/>
      <c r="AH77" s="86"/>
      <c r="AI77" s="87"/>
    </row>
    <row r="78" spans="1:36" ht="13.5" thickBot="1" x14ac:dyDescent="0.25">
      <c r="A78" s="53"/>
      <c r="B78" s="54"/>
      <c r="C78" s="54"/>
      <c r="D78" s="54"/>
      <c r="E78" s="54"/>
      <c r="F78" s="54"/>
      <c r="G78" s="54" t="s">
        <v>33</v>
      </c>
      <c r="H78" s="54"/>
      <c r="I78" s="54"/>
      <c r="J78" s="54"/>
      <c r="K78" s="54"/>
      <c r="L78" s="54" t="s">
        <v>33</v>
      </c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88"/>
      <c r="AH78" s="88"/>
      <c r="AI78" s="89" t="s">
        <v>33</v>
      </c>
    </row>
    <row r="79" spans="1:36" x14ac:dyDescent="0.2">
      <c r="AG79" s="2"/>
      <c r="AH79" s="2"/>
      <c r="AI79" s="2"/>
    </row>
    <row r="80" spans="1:36" x14ac:dyDescent="0.2">
      <c r="AG80" s="2"/>
      <c r="AH80" s="2"/>
      <c r="AI80" s="2"/>
    </row>
    <row r="81" spans="7:35" x14ac:dyDescent="0.2">
      <c r="G81" s="2" t="s">
        <v>33</v>
      </c>
      <c r="AG81" s="2"/>
      <c r="AH81" s="2"/>
      <c r="AI81" s="2"/>
    </row>
    <row r="82" spans="7:35" x14ac:dyDescent="0.2">
      <c r="Q82" s="2" t="s">
        <v>33</v>
      </c>
      <c r="T82" s="2" t="s">
        <v>33</v>
      </c>
      <c r="V82" s="2" t="s">
        <v>33</v>
      </c>
      <c r="X82" s="2" t="s">
        <v>33</v>
      </c>
      <c r="Z82" s="2" t="s">
        <v>33</v>
      </c>
      <c r="AG82" s="2"/>
      <c r="AH82" s="2"/>
      <c r="AI82" s="2"/>
    </row>
    <row r="83" spans="7:35" x14ac:dyDescent="0.2">
      <c r="J83" s="2" t="s">
        <v>33</v>
      </c>
      <c r="M83" s="2" t="s">
        <v>33</v>
      </c>
      <c r="P83" s="2" t="s">
        <v>33</v>
      </c>
      <c r="Q83" s="2" t="s">
        <v>33</v>
      </c>
      <c r="R83" s="2" t="s">
        <v>33</v>
      </c>
      <c r="S83" s="2" t="s">
        <v>33</v>
      </c>
      <c r="T83" s="2" t="s">
        <v>33</v>
      </c>
      <c r="W83" s="2" t="s">
        <v>33</v>
      </c>
      <c r="X83" s="2" t="s">
        <v>33</v>
      </c>
      <c r="Z83" s="2" t="s">
        <v>33</v>
      </c>
      <c r="AB83" s="2" t="s">
        <v>33</v>
      </c>
      <c r="AG83" s="2"/>
      <c r="AH83" s="2" t="s">
        <v>33</v>
      </c>
      <c r="AI83" s="2"/>
    </row>
    <row r="84" spans="7:35" x14ac:dyDescent="0.2">
      <c r="Q84" s="2" t="s">
        <v>33</v>
      </c>
      <c r="S84" s="2" t="s">
        <v>33</v>
      </c>
      <c r="V84" s="2" t="s">
        <v>33</v>
      </c>
      <c r="W84" s="2" t="s">
        <v>33</v>
      </c>
      <c r="AB84" s="2" t="s">
        <v>33</v>
      </c>
      <c r="AC84" s="2" t="s">
        <v>33</v>
      </c>
      <c r="AG84" s="2" t="s">
        <v>33</v>
      </c>
      <c r="AH84" s="2" t="s">
        <v>33</v>
      </c>
      <c r="AI84" s="2"/>
    </row>
    <row r="85" spans="7:35" x14ac:dyDescent="0.2">
      <c r="J85" s="2" t="s">
        <v>33</v>
      </c>
      <c r="O85" s="2" t="s">
        <v>206</v>
      </c>
      <c r="P85" s="2" t="s">
        <v>33</v>
      </c>
      <c r="S85" s="2" t="s">
        <v>33</v>
      </c>
      <c r="T85" s="2" t="s">
        <v>33</v>
      </c>
      <c r="U85" s="2" t="s">
        <v>33</v>
      </c>
      <c r="V85" s="2" t="s">
        <v>33</v>
      </c>
      <c r="Z85" s="2" t="s">
        <v>33</v>
      </c>
      <c r="AG85" s="2"/>
      <c r="AH85" s="2"/>
      <c r="AI85" s="2" t="s">
        <v>33</v>
      </c>
    </row>
    <row r="86" spans="7:35" x14ac:dyDescent="0.2">
      <c r="K86" s="2" t="s">
        <v>33</v>
      </c>
      <c r="L86" s="2" t="s">
        <v>33</v>
      </c>
      <c r="M86" s="2" t="s">
        <v>33</v>
      </c>
      <c r="P86" s="2" t="s">
        <v>33</v>
      </c>
      <c r="Q86" s="2" t="s">
        <v>33</v>
      </c>
      <c r="S86" s="2" t="s">
        <v>33</v>
      </c>
      <c r="W86" s="2" t="s">
        <v>33</v>
      </c>
      <c r="Z86" s="2" t="s">
        <v>33</v>
      </c>
      <c r="AB86" s="2" t="s">
        <v>33</v>
      </c>
      <c r="AG86" s="2"/>
      <c r="AH86" s="2"/>
      <c r="AI86" s="2"/>
    </row>
    <row r="87" spans="7:35" x14ac:dyDescent="0.2">
      <c r="H87" s="2" t="s">
        <v>33</v>
      </c>
      <c r="S87" s="2" t="s">
        <v>33</v>
      </c>
      <c r="W87" s="2" t="s">
        <v>33</v>
      </c>
      <c r="AG87" s="2"/>
      <c r="AH87" s="2"/>
      <c r="AI87" s="2"/>
    </row>
    <row r="88" spans="7:35" x14ac:dyDescent="0.2">
      <c r="Q88" s="2" t="s">
        <v>33</v>
      </c>
      <c r="R88" s="2" t="s">
        <v>33</v>
      </c>
      <c r="AE88" s="2" t="s">
        <v>33</v>
      </c>
      <c r="AG88" s="2"/>
      <c r="AH88" s="2"/>
      <c r="AI88" s="2"/>
    </row>
    <row r="89" spans="7:35" x14ac:dyDescent="0.2">
      <c r="S89" s="2" t="s">
        <v>33</v>
      </c>
      <c r="X89" s="2" t="s">
        <v>33</v>
      </c>
      <c r="AC89" s="2" t="s">
        <v>33</v>
      </c>
      <c r="AG89" s="2"/>
      <c r="AH89" s="2"/>
      <c r="AI89" s="2" t="s">
        <v>33</v>
      </c>
    </row>
    <row r="90" spans="7:35" x14ac:dyDescent="0.2">
      <c r="Y90" s="2" t="s">
        <v>33</v>
      </c>
      <c r="AG90" s="2"/>
      <c r="AH90" s="2"/>
      <c r="AI90" s="2"/>
    </row>
    <row r="91" spans="7:35" x14ac:dyDescent="0.2">
      <c r="AG91" s="2"/>
      <c r="AH91" s="2"/>
      <c r="AI91" s="2"/>
    </row>
    <row r="92" spans="7:35" x14ac:dyDescent="0.2">
      <c r="AG92" s="2"/>
      <c r="AH92" s="2"/>
      <c r="AI92" s="2"/>
    </row>
    <row r="93" spans="7:35" x14ac:dyDescent="0.2">
      <c r="AG93" s="2"/>
      <c r="AH93" s="2"/>
      <c r="AI93" s="2"/>
    </row>
    <row r="94" spans="7:35" x14ac:dyDescent="0.2">
      <c r="S94" s="2" t="s">
        <v>33</v>
      </c>
      <c r="AG94" s="2"/>
      <c r="AH94" s="2"/>
      <c r="AI94" s="2"/>
    </row>
    <row r="95" spans="7:35" x14ac:dyDescent="0.2">
      <c r="AG95" s="2"/>
      <c r="AH95" s="2"/>
      <c r="AI95" s="2"/>
    </row>
    <row r="96" spans="7:35" x14ac:dyDescent="0.2">
      <c r="AG96" s="2"/>
      <c r="AH96" s="2"/>
      <c r="AI96" s="2"/>
    </row>
    <row r="97" spans="33:35" x14ac:dyDescent="0.2">
      <c r="AG97" s="2"/>
      <c r="AH97" s="2"/>
      <c r="AI97" s="2"/>
    </row>
    <row r="98" spans="33:35" x14ac:dyDescent="0.2">
      <c r="AG98" s="2"/>
      <c r="AH98" s="2"/>
      <c r="AI98" s="2"/>
    </row>
  </sheetData>
  <sortState ref="A5:AI49">
    <sortCondition ref="A5:A49"/>
  </sortState>
  <mergeCells count="39">
    <mergeCell ref="A72:B72"/>
    <mergeCell ref="A73:B73"/>
    <mergeCell ref="AI3:AI4"/>
    <mergeCell ref="A1:AI1"/>
    <mergeCell ref="B2:AI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E3:AE4"/>
    <mergeCell ref="AF3:AF4"/>
    <mergeCell ref="S3:S4"/>
    <mergeCell ref="T73:X73"/>
    <mergeCell ref="AC3:AC4"/>
    <mergeCell ref="AD3:AD4"/>
    <mergeCell ref="R3:R4"/>
    <mergeCell ref="T74:X74"/>
    <mergeCell ref="V3:V4"/>
    <mergeCell ref="X3:X4"/>
    <mergeCell ref="AB3:AB4"/>
    <mergeCell ref="Y3:Y4"/>
    <mergeCell ref="Z3:Z4"/>
    <mergeCell ref="U3:U4"/>
    <mergeCell ref="T3:T4"/>
    <mergeCell ref="AA3:AA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9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Planilha1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2024-08-05T19:34:27Z</dcterms:modified>
</cp:coreProperties>
</file>