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4\"/>
    </mc:Choice>
  </mc:AlternateContent>
  <bookViews>
    <workbookView xWindow="0" yWindow="0" windowWidth="29010" windowHeight="12420" tabRatio="874" activeTab="7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RajadaVento" sheetId="15" r:id="rId8"/>
    <sheet name="Chuva" sheetId="14" r:id="rId9"/>
    <sheet name="ESTAÇÃO METEOROLÓGICA" sheetId="1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_xlnm.Print_Area" localSheetId="8">Chuva!$A$1:$AI$32</definedName>
    <definedName name="_xlnm.Print_Area" localSheetId="7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B2" i="14" l="1"/>
  <c r="B2" i="15"/>
  <c r="B2" i="12"/>
  <c r="B2" i="9"/>
  <c r="B2" i="8"/>
  <c r="B2" i="7"/>
  <c r="B2" i="6"/>
  <c r="B2" i="5"/>
  <c r="C3" i="5"/>
  <c r="D3" i="5"/>
  <c r="E3" i="5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B11" i="5"/>
  <c r="C11" i="5"/>
  <c r="D11" i="5"/>
  <c r="E11" i="5"/>
  <c r="AG11" i="5" s="1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2" i="5"/>
  <c r="AH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B22" i="5"/>
  <c r="C22" i="5"/>
  <c r="D22" i="5"/>
  <c r="AG22" i="5" s="1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H22" i="5" l="1"/>
  <c r="AH11" i="5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E71" i="14" s="1"/>
  <c r="AD5" i="14"/>
  <c r="AC5" i="14"/>
  <c r="AB5" i="14"/>
  <c r="AB71" i="14" s="1"/>
  <c r="AA5" i="14"/>
  <c r="Z5" i="14"/>
  <c r="Z71" i="14" s="1"/>
  <c r="Y5" i="14"/>
  <c r="X5" i="14"/>
  <c r="W5" i="14"/>
  <c r="W71" i="14" s="1"/>
  <c r="V5" i="14"/>
  <c r="U5" i="14"/>
  <c r="T5" i="14"/>
  <c r="T71" i="14" s="1"/>
  <c r="S5" i="14"/>
  <c r="R5" i="14"/>
  <c r="R71" i="14" s="1"/>
  <c r="Q5" i="14"/>
  <c r="P5" i="14"/>
  <c r="O5" i="14"/>
  <c r="O71" i="14" s="1"/>
  <c r="N5" i="14"/>
  <c r="M5" i="14"/>
  <c r="L5" i="14"/>
  <c r="L71" i="14" s="1"/>
  <c r="K5" i="14"/>
  <c r="J5" i="14"/>
  <c r="J71" i="14" s="1"/>
  <c r="I5" i="14"/>
  <c r="H5" i="14"/>
  <c r="G5" i="14"/>
  <c r="G71" i="14" s="1"/>
  <c r="F5" i="14"/>
  <c r="E5" i="14"/>
  <c r="D5" i="14"/>
  <c r="D71" i="14" s="1"/>
  <c r="C5" i="14"/>
  <c r="B5" i="14"/>
  <c r="B71" i="14" s="1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I22" i="15"/>
  <c r="H22" i="15"/>
  <c r="G22" i="15"/>
  <c r="F22" i="15"/>
  <c r="E22" i="15"/>
  <c r="D22" i="15"/>
  <c r="C22" i="15"/>
  <c r="B22" i="15"/>
  <c r="AG22" i="15" s="1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8" i="9"/>
  <c r="AE48" i="9"/>
  <c r="AD48" i="9"/>
  <c r="AC48" i="9"/>
  <c r="AB48" i="9"/>
  <c r="AA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8" i="9"/>
  <c r="AE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1" i="9"/>
  <c r="AE11" i="9"/>
  <c r="AD11" i="9"/>
  <c r="AC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F71" i="14" l="1"/>
  <c r="N71" i="14"/>
  <c r="V71" i="14"/>
  <c r="AD71" i="14"/>
  <c r="E71" i="14"/>
  <c r="M71" i="14"/>
  <c r="U71" i="14"/>
  <c r="AC71" i="14"/>
  <c r="H71" i="14"/>
  <c r="P71" i="14"/>
  <c r="X71" i="14"/>
  <c r="AF71" i="14"/>
  <c r="I71" i="14"/>
  <c r="Q71" i="14"/>
  <c r="Y71" i="14"/>
  <c r="C71" i="14"/>
  <c r="K71" i="14"/>
  <c r="S71" i="14"/>
  <c r="AA71" i="14"/>
  <c r="AG6" i="14"/>
  <c r="AG24" i="12"/>
  <c r="AG25" i="9"/>
  <c r="AH25" i="6"/>
  <c r="AG25" i="4"/>
  <c r="AH25" i="9" l="1"/>
  <c r="AG24" i="4" l="1"/>
  <c r="AI59" i="14"/>
  <c r="AI60" i="14"/>
  <c r="AI61" i="14"/>
  <c r="AI62" i="14"/>
  <c r="AI63" i="14"/>
  <c r="AI64" i="14"/>
  <c r="AI65" i="14"/>
  <c r="AI66" i="14"/>
  <c r="AI67" i="14"/>
  <c r="AI68" i="14"/>
  <c r="AI69" i="14"/>
  <c r="AI70" i="14"/>
  <c r="AG60" i="14" l="1"/>
  <c r="AG65" i="14" l="1"/>
  <c r="AG66" i="14"/>
  <c r="AG55" i="14"/>
  <c r="AG56" i="14"/>
  <c r="AG57" i="14"/>
  <c r="AH25" i="14"/>
  <c r="AG25" i="14"/>
  <c r="AH25" i="15"/>
  <c r="AG31" i="15" l="1"/>
  <c r="AG38" i="15"/>
  <c r="AH38" i="14"/>
  <c r="AG28" i="14"/>
  <c r="AH18" i="15"/>
  <c r="AH31" i="15"/>
  <c r="AH31" i="14"/>
  <c r="AH38" i="15"/>
  <c r="AG28" i="15"/>
  <c r="AH28" i="15"/>
  <c r="AH28" i="14"/>
  <c r="AG38" i="14"/>
  <c r="AG18" i="15"/>
  <c r="AG31" i="14"/>
  <c r="AG37" i="12" l="1"/>
  <c r="AG30" i="12"/>
  <c r="AH37" i="12"/>
  <c r="AH30" i="12"/>
  <c r="AH24" i="12"/>
  <c r="AH12" i="9"/>
  <c r="AG16" i="9"/>
  <c r="AH16" i="9" l="1"/>
  <c r="AG21" i="9"/>
  <c r="AG19" i="9"/>
  <c r="AG13" i="9"/>
  <c r="AH17" i="12"/>
  <c r="AH20" i="9"/>
  <c r="AG20" i="9"/>
  <c r="AH14" i="9"/>
  <c r="AG22" i="9"/>
  <c r="AH15" i="9"/>
  <c r="AG31" i="9"/>
  <c r="AG17" i="9"/>
  <c r="AG23" i="9"/>
  <c r="AH24" i="9"/>
  <c r="AG15" i="9"/>
  <c r="AG24" i="9"/>
  <c r="AG18" i="9"/>
  <c r="AH31" i="9"/>
  <c r="AH19" i="9"/>
  <c r="AG38" i="9"/>
  <c r="AH13" i="9"/>
  <c r="AH21" i="9"/>
  <c r="AH17" i="9"/>
  <c r="AH22" i="9"/>
  <c r="AH18" i="9"/>
  <c r="AG17" i="12"/>
  <c r="AH23" i="9"/>
  <c r="AH29" i="9"/>
  <c r="AH38" i="9"/>
  <c r="AG29" i="9"/>
  <c r="AH12" i="8"/>
  <c r="AH25" i="8"/>
  <c r="AG12" i="8"/>
  <c r="AG25" i="8"/>
  <c r="AG25" i="7"/>
  <c r="AG12" i="7"/>
  <c r="AH12" i="6"/>
  <c r="AG16" i="6"/>
  <c r="AG25" i="6"/>
  <c r="AH16" i="6" l="1"/>
  <c r="AH14" i="6"/>
  <c r="AG18" i="8"/>
  <c r="AG31" i="6"/>
  <c r="AG22" i="6"/>
  <c r="AH18" i="6"/>
  <c r="AG29" i="6"/>
  <c r="AH22" i="6"/>
  <c r="AG35" i="6"/>
  <c r="AH20" i="6"/>
  <c r="AG23" i="6"/>
  <c r="AH21" i="6"/>
  <c r="AG15" i="6"/>
  <c r="AG13" i="6"/>
  <c r="AH37" i="6"/>
  <c r="AH32" i="6"/>
  <c r="AG39" i="6"/>
  <c r="AG37" i="6"/>
  <c r="AG32" i="6"/>
  <c r="AG30" i="6"/>
  <c r="AH27" i="6"/>
  <c r="AH18" i="8"/>
  <c r="AH31" i="8"/>
  <c r="AG21" i="6"/>
  <c r="AH40" i="6"/>
  <c r="AG24" i="6"/>
  <c r="AG19" i="6"/>
  <c r="AH17" i="6"/>
  <c r="AH24" i="6"/>
  <c r="AG18" i="6"/>
  <c r="AG18" i="7"/>
  <c r="AG38" i="7"/>
  <c r="AG42" i="6"/>
  <c r="AG40" i="6"/>
  <c r="AH35" i="6"/>
  <c r="AH42" i="6"/>
  <c r="AG38" i="6"/>
  <c r="AH28" i="6"/>
  <c r="AG26" i="6"/>
  <c r="AH38" i="6"/>
  <c r="AG33" i="6"/>
  <c r="AG28" i="6"/>
  <c r="AG27" i="6"/>
  <c r="AG28" i="8"/>
  <c r="AG17" i="6"/>
  <c r="AH41" i="6"/>
  <c r="AG36" i="6"/>
  <c r="AG34" i="6"/>
  <c r="AG20" i="6"/>
  <c r="AH38" i="8"/>
  <c r="AG41" i="6"/>
  <c r="AH31" i="6"/>
  <c r="AG31" i="7"/>
  <c r="AH28" i="8"/>
  <c r="AG38" i="8"/>
  <c r="AH39" i="6"/>
  <c r="AH36" i="6"/>
  <c r="AH23" i="6"/>
  <c r="AH19" i="6"/>
  <c r="AH15" i="6"/>
  <c r="AG31" i="8"/>
  <c r="AH33" i="6"/>
  <c r="AH29" i="6"/>
  <c r="AH34" i="6"/>
  <c r="AH30" i="6"/>
  <c r="AH26" i="6"/>
  <c r="AH13" i="6"/>
  <c r="AG38" i="5" l="1"/>
  <c r="AH38" i="5"/>
  <c r="AI25" i="14"/>
  <c r="AI28" i="14"/>
  <c r="AI31" i="14"/>
  <c r="AI38" i="14"/>
  <c r="AH18" i="14" l="1"/>
  <c r="AH18" i="12"/>
  <c r="AG31" i="4"/>
  <c r="AG19" i="4"/>
  <c r="AH19" i="8"/>
  <c r="AG19" i="8"/>
  <c r="AG18" i="14"/>
  <c r="AG38" i="4"/>
  <c r="AG19" i="7"/>
  <c r="AI18" i="14"/>
  <c r="AG18" i="4"/>
  <c r="AG28" i="4" l="1"/>
  <c r="AG47" i="9"/>
  <c r="AG45" i="9"/>
  <c r="AG16" i="8" l="1"/>
  <c r="AH16" i="8"/>
  <c r="AH6" i="12"/>
  <c r="AG6" i="12"/>
  <c r="AG44" i="9"/>
  <c r="AG46" i="9"/>
  <c r="AH33" i="15"/>
  <c r="AG33" i="15"/>
  <c r="AG48" i="9"/>
  <c r="AH30" i="15"/>
  <c r="AH10" i="9"/>
  <c r="AH24" i="15"/>
  <c r="AG24" i="15"/>
  <c r="AG26" i="14"/>
  <c r="AH26" i="14"/>
  <c r="AH36" i="15"/>
  <c r="AG36" i="15"/>
  <c r="AH37" i="14"/>
  <c r="AG37" i="14"/>
  <c r="AH29" i="14"/>
  <c r="AG29" i="14"/>
  <c r="AG34" i="15"/>
  <c r="AH34" i="15"/>
  <c r="AG35" i="14"/>
  <c r="AG27" i="14"/>
  <c r="AH27" i="14"/>
  <c r="AG32" i="15"/>
  <c r="AH32" i="15"/>
  <c r="AH42" i="12"/>
  <c r="AH26" i="15"/>
  <c r="AH37" i="15"/>
  <c r="AG37" i="15"/>
  <c r="AH40" i="5"/>
  <c r="AH29" i="15"/>
  <c r="AG29" i="15"/>
  <c r="AH30" i="14"/>
  <c r="AG30" i="14"/>
  <c r="AG24" i="14"/>
  <c r="AH24" i="14"/>
  <c r="AG35" i="15"/>
  <c r="AH35" i="15"/>
  <c r="AH36" i="14"/>
  <c r="AG36" i="14"/>
  <c r="AG49" i="9"/>
  <c r="AH35" i="12"/>
  <c r="AG35" i="12"/>
  <c r="AH36" i="12"/>
  <c r="AG36" i="12"/>
  <c r="AG38" i="12"/>
  <c r="AH38" i="12"/>
  <c r="AG39" i="12"/>
  <c r="AH39" i="12"/>
  <c r="AH40" i="12"/>
  <c r="AH41" i="12"/>
  <c r="AG28" i="12"/>
  <c r="AH28" i="12"/>
  <c r="AG29" i="12"/>
  <c r="AH29" i="12"/>
  <c r="AG31" i="12"/>
  <c r="AH31" i="12"/>
  <c r="AH43" i="12"/>
  <c r="AH47" i="9"/>
  <c r="AH23" i="12"/>
  <c r="AG23" i="12"/>
  <c r="AG13" i="12"/>
  <c r="AH33" i="9"/>
  <c r="AG33" i="9"/>
  <c r="AH44" i="9"/>
  <c r="AG29" i="7"/>
  <c r="AH34" i="9"/>
  <c r="AG34" i="9"/>
  <c r="AG36" i="7"/>
  <c r="AH35" i="9"/>
  <c r="AG35" i="9"/>
  <c r="B50" i="9"/>
  <c r="AG11" i="12"/>
  <c r="AG36" i="9"/>
  <c r="AH36" i="9"/>
  <c r="AG37" i="9"/>
  <c r="AH37" i="9"/>
  <c r="AH43" i="9"/>
  <c r="AG43" i="9"/>
  <c r="AH46" i="9"/>
  <c r="AH9" i="9"/>
  <c r="AG9" i="9"/>
  <c r="AG10" i="12"/>
  <c r="AG16" i="12"/>
  <c r="AG39" i="9"/>
  <c r="AH39" i="9"/>
  <c r="AH45" i="5"/>
  <c r="AH9" i="12"/>
  <c r="AG9" i="12"/>
  <c r="AG40" i="9"/>
  <c r="AH40" i="9"/>
  <c r="AH48" i="9"/>
  <c r="AH32" i="9"/>
  <c r="AG32" i="9"/>
  <c r="AG41" i="9"/>
  <c r="AH41" i="9"/>
  <c r="AG14" i="12"/>
  <c r="AG10" i="7"/>
  <c r="AH11" i="9"/>
  <c r="AG42" i="9"/>
  <c r="AH42" i="9"/>
  <c r="AH45" i="9"/>
  <c r="AG11" i="7"/>
  <c r="AG26" i="7"/>
  <c r="AH32" i="8"/>
  <c r="AG32" i="8"/>
  <c r="AG39" i="8"/>
  <c r="AH39" i="8"/>
  <c r="AH33" i="8"/>
  <c r="AG33" i="8"/>
  <c r="AG30" i="7"/>
  <c r="AH34" i="5"/>
  <c r="AG37" i="7"/>
  <c r="AH41" i="5"/>
  <c r="AH43" i="8"/>
  <c r="AH48" i="5"/>
  <c r="B50" i="5"/>
  <c r="AG34" i="8"/>
  <c r="AH34" i="8"/>
  <c r="AG41" i="8"/>
  <c r="AH41" i="8"/>
  <c r="AH44" i="5"/>
  <c r="AG48" i="7"/>
  <c r="AG17" i="8"/>
  <c r="AH17" i="8"/>
  <c r="AG11" i="6"/>
  <c r="AG20" i="8"/>
  <c r="AH20" i="8"/>
  <c r="AG24" i="8"/>
  <c r="AH24" i="8"/>
  <c r="AG32" i="7"/>
  <c r="AH35" i="5"/>
  <c r="AG39" i="7"/>
  <c r="AH42" i="5"/>
  <c r="AG10" i="6"/>
  <c r="AG11" i="8"/>
  <c r="AH11" i="8"/>
  <c r="AG15" i="8"/>
  <c r="AH15" i="8"/>
  <c r="AG35" i="8"/>
  <c r="AH35" i="8"/>
  <c r="AH42" i="8"/>
  <c r="AH47" i="5"/>
  <c r="AG9" i="7"/>
  <c r="AG23" i="8"/>
  <c r="AH23" i="8"/>
  <c r="AG9" i="6"/>
  <c r="AG26" i="8"/>
  <c r="AH26" i="8"/>
  <c r="AG33" i="7"/>
  <c r="AH36" i="5"/>
  <c r="AG36" i="5"/>
  <c r="AG40" i="7"/>
  <c r="AH43" i="5"/>
  <c r="AG10" i="8"/>
  <c r="AH10" i="8"/>
  <c r="AH21" i="8"/>
  <c r="AG21" i="8"/>
  <c r="AG27" i="8"/>
  <c r="AH27" i="8"/>
  <c r="AG29" i="8"/>
  <c r="AH29" i="8"/>
  <c r="AI29" i="14"/>
  <c r="AG36" i="8"/>
  <c r="AH36" i="8"/>
  <c r="AG43" i="7"/>
  <c r="AH9" i="8"/>
  <c r="AG9" i="8"/>
  <c r="AG34" i="7"/>
  <c r="AH37" i="5"/>
  <c r="AG37" i="5"/>
  <c r="AG41" i="7"/>
  <c r="AG40" i="8"/>
  <c r="AH40" i="8"/>
  <c r="AG13" i="8"/>
  <c r="AH13" i="8"/>
  <c r="AG24" i="7"/>
  <c r="AH30" i="8"/>
  <c r="AG30" i="8"/>
  <c r="AG37" i="8"/>
  <c r="AH37" i="8"/>
  <c r="AH46" i="5"/>
  <c r="AG14" i="8"/>
  <c r="AH14" i="8"/>
  <c r="AG22" i="8"/>
  <c r="AH22" i="8"/>
  <c r="AG35" i="7"/>
  <c r="AH39" i="5"/>
  <c r="AG42" i="7"/>
  <c r="AH49" i="5"/>
  <c r="AI33" i="14"/>
  <c r="AG43" i="4"/>
  <c r="AG34" i="4"/>
  <c r="AI26" i="14"/>
  <c r="AI35" i="14"/>
  <c r="AG49" i="4"/>
  <c r="AG41" i="4"/>
  <c r="AG32" i="4"/>
  <c r="AG33" i="4"/>
  <c r="AI32" i="14"/>
  <c r="AG48" i="4"/>
  <c r="AG40" i="4"/>
  <c r="AG29" i="4"/>
  <c r="AI37" i="14"/>
  <c r="AG47" i="4"/>
  <c r="AG39" i="4"/>
  <c r="AG27" i="4"/>
  <c r="AG42" i="4"/>
  <c r="AI24" i="14"/>
  <c r="AI34" i="14"/>
  <c r="AG46" i="4"/>
  <c r="AG37" i="4"/>
  <c r="AG26" i="4"/>
  <c r="AG9" i="4"/>
  <c r="AH9" i="14"/>
  <c r="AG9" i="14"/>
  <c r="AI9" i="14"/>
  <c r="AI27" i="14"/>
  <c r="AI30" i="14"/>
  <c r="AG45" i="4"/>
  <c r="AG36" i="4"/>
  <c r="AG30" i="4"/>
  <c r="AI36" i="14"/>
  <c r="AG44" i="4"/>
  <c r="AG35" i="4"/>
  <c r="B50" i="4"/>
  <c r="AH64" i="14"/>
  <c r="AH65" i="14"/>
  <c r="AH66" i="14"/>
  <c r="AH67" i="14"/>
  <c r="AI50" i="14"/>
  <c r="AI51" i="14"/>
  <c r="AI52" i="14"/>
  <c r="AI53" i="14"/>
  <c r="AI54" i="14"/>
  <c r="AI55" i="14"/>
  <c r="AI56" i="14"/>
  <c r="AI57" i="14"/>
  <c r="AI58" i="14"/>
  <c r="AH50" i="14"/>
  <c r="AH51" i="14"/>
  <c r="AH52" i="14"/>
  <c r="AH53" i="14"/>
  <c r="AH54" i="14"/>
  <c r="AH55" i="14"/>
  <c r="AH56" i="14"/>
  <c r="AH57" i="14"/>
  <c r="AH58" i="14"/>
  <c r="AH59" i="14"/>
  <c r="AH60" i="14"/>
  <c r="AH61" i="14"/>
  <c r="AH62" i="14"/>
  <c r="AH63" i="14"/>
  <c r="AG67" i="14"/>
  <c r="AG69" i="14"/>
  <c r="AG50" i="14"/>
  <c r="AH71" i="14" l="1"/>
  <c r="AG71" i="14"/>
  <c r="AI71" i="14"/>
  <c r="AH70" i="14"/>
  <c r="AG70" i="14"/>
  <c r="AG64" i="14"/>
  <c r="AG63" i="14"/>
  <c r="AG62" i="14"/>
  <c r="AG61" i="14"/>
  <c r="AG59" i="14"/>
  <c r="AG58" i="14"/>
  <c r="AG54" i="14"/>
  <c r="AG53" i="14"/>
  <c r="AG52" i="14"/>
  <c r="AG51" i="14"/>
  <c r="AG68" i="14" l="1"/>
  <c r="AH68" i="14"/>
  <c r="AH69" i="14"/>
  <c r="AG49" i="14" l="1"/>
  <c r="AH30" i="9" l="1"/>
  <c r="AG30" i="9"/>
  <c r="AG30" i="15"/>
  <c r="AH7" i="6"/>
  <c r="AG13" i="7"/>
  <c r="AG21" i="7"/>
  <c r="AH6" i="15"/>
  <c r="AG6" i="15"/>
  <c r="AG8" i="12"/>
  <c r="AH8" i="12"/>
  <c r="AG15" i="14"/>
  <c r="AH15" i="14"/>
  <c r="AI15" i="14"/>
  <c r="AH16" i="12"/>
  <c r="AG23" i="7"/>
  <c r="AH49" i="14"/>
  <c r="AI49" i="14"/>
  <c r="AG48" i="15"/>
  <c r="AH48" i="15"/>
  <c r="AH46" i="12"/>
  <c r="AG46" i="12"/>
  <c r="AG27" i="15"/>
  <c r="AH27" i="15"/>
  <c r="AG27" i="12"/>
  <c r="AH27" i="12"/>
  <c r="AH35" i="14"/>
  <c r="AG44" i="14"/>
  <c r="AH44" i="14"/>
  <c r="AI44" i="14"/>
  <c r="AH16" i="14"/>
  <c r="AI16" i="14"/>
  <c r="AG16" i="14"/>
  <c r="AH11" i="6"/>
  <c r="AG15" i="15"/>
  <c r="AH15" i="15"/>
  <c r="AG20" i="7"/>
  <c r="AG49" i="15"/>
  <c r="AH49" i="15"/>
  <c r="AG47" i="12"/>
  <c r="AH47" i="12"/>
  <c r="AH46" i="8"/>
  <c r="AG46" i="8"/>
  <c r="AH45" i="6"/>
  <c r="AI22" i="14"/>
  <c r="AG22" i="14"/>
  <c r="AH22" i="14"/>
  <c r="AG26" i="15"/>
  <c r="AG26" i="12"/>
  <c r="AH26" i="12"/>
  <c r="AG34" i="14"/>
  <c r="AH34" i="14"/>
  <c r="AG43" i="14"/>
  <c r="AH43" i="14"/>
  <c r="AI43" i="14"/>
  <c r="AG44" i="15"/>
  <c r="AH44" i="15"/>
  <c r="AH17" i="15"/>
  <c r="AG17" i="15"/>
  <c r="AG18" i="12"/>
  <c r="AG7" i="14"/>
  <c r="AH7" i="14"/>
  <c r="AI7" i="14"/>
  <c r="AG7" i="15"/>
  <c r="AH7" i="15"/>
  <c r="AG8" i="8"/>
  <c r="AH8" i="8"/>
  <c r="AH10" i="6"/>
  <c r="AG13" i="14"/>
  <c r="AH13" i="14"/>
  <c r="AI13" i="14"/>
  <c r="AH14" i="12"/>
  <c r="AG48" i="12"/>
  <c r="AH48" i="12"/>
  <c r="AG47" i="8"/>
  <c r="AH47" i="8"/>
  <c r="AG46" i="7"/>
  <c r="AG21" i="14"/>
  <c r="AH21" i="14"/>
  <c r="AI21" i="14"/>
  <c r="AH22" i="15"/>
  <c r="AG25" i="12"/>
  <c r="AH25" i="12"/>
  <c r="AG33" i="14"/>
  <c r="AH33" i="14"/>
  <c r="AG34" i="12"/>
  <c r="AH34" i="12"/>
  <c r="AG42" i="14"/>
  <c r="AH42" i="14"/>
  <c r="AI42" i="14"/>
  <c r="AH43" i="15"/>
  <c r="AG43" i="15"/>
  <c r="AG43" i="12"/>
  <c r="AG43" i="6"/>
  <c r="AH43" i="6"/>
  <c r="AG7" i="12"/>
  <c r="AH7" i="12"/>
  <c r="AG6" i="8"/>
  <c r="AH6" i="8"/>
  <c r="AG8" i="7"/>
  <c r="AH9" i="6"/>
  <c r="AI11" i="14"/>
  <c r="AG11" i="14"/>
  <c r="AH11" i="14"/>
  <c r="AH13" i="15"/>
  <c r="AG13" i="15"/>
  <c r="AG17" i="7"/>
  <c r="AH23" i="14"/>
  <c r="AG23" i="14"/>
  <c r="AI23" i="14"/>
  <c r="AG48" i="8"/>
  <c r="AH48" i="8"/>
  <c r="AG47" i="7"/>
  <c r="AH46" i="6"/>
  <c r="AG21" i="15"/>
  <c r="AH21" i="15"/>
  <c r="AG21" i="12"/>
  <c r="AH21" i="12"/>
  <c r="AG28" i="7"/>
  <c r="AG32" i="14"/>
  <c r="AH32" i="14"/>
  <c r="AG33" i="12"/>
  <c r="AH33" i="12"/>
  <c r="AH41" i="14"/>
  <c r="AI41" i="14"/>
  <c r="AG41" i="14"/>
  <c r="AH42" i="15"/>
  <c r="AG42" i="15"/>
  <c r="AG42" i="12"/>
  <c r="AH6" i="14"/>
  <c r="AI6" i="14"/>
  <c r="AG6" i="7"/>
  <c r="AH8" i="6"/>
  <c r="AG10" i="14"/>
  <c r="AH10" i="14"/>
  <c r="AI10" i="14"/>
  <c r="AH11" i="15"/>
  <c r="AG11" i="15"/>
  <c r="AH13" i="12"/>
  <c r="AG16" i="7"/>
  <c r="AG20" i="14"/>
  <c r="AH20" i="14"/>
  <c r="AI20" i="14"/>
  <c r="AG23" i="15"/>
  <c r="AH23" i="15"/>
  <c r="AG49" i="8"/>
  <c r="AH49" i="8"/>
  <c r="AH47" i="6"/>
  <c r="AI46" i="14"/>
  <c r="AG46" i="14"/>
  <c r="AH46" i="14"/>
  <c r="AG20" i="12"/>
  <c r="AH20" i="12"/>
  <c r="AG27" i="7"/>
  <c r="AH32" i="12"/>
  <c r="AG32" i="12"/>
  <c r="AH40" i="14"/>
  <c r="AI40" i="14"/>
  <c r="AG40" i="14"/>
  <c r="AH41" i="15"/>
  <c r="AG41" i="15"/>
  <c r="AG41" i="12"/>
  <c r="AG44" i="8"/>
  <c r="AH44" i="8"/>
  <c r="AG8" i="15"/>
  <c r="AH8" i="15"/>
  <c r="AG48" i="14"/>
  <c r="AH48" i="14"/>
  <c r="AI48" i="14"/>
  <c r="AH7" i="8"/>
  <c r="AG7" i="8"/>
  <c r="AH6" i="6"/>
  <c r="AG10" i="15"/>
  <c r="AH10" i="15"/>
  <c r="AH11" i="12"/>
  <c r="AG15" i="7"/>
  <c r="AG19" i="14"/>
  <c r="AH19" i="14"/>
  <c r="AI19" i="14"/>
  <c r="AH20" i="15"/>
  <c r="AG20" i="15"/>
  <c r="AG22" i="12"/>
  <c r="AH22" i="12"/>
  <c r="AG49" i="7"/>
  <c r="AG48" i="6"/>
  <c r="AH48" i="6"/>
  <c r="AH46" i="15"/>
  <c r="AG46" i="15"/>
  <c r="AG39" i="14"/>
  <c r="AH39" i="14"/>
  <c r="AI39" i="14"/>
  <c r="AG40" i="15"/>
  <c r="AH40" i="15"/>
  <c r="AG40" i="12"/>
  <c r="AG43" i="8"/>
  <c r="AG44" i="7"/>
  <c r="AG47" i="15"/>
  <c r="AH47" i="15"/>
  <c r="AG7" i="7"/>
  <c r="AG8" i="14"/>
  <c r="AH8" i="14"/>
  <c r="AI8" i="14"/>
  <c r="AH10" i="12"/>
  <c r="AG17" i="14"/>
  <c r="AH17" i="14"/>
  <c r="AI17" i="14"/>
  <c r="AG19" i="15"/>
  <c r="AH19" i="15"/>
  <c r="AG19" i="12"/>
  <c r="AH19" i="12"/>
  <c r="AH49" i="6"/>
  <c r="AH47" i="14"/>
  <c r="AG47" i="14"/>
  <c r="AI47" i="14"/>
  <c r="AG22" i="7"/>
  <c r="AG39" i="15"/>
  <c r="AH39" i="15"/>
  <c r="AG42" i="8"/>
  <c r="AH44" i="6"/>
  <c r="AG7" i="9"/>
  <c r="AH7" i="9"/>
  <c r="AG8" i="6"/>
  <c r="AG6" i="9"/>
  <c r="AH6" i="9"/>
  <c r="AG6" i="6"/>
  <c r="AG11" i="9"/>
  <c r="AG28" i="9"/>
  <c r="AH28" i="9"/>
  <c r="AG7" i="6"/>
  <c r="AG10" i="9"/>
  <c r="AG27" i="9"/>
  <c r="AH27" i="9"/>
  <c r="AH49" i="9"/>
  <c r="AG46" i="6"/>
  <c r="AG26" i="9"/>
  <c r="AH26" i="9"/>
  <c r="AG49" i="6"/>
  <c r="AG8" i="9"/>
  <c r="AH8" i="9"/>
  <c r="AG47" i="6"/>
  <c r="AG44" i="6"/>
  <c r="AG20" i="4"/>
  <c r="B50" i="15"/>
  <c r="AG7" i="4"/>
  <c r="AG13" i="4"/>
  <c r="AG23" i="4"/>
  <c r="AG47" i="5"/>
  <c r="AG11" i="4"/>
  <c r="AG49" i="5"/>
  <c r="AG34" i="5"/>
  <c r="AG42" i="5"/>
  <c r="AG10" i="4"/>
  <c r="AG41" i="5"/>
  <c r="AG17" i="4"/>
  <c r="AG22" i="4"/>
  <c r="AG40" i="5"/>
  <c r="AG8" i="4"/>
  <c r="AG16" i="4"/>
  <c r="AG21" i="4"/>
  <c r="AG39" i="5"/>
  <c r="AG48" i="5"/>
  <c r="AG6" i="4"/>
  <c r="AG15" i="4"/>
  <c r="AG35" i="5"/>
  <c r="AG46" i="5"/>
  <c r="AG44" i="5"/>
  <c r="AG43" i="5"/>
  <c r="AG5" i="7" l="1"/>
  <c r="AH5" i="8"/>
  <c r="AG5" i="9"/>
  <c r="AG5" i="12"/>
  <c r="AG49" i="12" s="1"/>
  <c r="AG5" i="15"/>
  <c r="AG50" i="15" s="1"/>
  <c r="AG5" i="6"/>
  <c r="AG50" i="6" s="1"/>
  <c r="AG5" i="8"/>
  <c r="AG50" i="8" s="1"/>
  <c r="AH5" i="9"/>
  <c r="AH5" i="12"/>
  <c r="AH5" i="15"/>
  <c r="AG5" i="14"/>
  <c r="AH5" i="6"/>
  <c r="AG50" i="5"/>
  <c r="AH5" i="14"/>
  <c r="AI5" i="14"/>
  <c r="AG5" i="4" l="1"/>
  <c r="AF50" i="4" l="1"/>
  <c r="AE50" i="6"/>
  <c r="AF50" i="15"/>
  <c r="AE50" i="5"/>
  <c r="AF50" i="9"/>
  <c r="AF50" i="8"/>
  <c r="AF49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E50" i="15"/>
  <c r="AE49" i="12"/>
  <c r="B49" i="12"/>
  <c r="M49" i="12"/>
  <c r="AC49" i="12"/>
  <c r="AA49" i="12"/>
  <c r="AE50" i="8"/>
  <c r="B50" i="8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49" i="12"/>
  <c r="AB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L49" i="12"/>
  <c r="K49" i="12"/>
  <c r="J49" i="12"/>
  <c r="I49" i="12"/>
  <c r="H49" i="12"/>
  <c r="G49" i="12"/>
  <c r="F49" i="12"/>
  <c r="E49" i="12"/>
  <c r="D49" i="12"/>
  <c r="C49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AH50" i="6" l="1"/>
  <c r="AG50" i="7"/>
  <c r="AH50" i="8"/>
  <c r="AG50" i="9"/>
  <c r="AH50" i="15"/>
  <c r="AH49" i="12"/>
  <c r="AH50" i="9"/>
  <c r="AH50" i="5"/>
  <c r="AD50" i="4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AG50" i="4" l="1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</calcChain>
</file>

<file path=xl/sharedStrings.xml><?xml version="1.0" encoding="utf-8"?>
<sst xmlns="http://schemas.openxmlformats.org/spreadsheetml/2006/main" count="1715" uniqueCount="238">
  <si>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</si>
  <si>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</si>
  <si>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</si>
  <si>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</si>
  <si>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</si>
  <si>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</si>
  <si>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</si>
  <si>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</si>
  <si>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</si>
  <si>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</si>
  <si>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</si>
  <si>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</si>
  <si>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</si>
  <si>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</si>
  <si>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</si>
  <si>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</si>
  <si>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</si>
  <si>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</si>
  <si>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</si>
  <si>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</si>
  <si>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</si>
  <si>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</si>
  <si>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</si>
  <si>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</si>
  <si>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</si>
  <si>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</si>
  <si>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</si>
  <si>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</si>
  <si>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</si>
  <si>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</si>
  <si>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</si>
  <si>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</si>
  <si>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</si>
  <si>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</si>
  <si>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</si>
  <si>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</si>
  <si>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</si>
  <si>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</si>
  <si>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</si>
  <si>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</si>
  <si>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</si>
  <si>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</si>
  <si>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</si>
  <si>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</si>
  <si>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</si>
  <si>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</si>
  <si>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</si>
  <si>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</si>
  <si>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</si>
  <si>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</si>
  <si>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</si>
  <si>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</si>
  <si>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</si>
  <si>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</si>
  <si>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</si>
  <si>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</si>
  <si>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</si>
  <si>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</si>
  <si>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</si>
  <si>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</si>
  <si>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</si>
  <si>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</si>
  <si>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</si>
  <si>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</si>
  <si>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</si>
  <si>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</si>
  <si>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</si>
  <si>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</si>
  <si>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</si>
  <si>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</si>
  <si>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</si>
  <si>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</si>
  <si>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</si>
  <si>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</si>
  <si>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</si>
  <si>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</si>
  <si>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</si>
  <si>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</si>
  <si>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</si>
  <si>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</si>
  <si>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</si>
  <si>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</si>
  <si>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</si>
  <si>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</si>
  <si>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</si>
  <si>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</si>
  <si>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</si>
  <si>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</si>
  <si>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</si>
  <si>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</si>
  <si>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</si>
  <si>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</si>
  <si>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</si>
  <si>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</si>
  <si>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</si>
  <si>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</si>
  <si>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</si>
  <si>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</si>
  <si>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</si>
  <si>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</si>
  <si>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</si>
  <si>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</si>
  <si>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</si>
  <si>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</si>
  <si>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</si>
  <si>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</si>
  <si>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</si>
  <si>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</si>
  <si>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</si>
  <si>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</si>
  <si>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</si>
  <si>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</si>
  <si>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</si>
  <si>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</si>
  <si>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</si>
  <si>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</si>
  <si>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</si>
  <si>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</si>
  <si>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</si>
  <si>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</si>
  <si>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</si>
  <si>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</si>
  <si>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</si>
  <si>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</si>
  <si>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</si>
  <si>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</si>
  <si>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</si>
  <si>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</si>
  <si>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</si>
  <si>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</si>
  <si>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</si>
  <si>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</si>
  <si>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</si>
  <si>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</si>
  <si>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</si>
  <si>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</si>
  <si>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</si>
  <si>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</si>
  <si>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</si>
  <si>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</si>
  <si>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</si>
  <si>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</si>
  <si>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</si>
  <si>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</si>
  <si>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</si>
  <si>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</si>
  <si>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</si>
  <si>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</si>
  <si>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</si>
  <si>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</si>
  <si>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</si>
  <si>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</si>
  <si>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</si>
  <si>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</si>
  <si>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</si>
  <si>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</si>
  <si>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</si>
  <si>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</si>
  <si>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</si>
  <si>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</si>
  <si>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</si>
  <si>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</si>
  <si>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</si>
  <si>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</si>
  <si>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</si>
  <si>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</si>
  <si>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</si>
  <si>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</si>
  <si>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</si>
  <si>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</si>
  <si>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</si>
  <si>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</si>
  <si>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</si>
  <si>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</si>
  <si>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</si>
  <si>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</si>
  <si>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</si>
  <si>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</si>
  <si>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</si>
  <si>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</si>
  <si>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</si>
  <si>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</si>
  <si>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</si>
  <si>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</si>
  <si>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</si>
  <si>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</si>
  <si>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</si>
  <si>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</si>
  <si>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</si>
  <si>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</si>
  <si>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</si>
  <si>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</si>
  <si>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</si>
  <si>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</si>
  <si>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</si>
  <si>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</si>
  <si>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</si>
  <si>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</si>
  <si>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</si>
  <si>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</si>
  <si>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</si>
  <si>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</si>
  <si>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</si>
  <si>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*</t>
  </si>
  <si>
    <t>Média Registrada</t>
  </si>
  <si>
    <t>Mínima Registrada</t>
  </si>
  <si>
    <t xml:space="preserve">  </t>
  </si>
  <si>
    <t>Fonte: INMET/SEMADESC/CEMTEC</t>
  </si>
  <si>
    <t xml:space="preserve">(*) Nenhuma Infotmação Disponivel pelo INMET </t>
  </si>
  <si>
    <t>Fonte: CEMADEN</t>
  </si>
  <si>
    <t>Fonte: EMBRAPA (Agropecuária Oeste)</t>
  </si>
  <si>
    <t>Temperatura Máxima (°C)</t>
  </si>
  <si>
    <t>Temperatura Instantânea (°C)</t>
  </si>
  <si>
    <t>Temperatura Mínima (°C)</t>
  </si>
  <si>
    <t>Umidade Instantânea (%)</t>
  </si>
  <si>
    <t>Umidade Máxima (%)</t>
  </si>
  <si>
    <t>Umidade Mínima (%)</t>
  </si>
  <si>
    <t>Velocidade do Vento Máxima (km/h)</t>
  </si>
  <si>
    <t>Rajada do Vento (km/h)</t>
  </si>
  <si>
    <t>Chuva (mm)</t>
  </si>
  <si>
    <t>Dias sem chuva</t>
  </si>
  <si>
    <t>Dourados (EMBRAPA)</t>
  </si>
  <si>
    <t>Dourados (EMBRAPA/UFGD)</t>
  </si>
  <si>
    <t>Ivinhema (EMBRAPA/ADECOAGRO)</t>
  </si>
  <si>
    <t>Rio Brilhante (EMBRAPA/Prefeitura)</t>
  </si>
  <si>
    <t>Campo Grande (UPA GONÇALVES)</t>
  </si>
  <si>
    <t>Campo Grande (Vila Sta.Luzia)</t>
  </si>
  <si>
    <t>Corguinho</t>
  </si>
  <si>
    <t>Itaquiraí</t>
  </si>
  <si>
    <t>Mundo Novo</t>
  </si>
  <si>
    <t>Rio Verde de Mato Grosso</t>
  </si>
  <si>
    <t>Tres Lagoas (São Carlos)</t>
  </si>
  <si>
    <t>Nova Alvorada do Sul</t>
  </si>
  <si>
    <t>Nhumirim - Nhecolândia</t>
  </si>
  <si>
    <t>Corumbá (Cravo Vermelho)</t>
  </si>
  <si>
    <t>Corumbá (Fortaleza)</t>
  </si>
  <si>
    <t>Dois Irmãos do Buriti</t>
  </si>
  <si>
    <t>Agosto/2024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</si>
</sst>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1"/>
      <name val="Arial"/>
      <family val="2"/>
    </font>
    <font>
      <b/>
      <sz val="9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3" tint="-0.49998474074526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7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9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9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0" fillId="6" borderId="1" xfId="0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2" fillId="6" borderId="0" xfId="2" applyFont="1" applyFill="1" applyAlignment="1" applyProtection="1"/>
    <xf numFmtId="0" fontId="0" fillId="6" borderId="0" xfId="0" applyFill="1" applyBorder="1" applyAlignment="1"/>
    <xf numFmtId="0" fontId="12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8" fillId="6" borderId="4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0" fillId="6" borderId="5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0" fontId="4" fillId="0" borderId="11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center" vertical="center"/>
    </xf>
    <xf numFmtId="49" fontId="3" fillId="6" borderId="6" xfId="0" applyNumberFormat="1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0" fillId="6" borderId="7" xfId="0" applyNumberFormat="1" applyFill="1" applyBorder="1"/>
    <xf numFmtId="1" fontId="8" fillId="0" borderId="13" xfId="0" applyNumberFormat="1" applyFont="1" applyBorder="1" applyAlignment="1">
      <alignment horizontal="center"/>
    </xf>
    <xf numFmtId="2" fontId="9" fillId="6" borderId="1" xfId="0" applyNumberFormat="1" applyFont="1" applyFill="1" applyBorder="1" applyAlignment="1">
      <alignment horizontal="center" wrapText="1"/>
    </xf>
    <xf numFmtId="3" fontId="9" fillId="6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wrapText="1"/>
    </xf>
    <xf numFmtId="0" fontId="14" fillId="6" borderId="1" xfId="0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center" wrapText="1"/>
    </xf>
    <xf numFmtId="0" fontId="14" fillId="6" borderId="1" xfId="0" applyNumberFormat="1" applyFont="1" applyFill="1" applyBorder="1" applyAlignment="1">
      <alignment horizontal="center" wrapText="1"/>
    </xf>
    <xf numFmtId="14" fontId="14" fillId="6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/>
    </xf>
    <xf numFmtId="0" fontId="15" fillId="6" borderId="0" xfId="0" applyFont="1" applyFill="1"/>
    <xf numFmtId="0" fontId="15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49" fontId="0" fillId="6" borderId="8" xfId="0" applyNumberFormat="1" applyFill="1" applyBorder="1"/>
    <xf numFmtId="0" fontId="10" fillId="6" borderId="5" xfId="0" applyFont="1" applyFill="1" applyBorder="1" applyAlignment="1">
      <alignment horizontal="center" vertical="center"/>
    </xf>
    <xf numFmtId="0" fontId="0" fillId="6" borderId="8" xfId="0" applyFill="1" applyBorder="1"/>
    <xf numFmtId="2" fontId="3" fillId="0" borderId="0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1" fillId="6" borderId="4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center" vertical="center"/>
    </xf>
    <xf numFmtId="2" fontId="22" fillId="5" borderId="13" xfId="0" applyNumberFormat="1" applyFont="1" applyFill="1" applyBorder="1" applyAlignment="1">
      <alignment horizontal="center" vertical="center"/>
    </xf>
    <xf numFmtId="2" fontId="22" fillId="5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5" borderId="13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4" fontId="4" fillId="3" borderId="13" xfId="0" applyNumberFormat="1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7" borderId="1" xfId="0" applyFont="1" applyFill="1" applyBorder="1" applyAlignment="1">
      <alignment vertical="center"/>
    </xf>
    <xf numFmtId="4" fontId="3" fillId="0" borderId="24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4" fontId="16" fillId="0" borderId="1" xfId="0" applyNumberFormat="1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left" vertical="center"/>
    </xf>
    <xf numFmtId="1" fontId="20" fillId="3" borderId="13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1" fontId="20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/>
    </xf>
    <xf numFmtId="49" fontId="19" fillId="3" borderId="13" xfId="0" applyNumberFormat="1" applyFont="1" applyFill="1" applyBorder="1" applyAlignment="1">
      <alignment horizontal="center" vertical="center"/>
    </xf>
    <xf numFmtId="0" fontId="17" fillId="8" borderId="20" xfId="0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1" fontId="22" fillId="3" borderId="19" xfId="0" applyNumberFormat="1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/>
    </xf>
    <xf numFmtId="0" fontId="7" fillId="9" borderId="4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14" fontId="22" fillId="3" borderId="18" xfId="0" applyNumberFormat="1" applyFont="1" applyFill="1" applyBorder="1" applyAlignment="1">
      <alignment horizontal="center" vertical="center" wrapText="1"/>
    </xf>
    <xf numFmtId="14" fontId="22" fillId="3" borderId="17" xfId="0" applyNumberFormat="1" applyFont="1" applyFill="1" applyBorder="1" applyAlignment="1">
      <alignment horizontal="center" vertical="center" wrapText="1"/>
    </xf>
    <xf numFmtId="49" fontId="24" fillId="3" borderId="3" xfId="0" applyNumberFormat="1" applyFont="1" applyFill="1" applyBorder="1" applyAlignment="1">
      <alignment horizontal="center" vertical="center"/>
    </xf>
    <xf numFmtId="49" fontId="24" fillId="3" borderId="12" xfId="0" applyNumberFormat="1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1" fontId="20" fillId="3" borderId="25" xfId="0" applyNumberFormat="1" applyFont="1" applyFill="1" applyBorder="1" applyAlignment="1">
      <alignment horizontal="center" vertical="center"/>
    </xf>
    <xf numFmtId="1" fontId="20" fillId="3" borderId="19" xfId="0" applyNumberFormat="1" applyFont="1" applyFill="1" applyBorder="1" applyAlignment="1">
      <alignment horizontal="center" vertical="center"/>
    </xf>
    <xf numFmtId="17" fontId="19" fillId="3" borderId="3" xfId="0" applyNumberFormat="1" applyFont="1" applyFill="1" applyBorder="1" applyAlignment="1">
      <alignment horizontal="center" vertical="center"/>
    </xf>
    <xf numFmtId="17" fontId="19" fillId="3" borderId="12" xfId="0" applyNumberFormat="1" applyFont="1" applyFill="1" applyBorder="1" applyAlignment="1">
      <alignment horizontal="center" vertical="center"/>
    </xf>
    <xf numFmtId="49" fontId="19" fillId="3" borderId="2" xfId="0" applyNumberFormat="1" applyFont="1" applyFill="1" applyBorder="1" applyAlignment="1">
      <alignment horizontal="center" vertical="center"/>
    </xf>
    <xf numFmtId="49" fontId="24" fillId="3" borderId="2" xfId="0" applyNumberFormat="1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externalLink" Target="externalLinks/externalLink37.xml"/><Relationship Id="rId50" Type="http://schemas.openxmlformats.org/officeDocument/2006/relationships/externalLink" Target="externalLinks/externalLink4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4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externalLink" Target="externalLinks/externalLink36.xml"/><Relationship Id="rId59" Type="http://schemas.openxmlformats.org/officeDocument/2006/relationships/customXml" Target="../customXml/item1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54" Type="http://schemas.openxmlformats.org/officeDocument/2006/relationships/externalLink" Target="externalLinks/externalLink4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3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52" Type="http://schemas.openxmlformats.org/officeDocument/2006/relationships/externalLink" Target="externalLinks/externalLink4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306916</xdr:colOff>
      <xdr:row>50</xdr:row>
      <xdr:rowOff>95250</xdr:rowOff>
    </xdr:from>
    <xdr:to>
      <xdr:col>31</xdr:col>
      <xdr:colOff>228972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6333" y="8434917"/>
          <a:ext cx="8198222" cy="92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21166</xdr:colOff>
      <xdr:row>50</xdr:row>
      <xdr:rowOff>127000</xdr:rowOff>
    </xdr:from>
    <xdr:to>
      <xdr:col>32</xdr:col>
      <xdr:colOff>17305</xdr:colOff>
      <xdr:row>56</xdr:row>
      <xdr:rowOff>102752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0666" y="8456083"/>
          <a:ext cx="8198222" cy="928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84666</xdr:colOff>
      <xdr:row>50</xdr:row>
      <xdr:rowOff>95250</xdr:rowOff>
    </xdr:from>
    <xdr:to>
      <xdr:col>28</xdr:col>
      <xdr:colOff>129753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83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296333</xdr:colOff>
      <xdr:row>50</xdr:row>
      <xdr:rowOff>95250</xdr:rowOff>
    </xdr:from>
    <xdr:to>
      <xdr:col>26</xdr:col>
      <xdr:colOff>430055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0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10583</xdr:colOff>
      <xdr:row>50</xdr:row>
      <xdr:rowOff>127000</xdr:rowOff>
    </xdr:from>
    <xdr:to>
      <xdr:col>26</xdr:col>
      <xdr:colOff>303055</xdr:colOff>
      <xdr:row>56</xdr:row>
      <xdr:rowOff>102751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6500" y="8456083"/>
          <a:ext cx="8198222" cy="928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31750</xdr:colOff>
      <xdr:row>50</xdr:row>
      <xdr:rowOff>84667</xdr:rowOff>
    </xdr:from>
    <xdr:to>
      <xdr:col>30</xdr:col>
      <xdr:colOff>345389</xdr:colOff>
      <xdr:row>56</xdr:row>
      <xdr:rowOff>60418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8413750"/>
          <a:ext cx="8198222" cy="928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253999</xdr:colOff>
      <xdr:row>49</xdr:row>
      <xdr:rowOff>105833</xdr:rowOff>
    </xdr:from>
    <xdr:to>
      <xdr:col>30</xdr:col>
      <xdr:colOff>176054</xdr:colOff>
      <xdr:row>55</xdr:row>
      <xdr:rowOff>81584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7666" y="8434916"/>
          <a:ext cx="8198222" cy="928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306917</xdr:colOff>
      <xdr:row>50</xdr:row>
      <xdr:rowOff>116417</xdr:rowOff>
    </xdr:from>
    <xdr:to>
      <xdr:col>29</xdr:col>
      <xdr:colOff>398305</xdr:colOff>
      <xdr:row>56</xdr:row>
      <xdr:rowOff>92168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4667" y="8445500"/>
          <a:ext cx="8198222" cy="92825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179916</xdr:colOff>
      <xdr:row>71</xdr:row>
      <xdr:rowOff>84667</xdr:rowOff>
    </xdr:from>
    <xdr:to>
      <xdr:col>33</xdr:col>
      <xdr:colOff>313638</xdr:colOff>
      <xdr:row>77</xdr:row>
      <xdr:rowOff>60419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49" y="8413750"/>
          <a:ext cx="8198222" cy="9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&#193;guaClara%20_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arap&#243;_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mapu&#227;_2024%20(GOES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mpoGrande_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ssil&#226;ndia_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hapad&#227;oDoSul_2024%20(GOES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rumb&#225;_2024%20(GOES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staRica_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xim_2024%20(GOES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Dourados_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F&#225;timaDoSul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mambai_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guatemi_202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tapor&#227;_202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taquira&#237;_202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vinhema_202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Jardim_202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Juti_202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LagunaCarap&#227;_202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Maracaju_202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Miranda_2024%20(GOES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humirim_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ng&#233;lica_2024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ovaAlvorada%20do%20Sul_202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ovaAndradina_202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arana&#237;ba_2024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edroGomes_202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ontaPor&#227;_202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ortoMurtinho_202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RibasdoRioPardo_202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RioBrilhante_202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antaRitadoPardo_202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&#227;oGabriel_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quidauana_2024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elv&#237;ria_2024%20(DEPREDADA)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eteQuedas_202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idrol&#226;ndia_202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onora_2024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Tr&#234;sLagoas_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ralMoreira_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andeirantes_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ataguassu_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onito_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rasil&#226;ndia_2024%20(DEPREDAD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24.125</v>
          </cell>
          <cell r="C5">
            <v>36.4</v>
          </cell>
          <cell r="D5">
            <v>14.6</v>
          </cell>
          <cell r="E5">
            <v>55.666666666666664</v>
          </cell>
          <cell r="F5">
            <v>93</v>
          </cell>
          <cell r="G5">
            <v>15</v>
          </cell>
          <cell r="H5">
            <v>16.2</v>
          </cell>
          <cell r="J5">
            <v>36.72</v>
          </cell>
          <cell r="K5">
            <v>0</v>
          </cell>
        </row>
        <row r="6">
          <cell r="B6">
            <v>25.599999999999998</v>
          </cell>
          <cell r="C6">
            <v>35.6</v>
          </cell>
          <cell r="D6">
            <v>15</v>
          </cell>
          <cell r="E6">
            <v>41.125</v>
          </cell>
          <cell r="F6">
            <v>80</v>
          </cell>
          <cell r="G6">
            <v>18</v>
          </cell>
          <cell r="H6">
            <v>16.559999999999999</v>
          </cell>
          <cell r="J6">
            <v>33.840000000000003</v>
          </cell>
          <cell r="K6">
            <v>0</v>
          </cell>
        </row>
        <row r="7">
          <cell r="B7">
            <v>27.683333333333334</v>
          </cell>
          <cell r="C7">
            <v>35.700000000000003</v>
          </cell>
          <cell r="D7">
            <v>19.899999999999999</v>
          </cell>
          <cell r="E7">
            <v>32.375</v>
          </cell>
          <cell r="F7">
            <v>54</v>
          </cell>
          <cell r="G7">
            <v>17</v>
          </cell>
          <cell r="H7">
            <v>19.8</v>
          </cell>
          <cell r="J7">
            <v>43.2</v>
          </cell>
          <cell r="K7">
            <v>0</v>
          </cell>
        </row>
        <row r="8">
          <cell r="B8">
            <v>26.054166666666664</v>
          </cell>
          <cell r="C8">
            <v>35.4</v>
          </cell>
          <cell r="D8">
            <v>17.5</v>
          </cell>
          <cell r="E8">
            <v>40.25</v>
          </cell>
          <cell r="F8">
            <v>73</v>
          </cell>
          <cell r="G8">
            <v>17</v>
          </cell>
          <cell r="H8">
            <v>16.559999999999999</v>
          </cell>
          <cell r="J8">
            <v>39.96</v>
          </cell>
          <cell r="K8">
            <v>0</v>
          </cell>
        </row>
        <row r="9">
          <cell r="B9">
            <v>24.091666666666665</v>
          </cell>
          <cell r="C9">
            <v>35.5</v>
          </cell>
          <cell r="D9">
            <v>13.6</v>
          </cell>
          <cell r="E9">
            <v>50.833333333333336</v>
          </cell>
          <cell r="F9">
            <v>93</v>
          </cell>
          <cell r="G9">
            <v>17</v>
          </cell>
          <cell r="H9">
            <v>12.96</v>
          </cell>
          <cell r="J9">
            <v>32.76</v>
          </cell>
          <cell r="K9">
            <v>0</v>
          </cell>
        </row>
        <row r="10">
          <cell r="B10">
            <v>25.274999999999995</v>
          </cell>
          <cell r="C10">
            <v>35.1</v>
          </cell>
          <cell r="D10">
            <v>14</v>
          </cell>
          <cell r="E10">
            <v>43.166666666666664</v>
          </cell>
          <cell r="F10">
            <v>89</v>
          </cell>
          <cell r="G10">
            <v>18</v>
          </cell>
          <cell r="H10">
            <v>20.88</v>
          </cell>
          <cell r="J10">
            <v>41.04</v>
          </cell>
          <cell r="K10">
            <v>0</v>
          </cell>
        </row>
        <row r="11">
          <cell r="B11">
            <v>24.445833333333329</v>
          </cell>
          <cell r="C11">
            <v>35.799999999999997</v>
          </cell>
          <cell r="D11">
            <v>13.8</v>
          </cell>
          <cell r="E11">
            <v>47.75</v>
          </cell>
          <cell r="F11">
            <v>90</v>
          </cell>
          <cell r="G11">
            <v>17</v>
          </cell>
          <cell r="H11">
            <v>12.24</v>
          </cell>
          <cell r="J11">
            <v>37.080000000000005</v>
          </cell>
          <cell r="K11">
            <v>0</v>
          </cell>
        </row>
        <row r="12">
          <cell r="B12">
            <v>21.287500000000001</v>
          </cell>
          <cell r="C12">
            <v>27.8</v>
          </cell>
          <cell r="D12">
            <v>16.100000000000001</v>
          </cell>
          <cell r="E12">
            <v>61.291666666666664</v>
          </cell>
          <cell r="F12">
            <v>79</v>
          </cell>
          <cell r="G12">
            <v>36</v>
          </cell>
          <cell r="H12">
            <v>17.64</v>
          </cell>
          <cell r="J12">
            <v>32.4</v>
          </cell>
          <cell r="K12">
            <v>0</v>
          </cell>
        </row>
        <row r="13">
          <cell r="B13">
            <v>14.291666666666671</v>
          </cell>
          <cell r="C13">
            <v>21.9</v>
          </cell>
          <cell r="D13">
            <v>9.6</v>
          </cell>
          <cell r="E13">
            <v>92.666666666666671</v>
          </cell>
          <cell r="F13">
            <v>100</v>
          </cell>
          <cell r="G13">
            <v>71</v>
          </cell>
          <cell r="H13">
            <v>13.68</v>
          </cell>
          <cell r="J13">
            <v>31.680000000000003</v>
          </cell>
          <cell r="K13">
            <v>14.8</v>
          </cell>
        </row>
        <row r="14">
          <cell r="B14">
            <v>11.641666666666667</v>
          </cell>
          <cell r="C14">
            <v>20.5</v>
          </cell>
          <cell r="D14">
            <v>5.3</v>
          </cell>
          <cell r="E14">
            <v>76.708333333333329</v>
          </cell>
          <cell r="F14">
            <v>100</v>
          </cell>
          <cell r="G14">
            <v>29</v>
          </cell>
          <cell r="H14">
            <v>8.64</v>
          </cell>
          <cell r="J14">
            <v>21.240000000000002</v>
          </cell>
          <cell r="K14">
            <v>3.6</v>
          </cell>
        </row>
        <row r="15">
          <cell r="B15">
            <v>13.183333333333335</v>
          </cell>
          <cell r="C15">
            <v>26.3</v>
          </cell>
          <cell r="D15">
            <v>2.8</v>
          </cell>
          <cell r="E15">
            <v>64.904761904761898</v>
          </cell>
          <cell r="F15">
            <v>100</v>
          </cell>
          <cell r="G15">
            <v>19</v>
          </cell>
          <cell r="H15">
            <v>6.84</v>
          </cell>
          <cell r="J15">
            <v>20.16</v>
          </cell>
          <cell r="K15">
            <v>0.2</v>
          </cell>
        </row>
        <row r="16">
          <cell r="B16">
            <v>14.529166666666669</v>
          </cell>
          <cell r="C16">
            <v>25.4</v>
          </cell>
          <cell r="D16">
            <v>5.7</v>
          </cell>
          <cell r="E16">
            <v>63.25</v>
          </cell>
          <cell r="F16">
            <v>99</v>
          </cell>
          <cell r="G16">
            <v>18</v>
          </cell>
          <cell r="H16">
            <v>12.96</v>
          </cell>
          <cell r="J16">
            <v>26.64</v>
          </cell>
          <cell r="K16">
            <v>0</v>
          </cell>
        </row>
        <row r="17">
          <cell r="B17">
            <v>14.454166666666667</v>
          </cell>
          <cell r="C17">
            <v>26.6</v>
          </cell>
          <cell r="D17">
            <v>4.7</v>
          </cell>
          <cell r="E17">
            <v>60.75</v>
          </cell>
          <cell r="F17">
            <v>98</v>
          </cell>
          <cell r="G17">
            <v>14</v>
          </cell>
          <cell r="H17">
            <v>4.6800000000000006</v>
          </cell>
          <cell r="J17">
            <v>13.68</v>
          </cell>
          <cell r="K17">
            <v>0</v>
          </cell>
        </row>
        <row r="18">
          <cell r="B18">
            <v>16.599999999999998</v>
          </cell>
          <cell r="C18">
            <v>32.5</v>
          </cell>
          <cell r="D18">
            <v>4.7</v>
          </cell>
          <cell r="E18">
            <v>59.416666666666664</v>
          </cell>
          <cell r="F18">
            <v>99</v>
          </cell>
          <cell r="G18">
            <v>12</v>
          </cell>
          <cell r="H18">
            <v>8.64</v>
          </cell>
          <cell r="J18">
            <v>20.52</v>
          </cell>
          <cell r="K18">
            <v>0</v>
          </cell>
        </row>
        <row r="19">
          <cell r="B19">
            <v>21.920833333333334</v>
          </cell>
          <cell r="C19">
            <v>37.200000000000003</v>
          </cell>
          <cell r="D19">
            <v>10.6</v>
          </cell>
          <cell r="E19">
            <v>52.791666666666664</v>
          </cell>
          <cell r="F19">
            <v>95</v>
          </cell>
          <cell r="G19">
            <v>11</v>
          </cell>
          <cell r="H19">
            <v>5.7600000000000007</v>
          </cell>
          <cell r="J19">
            <v>16.2</v>
          </cell>
          <cell r="K19">
            <v>0</v>
          </cell>
        </row>
        <row r="20">
          <cell r="B20">
            <v>23.429166666666671</v>
          </cell>
          <cell r="C20">
            <v>38.700000000000003</v>
          </cell>
          <cell r="D20">
            <v>12.1</v>
          </cell>
          <cell r="E20">
            <v>54.041666666666664</v>
          </cell>
          <cell r="F20">
            <v>94</v>
          </cell>
          <cell r="G20">
            <v>12</v>
          </cell>
          <cell r="H20">
            <v>7.2</v>
          </cell>
          <cell r="J20">
            <v>20.88</v>
          </cell>
          <cell r="K20">
            <v>0</v>
          </cell>
        </row>
        <row r="21">
          <cell r="B21">
            <v>24.583333333333332</v>
          </cell>
          <cell r="C21">
            <v>38.9</v>
          </cell>
          <cell r="D21">
            <v>13</v>
          </cell>
          <cell r="E21">
            <v>52.625</v>
          </cell>
          <cell r="F21">
            <v>94</v>
          </cell>
          <cell r="G21">
            <v>12</v>
          </cell>
          <cell r="H21">
            <v>6.12</v>
          </cell>
          <cell r="J21">
            <v>19.440000000000001</v>
          </cell>
          <cell r="K21">
            <v>0</v>
          </cell>
        </row>
        <row r="22">
          <cell r="B22">
            <v>25.708333333333339</v>
          </cell>
          <cell r="C22">
            <v>39.799999999999997</v>
          </cell>
          <cell r="D22">
            <v>14.6</v>
          </cell>
          <cell r="E22">
            <v>47.083333333333336</v>
          </cell>
          <cell r="F22">
            <v>88</v>
          </cell>
          <cell r="G22">
            <v>10</v>
          </cell>
          <cell r="H22">
            <v>10.08</v>
          </cell>
          <cell r="J22">
            <v>23.759999999999998</v>
          </cell>
          <cell r="K22">
            <v>0</v>
          </cell>
        </row>
        <row r="23">
          <cell r="B23">
            <v>25.204166666666666</v>
          </cell>
          <cell r="C23">
            <v>39.5</v>
          </cell>
          <cell r="D23">
            <v>13.3</v>
          </cell>
          <cell r="E23">
            <v>46.541666666666664</v>
          </cell>
          <cell r="F23">
            <v>86</v>
          </cell>
          <cell r="G23">
            <v>10</v>
          </cell>
          <cell r="H23">
            <v>6.84</v>
          </cell>
          <cell r="J23">
            <v>21.240000000000002</v>
          </cell>
          <cell r="K23">
            <v>0</v>
          </cell>
        </row>
        <row r="24">
          <cell r="B24">
            <v>24.8125</v>
          </cell>
          <cell r="C24">
            <v>39.5</v>
          </cell>
          <cell r="D24">
            <v>13.7</v>
          </cell>
          <cell r="E24">
            <v>49.291666666666664</v>
          </cell>
          <cell r="F24">
            <v>91</v>
          </cell>
          <cell r="G24">
            <v>11</v>
          </cell>
          <cell r="H24">
            <v>6.48</v>
          </cell>
          <cell r="J24">
            <v>18</v>
          </cell>
          <cell r="K24">
            <v>0</v>
          </cell>
        </row>
        <row r="25">
          <cell r="B25">
            <v>25.45</v>
          </cell>
          <cell r="C25">
            <v>39.200000000000003</v>
          </cell>
          <cell r="D25">
            <v>13.2</v>
          </cell>
          <cell r="E25">
            <v>43.916666666666664</v>
          </cell>
          <cell r="F25">
            <v>88</v>
          </cell>
          <cell r="G25">
            <v>10</v>
          </cell>
          <cell r="H25">
            <v>12.6</v>
          </cell>
          <cell r="J25">
            <v>30.6</v>
          </cell>
          <cell r="K25">
            <v>0</v>
          </cell>
        </row>
        <row r="26">
          <cell r="B26">
            <v>26.779166666666669</v>
          </cell>
          <cell r="C26">
            <v>39.4</v>
          </cell>
          <cell r="D26">
            <v>13.9</v>
          </cell>
          <cell r="E26">
            <v>37.333333333333336</v>
          </cell>
          <cell r="F26">
            <v>82</v>
          </cell>
          <cell r="G26">
            <v>11</v>
          </cell>
          <cell r="H26">
            <v>15.840000000000002</v>
          </cell>
          <cell r="J26">
            <v>42.480000000000004</v>
          </cell>
          <cell r="K26">
            <v>0</v>
          </cell>
        </row>
        <row r="27">
          <cell r="B27">
            <v>24.158333333333331</v>
          </cell>
          <cell r="C27">
            <v>37.6</v>
          </cell>
          <cell r="D27">
            <v>15.4</v>
          </cell>
          <cell r="E27">
            <v>49.166666666666664</v>
          </cell>
          <cell r="F27">
            <v>78</v>
          </cell>
          <cell r="G27">
            <v>16</v>
          </cell>
          <cell r="H27">
            <v>19.440000000000001</v>
          </cell>
          <cell r="J27">
            <v>52.56</v>
          </cell>
          <cell r="K27">
            <v>0</v>
          </cell>
        </row>
        <row r="28">
          <cell r="B28">
            <v>17.929166666666664</v>
          </cell>
          <cell r="C28">
            <v>23.1</v>
          </cell>
          <cell r="D28">
            <v>14.3</v>
          </cell>
          <cell r="E28">
            <v>78.166666666666671</v>
          </cell>
          <cell r="F28">
            <v>100</v>
          </cell>
          <cell r="G28">
            <v>58</v>
          </cell>
          <cell r="H28">
            <v>16.559999999999999</v>
          </cell>
          <cell r="J28">
            <v>34.92</v>
          </cell>
          <cell r="K28">
            <v>8.4</v>
          </cell>
        </row>
        <row r="29">
          <cell r="B29">
            <v>12.983333333333334</v>
          </cell>
          <cell r="C29">
            <v>14.9</v>
          </cell>
          <cell r="D29">
            <v>10.5</v>
          </cell>
          <cell r="E29">
            <v>86.208333333333329</v>
          </cell>
          <cell r="F29">
            <v>100</v>
          </cell>
          <cell r="G29">
            <v>53</v>
          </cell>
          <cell r="H29">
            <v>11.879999999999999</v>
          </cell>
          <cell r="J29">
            <v>24.48</v>
          </cell>
          <cell r="K29">
            <v>12</v>
          </cell>
        </row>
        <row r="30">
          <cell r="B30">
            <v>13.916666666666664</v>
          </cell>
          <cell r="C30">
            <v>23</v>
          </cell>
          <cell r="D30">
            <v>6.3</v>
          </cell>
          <cell r="E30">
            <v>64.75</v>
          </cell>
          <cell r="F30">
            <v>99</v>
          </cell>
          <cell r="G30">
            <v>29</v>
          </cell>
          <cell r="H30">
            <v>8.2799999999999994</v>
          </cell>
          <cell r="J30">
            <v>23.759999999999998</v>
          </cell>
          <cell r="K30">
            <v>0</v>
          </cell>
        </row>
        <row r="31">
          <cell r="B31">
            <v>13.916666666666664</v>
          </cell>
          <cell r="C31">
            <v>23</v>
          </cell>
          <cell r="D31">
            <v>6.3</v>
          </cell>
          <cell r="E31">
            <v>64.75</v>
          </cell>
          <cell r="F31">
            <v>99</v>
          </cell>
          <cell r="G31">
            <v>29</v>
          </cell>
          <cell r="H31">
            <v>8.2799999999999994</v>
          </cell>
          <cell r="J31">
            <v>23.759999999999998</v>
          </cell>
          <cell r="K31">
            <v>0</v>
          </cell>
        </row>
        <row r="32">
          <cell r="B32">
            <v>17.029166666666665</v>
          </cell>
          <cell r="C32">
            <v>29.5</v>
          </cell>
          <cell r="D32">
            <v>8</v>
          </cell>
          <cell r="E32">
            <v>62.541666666666664</v>
          </cell>
          <cell r="F32">
            <v>97</v>
          </cell>
          <cell r="G32">
            <v>20</v>
          </cell>
          <cell r="H32">
            <v>12.96</v>
          </cell>
          <cell r="J32">
            <v>27</v>
          </cell>
          <cell r="K32">
            <v>0</v>
          </cell>
        </row>
        <row r="33">
          <cell r="B33">
            <v>24.008333333333336</v>
          </cell>
          <cell r="C33">
            <v>37.4</v>
          </cell>
          <cell r="D33">
            <v>13.2</v>
          </cell>
          <cell r="E33">
            <v>47.375</v>
          </cell>
          <cell r="F33">
            <v>85</v>
          </cell>
          <cell r="G33">
            <v>14</v>
          </cell>
          <cell r="H33">
            <v>12.6</v>
          </cell>
          <cell r="J33">
            <v>28.44</v>
          </cell>
          <cell r="K33">
            <v>0</v>
          </cell>
        </row>
        <row r="34">
          <cell r="B34">
            <v>25.554166666666664</v>
          </cell>
          <cell r="C34">
            <v>37.200000000000003</v>
          </cell>
          <cell r="D34">
            <v>14.4</v>
          </cell>
          <cell r="E34">
            <v>45</v>
          </cell>
          <cell r="F34">
            <v>88</v>
          </cell>
          <cell r="G34">
            <v>13</v>
          </cell>
          <cell r="H34">
            <v>13.32</v>
          </cell>
          <cell r="J34">
            <v>30.96</v>
          </cell>
          <cell r="K34">
            <v>0</v>
          </cell>
        </row>
        <row r="35">
          <cell r="B35">
            <v>25.737499999999997</v>
          </cell>
          <cell r="C35">
            <v>38.5</v>
          </cell>
          <cell r="D35">
            <v>14.7</v>
          </cell>
          <cell r="E35">
            <v>44.416666666666664</v>
          </cell>
          <cell r="F35">
            <v>89</v>
          </cell>
          <cell r="G35">
            <v>13</v>
          </cell>
          <cell r="H35">
            <v>5.04</v>
          </cell>
          <cell r="J35">
            <v>16.2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24.566666666666666</v>
          </cell>
          <cell r="C5">
            <v>33.1</v>
          </cell>
          <cell r="D5">
            <v>19</v>
          </cell>
          <cell r="E5">
            <v>52.291666666666664</v>
          </cell>
          <cell r="F5">
            <v>73</v>
          </cell>
          <cell r="G5">
            <v>25</v>
          </cell>
          <cell r="H5">
            <v>22.68</v>
          </cell>
          <cell r="J5">
            <v>48.24</v>
          </cell>
          <cell r="K5">
            <v>0</v>
          </cell>
        </row>
        <row r="6">
          <cell r="B6">
            <v>25.733333333333334</v>
          </cell>
          <cell r="C6">
            <v>32.5</v>
          </cell>
          <cell r="D6">
            <v>20.7</v>
          </cell>
          <cell r="E6">
            <v>38.958333333333336</v>
          </cell>
          <cell r="F6">
            <v>51</v>
          </cell>
          <cell r="G6">
            <v>24</v>
          </cell>
          <cell r="H6">
            <v>25.56</v>
          </cell>
          <cell r="J6">
            <v>56.16</v>
          </cell>
          <cell r="K6">
            <v>0</v>
          </cell>
        </row>
        <row r="7">
          <cell r="B7">
            <v>25.141666666666669</v>
          </cell>
          <cell r="C7">
            <v>34.4</v>
          </cell>
          <cell r="D7">
            <v>19.3</v>
          </cell>
          <cell r="E7">
            <v>40.625</v>
          </cell>
          <cell r="F7">
            <v>54</v>
          </cell>
          <cell r="G7">
            <v>22</v>
          </cell>
          <cell r="H7">
            <v>22.32</v>
          </cell>
          <cell r="J7">
            <v>50.04</v>
          </cell>
          <cell r="K7">
            <v>0</v>
          </cell>
        </row>
        <row r="8">
          <cell r="B8">
            <v>25.591666666666665</v>
          </cell>
          <cell r="C8">
            <v>32.4</v>
          </cell>
          <cell r="D8">
            <v>20</v>
          </cell>
          <cell r="E8">
            <v>40.666666666666664</v>
          </cell>
          <cell r="F8">
            <v>54</v>
          </cell>
          <cell r="G8">
            <v>28</v>
          </cell>
          <cell r="H8">
            <v>19.440000000000001</v>
          </cell>
          <cell r="J8">
            <v>39.24</v>
          </cell>
          <cell r="K8">
            <v>0</v>
          </cell>
        </row>
        <row r="9">
          <cell r="B9">
            <v>25.974999999999998</v>
          </cell>
          <cell r="C9">
            <v>33.700000000000003</v>
          </cell>
          <cell r="D9">
            <v>20.100000000000001</v>
          </cell>
          <cell r="E9">
            <v>40.5</v>
          </cell>
          <cell r="F9">
            <v>55</v>
          </cell>
          <cell r="G9">
            <v>24</v>
          </cell>
          <cell r="H9">
            <v>20.88</v>
          </cell>
          <cell r="J9">
            <v>41.4</v>
          </cell>
          <cell r="K9">
            <v>0</v>
          </cell>
        </row>
        <row r="10">
          <cell r="B10">
            <v>25.870833333333326</v>
          </cell>
          <cell r="C10">
            <v>33.4</v>
          </cell>
          <cell r="D10">
            <v>18.899999999999999</v>
          </cell>
          <cell r="E10">
            <v>38.333333333333336</v>
          </cell>
          <cell r="F10">
            <v>57</v>
          </cell>
          <cell r="G10">
            <v>21</v>
          </cell>
          <cell r="H10">
            <v>25.56</v>
          </cell>
          <cell r="J10">
            <v>48.6</v>
          </cell>
          <cell r="K10">
            <v>0</v>
          </cell>
        </row>
        <row r="11">
          <cell r="B11">
            <v>23.983333333333338</v>
          </cell>
          <cell r="C11">
            <v>32</v>
          </cell>
          <cell r="D11">
            <v>17.7</v>
          </cell>
          <cell r="E11">
            <v>42.791666666666664</v>
          </cell>
          <cell r="F11">
            <v>63</v>
          </cell>
          <cell r="G11">
            <v>24</v>
          </cell>
          <cell r="H11">
            <v>25.56</v>
          </cell>
          <cell r="J11">
            <v>49.680000000000007</v>
          </cell>
          <cell r="K11">
            <v>0</v>
          </cell>
        </row>
        <row r="12">
          <cell r="B12">
            <v>16.820833333333333</v>
          </cell>
          <cell r="C12">
            <v>20.7</v>
          </cell>
          <cell r="D12">
            <v>13.4</v>
          </cell>
          <cell r="E12">
            <v>92.333333333333329</v>
          </cell>
          <cell r="F12">
            <v>100</v>
          </cell>
          <cell r="G12">
            <v>62</v>
          </cell>
          <cell r="H12">
            <v>24.12</v>
          </cell>
          <cell r="J12">
            <v>41.76</v>
          </cell>
          <cell r="K12">
            <v>8.8000000000000007</v>
          </cell>
        </row>
        <row r="13">
          <cell r="B13">
            <v>10.762500000000001</v>
          </cell>
          <cell r="C13">
            <v>13.4</v>
          </cell>
          <cell r="D13">
            <v>8.6</v>
          </cell>
          <cell r="E13">
            <v>78.833333333333329</v>
          </cell>
          <cell r="F13">
            <v>99</v>
          </cell>
          <cell r="G13">
            <v>62</v>
          </cell>
          <cell r="H13">
            <v>25.92</v>
          </cell>
          <cell r="J13">
            <v>43.92</v>
          </cell>
          <cell r="K13">
            <v>0.2</v>
          </cell>
        </row>
        <row r="14">
          <cell r="B14">
            <v>9.3166666666666664</v>
          </cell>
          <cell r="C14">
            <v>19.5</v>
          </cell>
          <cell r="D14">
            <v>2.2999999999999998</v>
          </cell>
          <cell r="E14">
            <v>72.375</v>
          </cell>
          <cell r="F14">
            <v>100</v>
          </cell>
          <cell r="G14">
            <v>27</v>
          </cell>
          <cell r="H14">
            <v>15.840000000000002</v>
          </cell>
          <cell r="J14">
            <v>25.92</v>
          </cell>
          <cell r="K14">
            <v>0.2</v>
          </cell>
        </row>
        <row r="15">
          <cell r="B15">
            <v>13.312500000000002</v>
          </cell>
          <cell r="C15">
            <v>23.3</v>
          </cell>
          <cell r="D15">
            <v>4.2</v>
          </cell>
          <cell r="E15">
            <v>51.958333333333336</v>
          </cell>
          <cell r="F15">
            <v>87</v>
          </cell>
          <cell r="G15">
            <v>20</v>
          </cell>
          <cell r="H15">
            <v>12.6</v>
          </cell>
          <cell r="J15">
            <v>25.56</v>
          </cell>
          <cell r="K15">
            <v>0</v>
          </cell>
        </row>
        <row r="16">
          <cell r="B16">
            <v>12.945833333333333</v>
          </cell>
          <cell r="C16">
            <v>21.8</v>
          </cell>
          <cell r="D16">
            <v>5.5</v>
          </cell>
          <cell r="E16">
            <v>54.25</v>
          </cell>
          <cell r="F16">
            <v>88</v>
          </cell>
          <cell r="G16">
            <v>21</v>
          </cell>
          <cell r="H16">
            <v>22.32</v>
          </cell>
          <cell r="J16">
            <v>46.800000000000004</v>
          </cell>
          <cell r="K16">
            <v>0</v>
          </cell>
        </row>
        <row r="17">
          <cell r="B17">
            <v>12.833333333333336</v>
          </cell>
          <cell r="C17">
            <v>25</v>
          </cell>
          <cell r="D17">
            <v>4.5</v>
          </cell>
          <cell r="E17">
            <v>48.291666666666664</v>
          </cell>
          <cell r="F17">
            <v>81</v>
          </cell>
          <cell r="G17">
            <v>14</v>
          </cell>
          <cell r="H17">
            <v>14.4</v>
          </cell>
          <cell r="J17">
            <v>23.759999999999998</v>
          </cell>
          <cell r="K17">
            <v>0</v>
          </cell>
        </row>
        <row r="18">
          <cell r="B18">
            <v>19.254166666666666</v>
          </cell>
          <cell r="C18">
            <v>28.5</v>
          </cell>
          <cell r="D18">
            <v>12.5</v>
          </cell>
          <cell r="E18">
            <v>41.375</v>
          </cell>
          <cell r="F18">
            <v>69</v>
          </cell>
          <cell r="G18">
            <v>19</v>
          </cell>
          <cell r="H18">
            <v>18</v>
          </cell>
          <cell r="J18">
            <v>33.840000000000003</v>
          </cell>
          <cell r="K18">
            <v>0</v>
          </cell>
        </row>
        <row r="19">
          <cell r="B19">
            <v>22.404166666666669</v>
          </cell>
          <cell r="C19">
            <v>32.799999999999997</v>
          </cell>
          <cell r="D19">
            <v>14.8</v>
          </cell>
          <cell r="E19">
            <v>39.375</v>
          </cell>
          <cell r="F19">
            <v>60</v>
          </cell>
          <cell r="G19">
            <v>21</v>
          </cell>
          <cell r="H19">
            <v>19.440000000000001</v>
          </cell>
          <cell r="J19">
            <v>41.04</v>
          </cell>
          <cell r="K19">
            <v>0</v>
          </cell>
        </row>
        <row r="20">
          <cell r="B20">
            <v>26.883333333333336</v>
          </cell>
          <cell r="C20">
            <v>35.5</v>
          </cell>
          <cell r="D20">
            <v>21.4</v>
          </cell>
          <cell r="E20">
            <v>31.666666666666668</v>
          </cell>
          <cell r="F20">
            <v>40</v>
          </cell>
          <cell r="G20">
            <v>19</v>
          </cell>
          <cell r="H20">
            <v>18.720000000000002</v>
          </cell>
          <cell r="J20">
            <v>38.519999999999996</v>
          </cell>
          <cell r="K20">
            <v>0</v>
          </cell>
        </row>
        <row r="21">
          <cell r="B21">
            <v>28.379166666666663</v>
          </cell>
          <cell r="C21">
            <v>37.299999999999997</v>
          </cell>
          <cell r="D21">
            <v>21.4</v>
          </cell>
          <cell r="E21">
            <v>31.833333333333332</v>
          </cell>
          <cell r="F21">
            <v>46</v>
          </cell>
          <cell r="G21">
            <v>18</v>
          </cell>
          <cell r="H21">
            <v>18</v>
          </cell>
          <cell r="J21">
            <v>39.24</v>
          </cell>
          <cell r="K21">
            <v>0</v>
          </cell>
        </row>
        <row r="22">
          <cell r="B22">
            <v>29.658333333333331</v>
          </cell>
          <cell r="C22">
            <v>37.5</v>
          </cell>
          <cell r="D22">
            <v>24.7</v>
          </cell>
          <cell r="E22">
            <v>25.958333333333332</v>
          </cell>
          <cell r="F22">
            <v>34</v>
          </cell>
          <cell r="G22">
            <v>14</v>
          </cell>
          <cell r="H22">
            <v>19.440000000000001</v>
          </cell>
          <cell r="J22">
            <v>41.76</v>
          </cell>
          <cell r="K22">
            <v>0</v>
          </cell>
        </row>
        <row r="23">
          <cell r="B23">
            <v>29.779166666666672</v>
          </cell>
          <cell r="C23">
            <v>37.799999999999997</v>
          </cell>
          <cell r="D23">
            <v>23.6</v>
          </cell>
          <cell r="E23">
            <v>22.958333333333332</v>
          </cell>
          <cell r="F23">
            <v>32</v>
          </cell>
          <cell r="G23">
            <v>14</v>
          </cell>
          <cell r="H23">
            <v>19.8</v>
          </cell>
          <cell r="J23">
            <v>41.4</v>
          </cell>
          <cell r="K23">
            <v>0</v>
          </cell>
        </row>
        <row r="24">
          <cell r="B24">
            <v>30.062499999999996</v>
          </cell>
          <cell r="C24">
            <v>38.1</v>
          </cell>
          <cell r="D24">
            <v>22.7</v>
          </cell>
          <cell r="E24">
            <v>26.916666666666668</v>
          </cell>
          <cell r="F24">
            <v>46</v>
          </cell>
          <cell r="G24">
            <v>15</v>
          </cell>
          <cell r="H24">
            <v>16.920000000000002</v>
          </cell>
          <cell r="J24">
            <v>33.119999999999997</v>
          </cell>
          <cell r="K24">
            <v>0</v>
          </cell>
        </row>
        <row r="25">
          <cell r="B25">
            <v>29.154166666666665</v>
          </cell>
          <cell r="C25">
            <v>37.200000000000003</v>
          </cell>
          <cell r="D25">
            <v>20.100000000000001</v>
          </cell>
          <cell r="E25">
            <v>24.125</v>
          </cell>
          <cell r="F25">
            <v>42</v>
          </cell>
          <cell r="G25">
            <v>14</v>
          </cell>
          <cell r="H25">
            <v>23.040000000000003</v>
          </cell>
          <cell r="J25">
            <v>44.64</v>
          </cell>
          <cell r="K25">
            <v>0</v>
          </cell>
        </row>
        <row r="26">
          <cell r="B26">
            <v>26.962500000000002</v>
          </cell>
          <cell r="C26">
            <v>35.799999999999997</v>
          </cell>
          <cell r="D26">
            <v>20.2</v>
          </cell>
          <cell r="E26">
            <v>33.041666666666664</v>
          </cell>
          <cell r="F26">
            <v>67</v>
          </cell>
          <cell r="G26">
            <v>19</v>
          </cell>
          <cell r="H26">
            <v>30.240000000000002</v>
          </cell>
          <cell r="J26">
            <v>52.2</v>
          </cell>
          <cell r="K26">
            <v>0</v>
          </cell>
        </row>
        <row r="27">
          <cell r="B27">
            <v>15.524999999999999</v>
          </cell>
          <cell r="C27">
            <v>22.3</v>
          </cell>
          <cell r="D27">
            <v>13.1</v>
          </cell>
          <cell r="E27">
            <v>89.875</v>
          </cell>
          <cell r="F27">
            <v>100</v>
          </cell>
          <cell r="G27">
            <v>66</v>
          </cell>
          <cell r="H27">
            <v>26.64</v>
          </cell>
          <cell r="J27">
            <v>46.440000000000005</v>
          </cell>
          <cell r="K27">
            <v>9.6</v>
          </cell>
        </row>
        <row r="28">
          <cell r="B28">
            <v>13.6875</v>
          </cell>
          <cell r="C28">
            <v>18.600000000000001</v>
          </cell>
          <cell r="D28">
            <v>11.2</v>
          </cell>
          <cell r="E28">
            <v>89.333333333333329</v>
          </cell>
          <cell r="F28">
            <v>100</v>
          </cell>
          <cell r="G28">
            <v>56</v>
          </cell>
          <cell r="H28">
            <v>21.96</v>
          </cell>
          <cell r="J28">
            <v>35.64</v>
          </cell>
          <cell r="K28">
            <v>12</v>
          </cell>
        </row>
        <row r="29">
          <cell r="B29">
            <v>10.454166666666667</v>
          </cell>
          <cell r="C29">
            <v>16.5</v>
          </cell>
          <cell r="D29">
            <v>7.1</v>
          </cell>
          <cell r="E29">
            <v>68.458333333333329</v>
          </cell>
          <cell r="F29">
            <v>90</v>
          </cell>
          <cell r="G29">
            <v>31</v>
          </cell>
          <cell r="H29">
            <v>29.16</v>
          </cell>
          <cell r="J29">
            <v>44.28</v>
          </cell>
          <cell r="K29">
            <v>0</v>
          </cell>
        </row>
        <row r="30">
          <cell r="B30">
            <v>10.104347826086956</v>
          </cell>
          <cell r="C30">
            <v>20.6</v>
          </cell>
          <cell r="D30">
            <v>2.7</v>
          </cell>
          <cell r="E30">
            <v>57.956521739130437</v>
          </cell>
          <cell r="F30">
            <v>92</v>
          </cell>
          <cell r="G30">
            <v>19</v>
          </cell>
          <cell r="H30">
            <v>16.559999999999999</v>
          </cell>
          <cell r="J30">
            <v>35.28</v>
          </cell>
          <cell r="K30">
            <v>0</v>
          </cell>
        </row>
        <row r="31">
          <cell r="B31">
            <v>16.775000000000002</v>
          </cell>
          <cell r="C31">
            <v>26.3</v>
          </cell>
          <cell r="D31">
            <v>10.5</v>
          </cell>
          <cell r="E31">
            <v>38.708333333333336</v>
          </cell>
          <cell r="F31">
            <v>55</v>
          </cell>
          <cell r="G31">
            <v>23</v>
          </cell>
          <cell r="H31">
            <v>18.720000000000002</v>
          </cell>
          <cell r="J31">
            <v>34.92</v>
          </cell>
          <cell r="K31">
            <v>0</v>
          </cell>
        </row>
        <row r="32">
          <cell r="B32">
            <v>21.204166666666666</v>
          </cell>
          <cell r="C32">
            <v>31.3</v>
          </cell>
          <cell r="D32">
            <v>12.5</v>
          </cell>
          <cell r="E32">
            <v>35.625</v>
          </cell>
          <cell r="F32">
            <v>56</v>
          </cell>
          <cell r="G32">
            <v>22</v>
          </cell>
          <cell r="H32">
            <v>17.28</v>
          </cell>
          <cell r="J32">
            <v>36</v>
          </cell>
          <cell r="K32">
            <v>0</v>
          </cell>
        </row>
        <row r="33">
          <cell r="B33">
            <v>23.724999999999998</v>
          </cell>
          <cell r="C33">
            <v>33.1</v>
          </cell>
          <cell r="D33">
            <v>13.7</v>
          </cell>
          <cell r="E33">
            <v>45.333333333333336</v>
          </cell>
          <cell r="F33">
            <v>82</v>
          </cell>
          <cell r="G33">
            <v>22</v>
          </cell>
          <cell r="H33">
            <v>20.16</v>
          </cell>
          <cell r="J33">
            <v>35.64</v>
          </cell>
          <cell r="K33">
            <v>0</v>
          </cell>
        </row>
        <row r="34">
          <cell r="B34">
            <v>27.320833333333329</v>
          </cell>
          <cell r="C34">
            <v>36</v>
          </cell>
          <cell r="D34">
            <v>18.2</v>
          </cell>
          <cell r="E34">
            <v>35.916666666666664</v>
          </cell>
          <cell r="F34">
            <v>63</v>
          </cell>
          <cell r="G34">
            <v>19</v>
          </cell>
          <cell r="H34">
            <v>21.6</v>
          </cell>
          <cell r="J34">
            <v>42.84</v>
          </cell>
          <cell r="K34">
            <v>0</v>
          </cell>
        </row>
        <row r="35">
          <cell r="B35">
            <v>27.891666666666666</v>
          </cell>
          <cell r="C35">
            <v>35.6</v>
          </cell>
          <cell r="D35">
            <v>22.4</v>
          </cell>
          <cell r="E35">
            <v>32.75</v>
          </cell>
          <cell r="F35">
            <v>46</v>
          </cell>
          <cell r="G35">
            <v>20</v>
          </cell>
          <cell r="H35">
            <v>16.920000000000002</v>
          </cell>
          <cell r="J35">
            <v>39.6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26.070833333333336</v>
          </cell>
          <cell r="C5">
            <v>34.5</v>
          </cell>
          <cell r="D5">
            <v>18.8</v>
          </cell>
          <cell r="E5">
            <v>41.291666666666664</v>
          </cell>
          <cell r="F5">
            <v>67</v>
          </cell>
          <cell r="G5">
            <v>21</v>
          </cell>
          <cell r="H5" t="str">
            <v>*</v>
          </cell>
          <cell r="J5" t="str">
            <v>*</v>
          </cell>
          <cell r="K5">
            <v>0</v>
          </cell>
        </row>
        <row r="6">
          <cell r="B6">
            <v>26.75</v>
          </cell>
          <cell r="C6">
            <v>33.4</v>
          </cell>
          <cell r="D6">
            <v>21.4</v>
          </cell>
          <cell r="E6">
            <v>33</v>
          </cell>
          <cell r="F6">
            <v>46</v>
          </cell>
          <cell r="G6">
            <v>23</v>
          </cell>
          <cell r="H6" t="str">
            <v>*</v>
          </cell>
          <cell r="J6" t="str">
            <v>*</v>
          </cell>
          <cell r="K6">
            <v>0</v>
          </cell>
        </row>
        <row r="7">
          <cell r="B7">
            <v>26.108333333333331</v>
          </cell>
          <cell r="C7">
            <v>34.200000000000003</v>
          </cell>
          <cell r="D7">
            <v>14</v>
          </cell>
          <cell r="E7">
            <v>38.041666666666664</v>
          </cell>
          <cell r="F7">
            <v>81</v>
          </cell>
          <cell r="G7">
            <v>22</v>
          </cell>
          <cell r="H7" t="str">
            <v>*</v>
          </cell>
          <cell r="J7" t="str">
            <v>*</v>
          </cell>
          <cell r="K7">
            <v>0</v>
          </cell>
        </row>
        <row r="8">
          <cell r="B8">
            <v>25.358333333333334</v>
          </cell>
          <cell r="C8">
            <v>32.6</v>
          </cell>
          <cell r="D8">
            <v>15.6</v>
          </cell>
          <cell r="E8">
            <v>40.083333333333336</v>
          </cell>
          <cell r="F8">
            <v>76</v>
          </cell>
          <cell r="G8">
            <v>26</v>
          </cell>
          <cell r="H8" t="str">
            <v>*</v>
          </cell>
          <cell r="J8" t="str">
            <v>*</v>
          </cell>
          <cell r="K8">
            <v>0</v>
          </cell>
        </row>
        <row r="9">
          <cell r="B9">
            <v>25.224999999999994</v>
          </cell>
          <cell r="C9">
            <v>33.9</v>
          </cell>
          <cell r="D9">
            <v>16.100000000000001</v>
          </cell>
          <cell r="E9">
            <v>39.5</v>
          </cell>
          <cell r="F9">
            <v>70</v>
          </cell>
          <cell r="G9">
            <v>20</v>
          </cell>
          <cell r="H9" t="str">
            <v>*</v>
          </cell>
          <cell r="J9" t="str">
            <v>*</v>
          </cell>
          <cell r="K9">
            <v>0</v>
          </cell>
        </row>
        <row r="10">
          <cell r="B10">
            <v>24.758333333333329</v>
          </cell>
          <cell r="C10">
            <v>32.799999999999997</v>
          </cell>
          <cell r="D10">
            <v>15</v>
          </cell>
          <cell r="E10">
            <v>38.083333333333336</v>
          </cell>
          <cell r="F10">
            <v>68</v>
          </cell>
          <cell r="G10">
            <v>22</v>
          </cell>
          <cell r="H10" t="str">
            <v>*</v>
          </cell>
          <cell r="J10" t="str">
            <v>*</v>
          </cell>
          <cell r="K10">
            <v>0</v>
          </cell>
        </row>
        <row r="11">
          <cell r="B11">
            <v>23.033333333333331</v>
          </cell>
          <cell r="C11">
            <v>33.6</v>
          </cell>
          <cell r="D11">
            <v>12.2</v>
          </cell>
          <cell r="E11">
            <v>46.416666666666664</v>
          </cell>
          <cell r="F11">
            <v>85</v>
          </cell>
          <cell r="G11">
            <v>20</v>
          </cell>
          <cell r="H11" t="str">
            <v>*</v>
          </cell>
          <cell r="J11" t="str">
            <v>*</v>
          </cell>
          <cell r="K11">
            <v>0</v>
          </cell>
        </row>
        <row r="12">
          <cell r="B12">
            <v>21.004166666666666</v>
          </cell>
          <cell r="C12">
            <v>28.1</v>
          </cell>
          <cell r="D12">
            <v>14.9</v>
          </cell>
          <cell r="E12">
            <v>56.416666666666664</v>
          </cell>
          <cell r="F12">
            <v>80</v>
          </cell>
          <cell r="G12">
            <v>31</v>
          </cell>
          <cell r="H12" t="str">
            <v>*</v>
          </cell>
          <cell r="J12" t="str">
            <v>*</v>
          </cell>
          <cell r="K12">
            <v>0</v>
          </cell>
        </row>
        <row r="13">
          <cell r="B13">
            <v>12.995833333333335</v>
          </cell>
          <cell r="C13">
            <v>20.2</v>
          </cell>
          <cell r="D13">
            <v>8.1999999999999993</v>
          </cell>
          <cell r="E13">
            <v>98.5</v>
          </cell>
          <cell r="F13">
            <v>100</v>
          </cell>
          <cell r="G13">
            <v>80</v>
          </cell>
          <cell r="H13" t="str">
            <v>*</v>
          </cell>
          <cell r="J13" t="str">
            <v>*</v>
          </cell>
          <cell r="K13">
            <v>3.2</v>
          </cell>
        </row>
        <row r="14">
          <cell r="B14">
            <v>10.712499999999999</v>
          </cell>
          <cell r="C14">
            <v>20.5</v>
          </cell>
          <cell r="D14">
            <v>4.7</v>
          </cell>
          <cell r="E14">
            <v>65.3125</v>
          </cell>
          <cell r="F14">
            <v>100</v>
          </cell>
          <cell r="G14">
            <v>32</v>
          </cell>
          <cell r="H14" t="str">
            <v>*</v>
          </cell>
          <cell r="J14" t="str">
            <v>*</v>
          </cell>
          <cell r="K14">
            <v>1.4000000000000001</v>
          </cell>
        </row>
        <row r="15">
          <cell r="B15">
            <v>13.420833333333334</v>
          </cell>
          <cell r="C15">
            <v>25.8</v>
          </cell>
          <cell r="D15">
            <v>3</v>
          </cell>
          <cell r="E15">
            <v>58.583333333333336</v>
          </cell>
          <cell r="F15">
            <v>100</v>
          </cell>
          <cell r="G15">
            <v>13</v>
          </cell>
          <cell r="H15" t="str">
            <v>*</v>
          </cell>
          <cell r="J15" t="str">
            <v>*</v>
          </cell>
          <cell r="K15">
            <v>0</v>
          </cell>
        </row>
        <row r="16">
          <cell r="B16">
            <v>14.308695652173911</v>
          </cell>
          <cell r="C16">
            <v>24</v>
          </cell>
          <cell r="D16">
            <v>5.3</v>
          </cell>
          <cell r="E16">
            <v>52.869565217391305</v>
          </cell>
          <cell r="F16">
            <v>100</v>
          </cell>
          <cell r="G16">
            <v>17</v>
          </cell>
          <cell r="H16" t="str">
            <v>*</v>
          </cell>
          <cell r="J16" t="str">
            <v>*</v>
          </cell>
          <cell r="K16">
            <v>0</v>
          </cell>
        </row>
        <row r="17">
          <cell r="B17">
            <v>15.037500000000001</v>
          </cell>
          <cell r="C17">
            <v>27.1</v>
          </cell>
          <cell r="D17">
            <v>5.6</v>
          </cell>
          <cell r="E17">
            <v>48.583333333333336</v>
          </cell>
          <cell r="F17">
            <v>87</v>
          </cell>
          <cell r="G17">
            <v>15</v>
          </cell>
          <cell r="H17">
            <v>20.16</v>
          </cell>
          <cell r="J17">
            <v>32.04</v>
          </cell>
          <cell r="K17">
            <v>0</v>
          </cell>
        </row>
        <row r="18">
          <cell r="B18">
            <v>21.308333333333334</v>
          </cell>
          <cell r="C18">
            <v>32.9</v>
          </cell>
          <cell r="D18">
            <v>10.8</v>
          </cell>
          <cell r="E18">
            <v>30.333333333333332</v>
          </cell>
          <cell r="F18">
            <v>53</v>
          </cell>
          <cell r="G18">
            <v>12</v>
          </cell>
          <cell r="H18">
            <v>15.840000000000002</v>
          </cell>
          <cell r="J18">
            <v>30.96</v>
          </cell>
          <cell r="K18">
            <v>0</v>
          </cell>
        </row>
        <row r="19">
          <cell r="B19">
            <v>23.954166666666669</v>
          </cell>
          <cell r="C19">
            <v>36</v>
          </cell>
          <cell r="D19">
            <v>12.8</v>
          </cell>
          <cell r="E19">
            <v>34.958333333333336</v>
          </cell>
          <cell r="F19">
            <v>65</v>
          </cell>
          <cell r="G19">
            <v>14</v>
          </cell>
          <cell r="H19">
            <v>15.48</v>
          </cell>
          <cell r="J19">
            <v>27</v>
          </cell>
          <cell r="K19">
            <v>0</v>
          </cell>
        </row>
        <row r="20">
          <cell r="B20">
            <v>24.878260869565224</v>
          </cell>
          <cell r="C20">
            <v>37</v>
          </cell>
          <cell r="D20">
            <v>13.6</v>
          </cell>
          <cell r="E20">
            <v>40.043478260869563</v>
          </cell>
          <cell r="F20">
            <v>76</v>
          </cell>
          <cell r="G20">
            <v>16</v>
          </cell>
          <cell r="H20">
            <v>14.76</v>
          </cell>
          <cell r="J20">
            <v>28.8</v>
          </cell>
          <cell r="K20">
            <v>0</v>
          </cell>
        </row>
        <row r="21">
          <cell r="B21">
            <v>27.433333333333334</v>
          </cell>
          <cell r="C21">
            <v>37.700000000000003</v>
          </cell>
          <cell r="D21">
            <v>16.899999999999999</v>
          </cell>
          <cell r="E21">
            <v>32.125</v>
          </cell>
          <cell r="F21">
            <v>62</v>
          </cell>
          <cell r="G21">
            <v>16</v>
          </cell>
          <cell r="H21">
            <v>14.76</v>
          </cell>
          <cell r="J21">
            <v>29.52</v>
          </cell>
          <cell r="K21">
            <v>0</v>
          </cell>
        </row>
        <row r="22">
          <cell r="B22">
            <v>28.324999999999999</v>
          </cell>
          <cell r="C22">
            <v>38.1</v>
          </cell>
          <cell r="D22">
            <v>19.3</v>
          </cell>
          <cell r="E22">
            <v>31.791666666666668</v>
          </cell>
          <cell r="F22">
            <v>51</v>
          </cell>
          <cell r="G22">
            <v>17</v>
          </cell>
          <cell r="H22">
            <v>15.840000000000002</v>
          </cell>
          <cell r="J22">
            <v>34.200000000000003</v>
          </cell>
          <cell r="K22">
            <v>0</v>
          </cell>
        </row>
        <row r="23">
          <cell r="B23">
            <v>26.262499999999992</v>
          </cell>
          <cell r="C23">
            <v>37.1</v>
          </cell>
          <cell r="D23">
            <v>14.9</v>
          </cell>
          <cell r="E23">
            <v>33.541666666666664</v>
          </cell>
          <cell r="F23">
            <v>64</v>
          </cell>
          <cell r="G23">
            <v>15</v>
          </cell>
          <cell r="H23">
            <v>16.559999999999999</v>
          </cell>
          <cell r="J23">
            <v>30.6</v>
          </cell>
          <cell r="K23">
            <v>0</v>
          </cell>
        </row>
        <row r="24">
          <cell r="B24">
            <v>26.000000000000004</v>
          </cell>
          <cell r="C24">
            <v>37.299999999999997</v>
          </cell>
          <cell r="D24">
            <v>14.1</v>
          </cell>
          <cell r="E24">
            <v>37.208333333333336</v>
          </cell>
          <cell r="F24">
            <v>73</v>
          </cell>
          <cell r="G24">
            <v>14</v>
          </cell>
          <cell r="H24">
            <v>15.120000000000001</v>
          </cell>
          <cell r="J24">
            <v>39.24</v>
          </cell>
          <cell r="K24">
            <v>0</v>
          </cell>
        </row>
        <row r="25">
          <cell r="B25">
            <v>26.700000000000006</v>
          </cell>
          <cell r="C25">
            <v>37.5</v>
          </cell>
          <cell r="D25">
            <v>14.6</v>
          </cell>
          <cell r="E25">
            <v>31.217391304347824</v>
          </cell>
          <cell r="F25">
            <v>65</v>
          </cell>
          <cell r="G25">
            <v>12</v>
          </cell>
          <cell r="H25">
            <v>20.88</v>
          </cell>
          <cell r="J25">
            <v>44.28</v>
          </cell>
          <cell r="K25">
            <v>0</v>
          </cell>
        </row>
        <row r="26">
          <cell r="B26">
            <v>26.500000000000004</v>
          </cell>
          <cell r="C26">
            <v>36.799999999999997</v>
          </cell>
          <cell r="D26">
            <v>15.3</v>
          </cell>
          <cell r="E26">
            <v>29.708333333333332</v>
          </cell>
          <cell r="F26">
            <v>56</v>
          </cell>
          <cell r="G26">
            <v>14</v>
          </cell>
          <cell r="H26">
            <v>32.04</v>
          </cell>
          <cell r="J26">
            <v>56.16</v>
          </cell>
          <cell r="K26">
            <v>0</v>
          </cell>
        </row>
        <row r="27">
          <cell r="B27">
            <v>24.120833333333334</v>
          </cell>
          <cell r="C27">
            <v>35</v>
          </cell>
          <cell r="D27">
            <v>15.9</v>
          </cell>
          <cell r="E27">
            <v>42.333333333333336</v>
          </cell>
          <cell r="F27">
            <v>65</v>
          </cell>
          <cell r="G27">
            <v>25</v>
          </cell>
          <cell r="H27">
            <v>21.6</v>
          </cell>
          <cell r="J27">
            <v>46.800000000000004</v>
          </cell>
          <cell r="K27">
            <v>0</v>
          </cell>
        </row>
        <row r="28">
          <cell r="B28">
            <v>17.5</v>
          </cell>
          <cell r="C28">
            <v>22.1</v>
          </cell>
          <cell r="D28">
            <v>13.7</v>
          </cell>
          <cell r="E28">
            <v>82.25</v>
          </cell>
          <cell r="F28">
            <v>100</v>
          </cell>
          <cell r="G28">
            <v>63</v>
          </cell>
          <cell r="H28">
            <v>25.92</v>
          </cell>
          <cell r="J28">
            <v>48.6</v>
          </cell>
          <cell r="K28">
            <v>0</v>
          </cell>
        </row>
        <row r="29">
          <cell r="B29">
            <v>11.591666666666667</v>
          </cell>
          <cell r="C29">
            <v>13.8</v>
          </cell>
          <cell r="D29">
            <v>9.5</v>
          </cell>
          <cell r="E29">
            <v>83.058823529411768</v>
          </cell>
          <cell r="F29">
            <v>100</v>
          </cell>
          <cell r="G29">
            <v>58</v>
          </cell>
          <cell r="H29">
            <v>29.880000000000003</v>
          </cell>
          <cell r="J29">
            <v>54.72</v>
          </cell>
          <cell r="K29">
            <v>11.600000000000001</v>
          </cell>
        </row>
        <row r="30">
          <cell r="B30">
            <v>13.258333333333335</v>
          </cell>
          <cell r="C30">
            <v>22.8</v>
          </cell>
          <cell r="D30">
            <v>6.4</v>
          </cell>
          <cell r="E30">
            <v>61.833333333333336</v>
          </cell>
          <cell r="F30">
            <v>100</v>
          </cell>
          <cell r="G30">
            <v>24</v>
          </cell>
          <cell r="H30">
            <v>19.8</v>
          </cell>
          <cell r="J30">
            <v>35.64</v>
          </cell>
          <cell r="K30">
            <v>0</v>
          </cell>
        </row>
        <row r="31">
          <cell r="B31">
            <v>19.391666666666669</v>
          </cell>
          <cell r="C31">
            <v>31.7</v>
          </cell>
          <cell r="D31">
            <v>10.9</v>
          </cell>
          <cell r="E31">
            <v>48.958333333333336</v>
          </cell>
          <cell r="F31">
            <v>80</v>
          </cell>
          <cell r="G31">
            <v>20</v>
          </cell>
          <cell r="H31">
            <v>16.920000000000002</v>
          </cell>
          <cell r="J31">
            <v>34.56</v>
          </cell>
          <cell r="K31">
            <v>0</v>
          </cell>
        </row>
        <row r="32">
          <cell r="B32">
            <v>23.283333333333331</v>
          </cell>
          <cell r="C32">
            <v>35.4</v>
          </cell>
          <cell r="D32">
            <v>13.1</v>
          </cell>
          <cell r="E32">
            <v>36.166666666666664</v>
          </cell>
          <cell r="F32">
            <v>61</v>
          </cell>
          <cell r="G32">
            <v>16</v>
          </cell>
          <cell r="H32">
            <v>19.8</v>
          </cell>
          <cell r="J32">
            <v>30.240000000000002</v>
          </cell>
          <cell r="K32">
            <v>0</v>
          </cell>
        </row>
        <row r="33">
          <cell r="B33">
            <v>27.133333333333336</v>
          </cell>
          <cell r="C33">
            <v>36.9</v>
          </cell>
          <cell r="D33">
            <v>18</v>
          </cell>
          <cell r="E33">
            <v>30.583333333333332</v>
          </cell>
          <cell r="F33">
            <v>50</v>
          </cell>
          <cell r="G33">
            <v>17</v>
          </cell>
          <cell r="H33">
            <v>19.079999999999998</v>
          </cell>
          <cell r="J33">
            <v>38.880000000000003</v>
          </cell>
          <cell r="K33">
            <v>0</v>
          </cell>
        </row>
        <row r="34">
          <cell r="B34">
            <v>28.554166666666671</v>
          </cell>
          <cell r="C34">
            <v>36.5</v>
          </cell>
          <cell r="D34">
            <v>18.100000000000001</v>
          </cell>
          <cell r="E34">
            <v>28.541666666666668</v>
          </cell>
          <cell r="F34">
            <v>59</v>
          </cell>
          <cell r="G34">
            <v>16</v>
          </cell>
          <cell r="H34">
            <v>18.36</v>
          </cell>
          <cell r="J34">
            <v>36</v>
          </cell>
          <cell r="K34">
            <v>0</v>
          </cell>
        </row>
        <row r="35">
          <cell r="B35">
            <v>27.687500000000004</v>
          </cell>
          <cell r="C35">
            <v>36.700000000000003</v>
          </cell>
          <cell r="D35">
            <v>14.8</v>
          </cell>
          <cell r="E35">
            <v>34.083333333333336</v>
          </cell>
          <cell r="F35">
            <v>76</v>
          </cell>
          <cell r="G35">
            <v>17</v>
          </cell>
          <cell r="H35">
            <v>14.04</v>
          </cell>
          <cell r="J35">
            <v>31.319999999999997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26.962500000000002</v>
          </cell>
          <cell r="C5">
            <v>34.5</v>
          </cell>
          <cell r="D5">
            <v>21.8</v>
          </cell>
          <cell r="E5">
            <v>35.583333333333336</v>
          </cell>
          <cell r="F5">
            <v>51</v>
          </cell>
          <cell r="G5">
            <v>15</v>
          </cell>
          <cell r="H5">
            <v>24.48</v>
          </cell>
          <cell r="J5">
            <v>45</v>
          </cell>
          <cell r="K5">
            <v>0</v>
          </cell>
        </row>
        <row r="6">
          <cell r="B6">
            <v>27.520833333333339</v>
          </cell>
          <cell r="C6">
            <v>33.200000000000003</v>
          </cell>
          <cell r="D6">
            <v>23.5</v>
          </cell>
          <cell r="E6">
            <v>26.791666666666668</v>
          </cell>
          <cell r="F6">
            <v>33</v>
          </cell>
          <cell r="G6">
            <v>18</v>
          </cell>
          <cell r="H6">
            <v>26.64</v>
          </cell>
          <cell r="J6">
            <v>44.64</v>
          </cell>
          <cell r="K6">
            <v>0</v>
          </cell>
        </row>
        <row r="7">
          <cell r="B7">
            <v>27.287499999999998</v>
          </cell>
          <cell r="C7">
            <v>33.9</v>
          </cell>
          <cell r="D7">
            <v>23.2</v>
          </cell>
          <cell r="E7">
            <v>29.708333333333332</v>
          </cell>
          <cell r="F7">
            <v>38</v>
          </cell>
          <cell r="G7">
            <v>18</v>
          </cell>
          <cell r="H7">
            <v>24.48</v>
          </cell>
          <cell r="J7">
            <v>50.04</v>
          </cell>
          <cell r="K7">
            <v>0</v>
          </cell>
        </row>
        <row r="8">
          <cell r="B8">
            <v>27.166666666666671</v>
          </cell>
          <cell r="C8">
            <v>33.1</v>
          </cell>
          <cell r="D8">
            <v>23.4</v>
          </cell>
          <cell r="E8">
            <v>30.416666666666668</v>
          </cell>
          <cell r="F8">
            <v>37</v>
          </cell>
          <cell r="G8">
            <v>20</v>
          </cell>
          <cell r="H8">
            <v>20.88</v>
          </cell>
          <cell r="J8">
            <v>36</v>
          </cell>
          <cell r="K8">
            <v>0</v>
          </cell>
        </row>
        <row r="9">
          <cell r="B9">
            <v>27.195833333333336</v>
          </cell>
          <cell r="C9">
            <v>34.299999999999997</v>
          </cell>
          <cell r="D9">
            <v>22</v>
          </cell>
          <cell r="E9">
            <v>29.166666666666668</v>
          </cell>
          <cell r="F9">
            <v>42</v>
          </cell>
          <cell r="G9">
            <v>18</v>
          </cell>
          <cell r="H9">
            <v>18.36</v>
          </cell>
          <cell r="J9">
            <v>35.64</v>
          </cell>
          <cell r="K9">
            <v>0</v>
          </cell>
        </row>
        <row r="10">
          <cell r="B10">
            <v>26.554166666666664</v>
          </cell>
          <cell r="C10">
            <v>32.700000000000003</v>
          </cell>
          <cell r="D10">
            <v>21.8</v>
          </cell>
          <cell r="E10">
            <v>28.75</v>
          </cell>
          <cell r="F10">
            <v>39</v>
          </cell>
          <cell r="G10">
            <v>18</v>
          </cell>
          <cell r="H10">
            <v>22.32</v>
          </cell>
          <cell r="J10">
            <v>45.72</v>
          </cell>
          <cell r="K10">
            <v>0</v>
          </cell>
        </row>
        <row r="11">
          <cell r="B11">
            <v>25.95</v>
          </cell>
          <cell r="C11">
            <v>32.700000000000003</v>
          </cell>
          <cell r="D11">
            <v>19.5</v>
          </cell>
          <cell r="E11">
            <v>31.291666666666668</v>
          </cell>
          <cell r="F11">
            <v>48</v>
          </cell>
          <cell r="G11">
            <v>16</v>
          </cell>
          <cell r="H11">
            <v>25.56</v>
          </cell>
          <cell r="J11">
            <v>49.32</v>
          </cell>
          <cell r="K11">
            <v>0</v>
          </cell>
        </row>
        <row r="12">
          <cell r="B12">
            <v>20.483333333333331</v>
          </cell>
          <cell r="C12">
            <v>26.6</v>
          </cell>
          <cell r="D12">
            <v>17.3</v>
          </cell>
          <cell r="E12">
            <v>65.583333333333329</v>
          </cell>
          <cell r="F12">
            <v>93</v>
          </cell>
          <cell r="G12">
            <v>28</v>
          </cell>
          <cell r="H12">
            <v>10.44</v>
          </cell>
          <cell r="J12">
            <v>21.96</v>
          </cell>
          <cell r="K12">
            <v>0.8</v>
          </cell>
        </row>
        <row r="13">
          <cell r="B13">
            <v>10.491666666666669</v>
          </cell>
          <cell r="C13">
            <v>17.399999999999999</v>
          </cell>
          <cell r="D13">
            <v>7.2</v>
          </cell>
          <cell r="E13">
            <v>90.375</v>
          </cell>
          <cell r="F13">
            <v>94</v>
          </cell>
          <cell r="G13">
            <v>82</v>
          </cell>
          <cell r="H13">
            <v>27.36</v>
          </cell>
          <cell r="J13">
            <v>51.480000000000004</v>
          </cell>
          <cell r="K13">
            <v>31</v>
          </cell>
        </row>
        <row r="14">
          <cell r="B14">
            <v>10.275</v>
          </cell>
          <cell r="C14">
            <v>18.399999999999999</v>
          </cell>
          <cell r="D14">
            <v>4.8</v>
          </cell>
          <cell r="E14">
            <v>70.791666666666671</v>
          </cell>
          <cell r="F14">
            <v>92</v>
          </cell>
          <cell r="G14">
            <v>33</v>
          </cell>
          <cell r="H14">
            <v>16.559999999999999</v>
          </cell>
          <cell r="J14">
            <v>28.8</v>
          </cell>
          <cell r="K14">
            <v>0.60000000000000009</v>
          </cell>
        </row>
        <row r="15">
          <cell r="B15">
            <v>14.516666666666664</v>
          </cell>
          <cell r="C15">
            <v>24.4</v>
          </cell>
          <cell r="D15">
            <v>4.5</v>
          </cell>
          <cell r="E15">
            <v>48.875</v>
          </cell>
          <cell r="F15">
            <v>88</v>
          </cell>
          <cell r="G15">
            <v>19</v>
          </cell>
          <cell r="H15">
            <v>16.920000000000002</v>
          </cell>
          <cell r="J15">
            <v>27.36</v>
          </cell>
          <cell r="K15">
            <v>0</v>
          </cell>
        </row>
        <row r="16">
          <cell r="B16">
            <v>15.729166666666666</v>
          </cell>
          <cell r="C16">
            <v>24</v>
          </cell>
          <cell r="D16">
            <v>10.199999999999999</v>
          </cell>
          <cell r="E16">
            <v>43.958333333333336</v>
          </cell>
          <cell r="F16">
            <v>65</v>
          </cell>
          <cell r="G16">
            <v>15</v>
          </cell>
          <cell r="H16">
            <v>21.6</v>
          </cell>
          <cell r="J16">
            <v>34.56</v>
          </cell>
          <cell r="K16">
            <v>0</v>
          </cell>
        </row>
        <row r="17">
          <cell r="B17">
            <v>16.1875</v>
          </cell>
          <cell r="C17">
            <v>25.2</v>
          </cell>
          <cell r="D17">
            <v>8.6</v>
          </cell>
          <cell r="E17">
            <v>34.208333333333336</v>
          </cell>
          <cell r="F17">
            <v>55</v>
          </cell>
          <cell r="G17">
            <v>13</v>
          </cell>
          <cell r="H17">
            <v>18</v>
          </cell>
          <cell r="J17">
            <v>28.8</v>
          </cell>
          <cell r="K17">
            <v>0</v>
          </cell>
        </row>
        <row r="18">
          <cell r="B18">
            <v>21.358333333333331</v>
          </cell>
          <cell r="C18">
            <v>31.2</v>
          </cell>
          <cell r="D18">
            <v>14.2</v>
          </cell>
          <cell r="E18">
            <v>27.291666666666668</v>
          </cell>
          <cell r="F18">
            <v>41</v>
          </cell>
          <cell r="G18">
            <v>12</v>
          </cell>
          <cell r="H18">
            <v>21.240000000000002</v>
          </cell>
          <cell r="J18">
            <v>35.28</v>
          </cell>
          <cell r="K18">
            <v>0</v>
          </cell>
        </row>
        <row r="19">
          <cell r="B19">
            <v>26.154166666666665</v>
          </cell>
          <cell r="C19">
            <v>34.799999999999997</v>
          </cell>
          <cell r="D19">
            <v>20.5</v>
          </cell>
          <cell r="E19">
            <v>24.791666666666668</v>
          </cell>
          <cell r="F19">
            <v>42</v>
          </cell>
          <cell r="G19">
            <v>14</v>
          </cell>
          <cell r="H19">
            <v>19.079999999999998</v>
          </cell>
          <cell r="J19">
            <v>30.96</v>
          </cell>
          <cell r="K19">
            <v>0</v>
          </cell>
        </row>
        <row r="20">
          <cell r="B20">
            <v>29.229166666666668</v>
          </cell>
          <cell r="C20">
            <v>36.299999999999997</v>
          </cell>
          <cell r="D20">
            <v>24.3</v>
          </cell>
          <cell r="E20">
            <v>22.666666666666668</v>
          </cell>
          <cell r="F20">
            <v>35</v>
          </cell>
          <cell r="G20">
            <v>14</v>
          </cell>
          <cell r="H20">
            <v>21.96</v>
          </cell>
          <cell r="J20">
            <v>38.880000000000003</v>
          </cell>
          <cell r="K20">
            <v>0</v>
          </cell>
        </row>
        <row r="21">
          <cell r="B21">
            <v>29.908333333333335</v>
          </cell>
          <cell r="C21">
            <v>36.799999999999997</v>
          </cell>
          <cell r="D21">
            <v>23.2</v>
          </cell>
          <cell r="E21">
            <v>23</v>
          </cell>
          <cell r="F21">
            <v>36</v>
          </cell>
          <cell r="G21">
            <v>13</v>
          </cell>
          <cell r="H21">
            <v>23.040000000000003</v>
          </cell>
          <cell r="J21">
            <v>36.72</v>
          </cell>
          <cell r="K21">
            <v>0</v>
          </cell>
        </row>
        <row r="22">
          <cell r="B22">
            <v>29.808333333333337</v>
          </cell>
          <cell r="C22">
            <v>36.5</v>
          </cell>
          <cell r="D22">
            <v>24.9</v>
          </cell>
          <cell r="E22">
            <v>24.583333333333332</v>
          </cell>
          <cell r="F22">
            <v>35</v>
          </cell>
          <cell r="G22">
            <v>15</v>
          </cell>
          <cell r="H22">
            <v>25.92</v>
          </cell>
          <cell r="J22">
            <v>43.92</v>
          </cell>
          <cell r="K22">
            <v>0</v>
          </cell>
        </row>
        <row r="23">
          <cell r="B23">
            <v>30.204166666666662</v>
          </cell>
          <cell r="C23">
            <v>36.700000000000003</v>
          </cell>
          <cell r="D23">
            <v>24.7</v>
          </cell>
          <cell r="E23">
            <v>21.083333333333332</v>
          </cell>
          <cell r="F23">
            <v>35</v>
          </cell>
          <cell r="G23">
            <v>14</v>
          </cell>
          <cell r="H23">
            <v>19.440000000000001</v>
          </cell>
          <cell r="J23">
            <v>36</v>
          </cell>
          <cell r="K23">
            <v>0</v>
          </cell>
        </row>
        <row r="24">
          <cell r="B24">
            <v>29.350000000000005</v>
          </cell>
          <cell r="C24">
            <v>37.5</v>
          </cell>
          <cell r="D24">
            <v>22.4</v>
          </cell>
          <cell r="E24">
            <v>24.083333333333332</v>
          </cell>
          <cell r="F24">
            <v>45</v>
          </cell>
          <cell r="G24">
            <v>11</v>
          </cell>
          <cell r="H24">
            <v>14.4</v>
          </cell>
          <cell r="J24">
            <v>27.720000000000002</v>
          </cell>
          <cell r="K24">
            <v>0</v>
          </cell>
        </row>
        <row r="25">
          <cell r="B25">
            <v>29.704166666666666</v>
          </cell>
          <cell r="C25">
            <v>36.6</v>
          </cell>
          <cell r="D25">
            <v>23.4</v>
          </cell>
          <cell r="E25">
            <v>19.916666666666668</v>
          </cell>
          <cell r="F25">
            <v>29</v>
          </cell>
          <cell r="G25">
            <v>12</v>
          </cell>
          <cell r="H25">
            <v>19.440000000000001</v>
          </cell>
          <cell r="J25">
            <v>42.12</v>
          </cell>
          <cell r="K25">
            <v>0</v>
          </cell>
        </row>
        <row r="26">
          <cell r="B26">
            <v>28.870833333333334</v>
          </cell>
          <cell r="C26">
            <v>35.799999999999997</v>
          </cell>
          <cell r="D26">
            <v>22.2</v>
          </cell>
          <cell r="E26">
            <v>22.083333333333332</v>
          </cell>
          <cell r="F26">
            <v>34</v>
          </cell>
          <cell r="G26">
            <v>14</v>
          </cell>
          <cell r="H26">
            <v>27</v>
          </cell>
          <cell r="J26">
            <v>52.56</v>
          </cell>
          <cell r="K26">
            <v>0</v>
          </cell>
        </row>
        <row r="27">
          <cell r="B27">
            <v>23.395833333333332</v>
          </cell>
          <cell r="C27">
            <v>28.1</v>
          </cell>
          <cell r="D27">
            <v>18.8</v>
          </cell>
          <cell r="E27">
            <v>45.291666666666664</v>
          </cell>
          <cell r="F27">
            <v>68</v>
          </cell>
          <cell r="G27">
            <v>24</v>
          </cell>
          <cell r="H27">
            <v>15.840000000000002</v>
          </cell>
          <cell r="J27">
            <v>33.119999999999997</v>
          </cell>
          <cell r="K27">
            <v>0</v>
          </cell>
        </row>
        <row r="28">
          <cell r="B28">
            <v>15.295833333333333</v>
          </cell>
          <cell r="C28">
            <v>20.8</v>
          </cell>
          <cell r="D28">
            <v>13.1</v>
          </cell>
          <cell r="E28">
            <v>83.166666666666671</v>
          </cell>
          <cell r="F28">
            <v>92</v>
          </cell>
          <cell r="G28">
            <v>62</v>
          </cell>
          <cell r="H28">
            <v>19.079999999999998</v>
          </cell>
          <cell r="J28">
            <v>39.24</v>
          </cell>
          <cell r="K28">
            <v>3.2</v>
          </cell>
        </row>
        <row r="29">
          <cell r="B29">
            <v>11.137500000000001</v>
          </cell>
          <cell r="C29">
            <v>13.8</v>
          </cell>
          <cell r="D29">
            <v>8.6999999999999993</v>
          </cell>
          <cell r="E29">
            <v>74.791666666666671</v>
          </cell>
          <cell r="F29">
            <v>88</v>
          </cell>
          <cell r="G29">
            <v>44</v>
          </cell>
          <cell r="H29">
            <v>22.68</v>
          </cell>
          <cell r="J29">
            <v>39.96</v>
          </cell>
          <cell r="K29">
            <v>6.1999999999999993</v>
          </cell>
        </row>
        <row r="30">
          <cell r="B30">
            <v>13.291666666666666</v>
          </cell>
          <cell r="C30">
            <v>21.9</v>
          </cell>
          <cell r="D30">
            <v>7.3</v>
          </cell>
          <cell r="E30">
            <v>47.708333333333336</v>
          </cell>
          <cell r="F30">
            <v>68</v>
          </cell>
          <cell r="G30">
            <v>24</v>
          </cell>
          <cell r="H30">
            <v>22.32</v>
          </cell>
          <cell r="J30">
            <v>39.6</v>
          </cell>
          <cell r="K30">
            <v>0</v>
          </cell>
        </row>
        <row r="31">
          <cell r="B31">
            <v>20.241666666666664</v>
          </cell>
          <cell r="C31">
            <v>29.6</v>
          </cell>
          <cell r="D31">
            <v>14.7</v>
          </cell>
          <cell r="E31">
            <v>37.5</v>
          </cell>
          <cell r="F31">
            <v>50</v>
          </cell>
          <cell r="G31">
            <v>22</v>
          </cell>
          <cell r="H31">
            <v>24.840000000000003</v>
          </cell>
          <cell r="J31">
            <v>46.800000000000004</v>
          </cell>
          <cell r="K31">
            <v>0</v>
          </cell>
        </row>
        <row r="32">
          <cell r="B32">
            <v>24.883333333333336</v>
          </cell>
          <cell r="C32">
            <v>34.1</v>
          </cell>
          <cell r="D32">
            <v>18.399999999999999</v>
          </cell>
          <cell r="E32">
            <v>22.666666666666668</v>
          </cell>
          <cell r="F32">
            <v>40</v>
          </cell>
          <cell r="G32">
            <v>15</v>
          </cell>
          <cell r="H32">
            <v>24.48</v>
          </cell>
          <cell r="J32">
            <v>41.4</v>
          </cell>
          <cell r="K32">
            <v>0</v>
          </cell>
        </row>
        <row r="33">
          <cell r="B33">
            <v>27.666666666666668</v>
          </cell>
          <cell r="C33">
            <v>35.700000000000003</v>
          </cell>
          <cell r="D33">
            <v>22.5</v>
          </cell>
          <cell r="E33">
            <v>25.833333333333332</v>
          </cell>
          <cell r="F33">
            <v>34</v>
          </cell>
          <cell r="G33">
            <v>14</v>
          </cell>
          <cell r="H33">
            <v>27.36</v>
          </cell>
          <cell r="J33">
            <v>47.16</v>
          </cell>
          <cell r="K33">
            <v>0</v>
          </cell>
        </row>
        <row r="34">
          <cell r="B34">
            <v>28.745833333333337</v>
          </cell>
          <cell r="C34">
            <v>35.799999999999997</v>
          </cell>
          <cell r="D34">
            <v>23.1</v>
          </cell>
          <cell r="E34">
            <v>25.5</v>
          </cell>
          <cell r="F34">
            <v>37</v>
          </cell>
          <cell r="G34">
            <v>14</v>
          </cell>
          <cell r="H34">
            <v>28.8</v>
          </cell>
          <cell r="J34">
            <v>51.84</v>
          </cell>
          <cell r="K34">
            <v>0</v>
          </cell>
        </row>
        <row r="35">
          <cell r="B35">
            <v>29.412500000000005</v>
          </cell>
          <cell r="C35">
            <v>36.1</v>
          </cell>
          <cell r="D35">
            <v>23.7</v>
          </cell>
          <cell r="E35">
            <v>25.458333333333332</v>
          </cell>
          <cell r="F35">
            <v>35</v>
          </cell>
          <cell r="G35">
            <v>15</v>
          </cell>
          <cell r="H35">
            <v>20.52</v>
          </cell>
          <cell r="J35">
            <v>36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24.362499999999997</v>
          </cell>
          <cell r="C5">
            <v>32.299999999999997</v>
          </cell>
          <cell r="D5">
            <v>19.3</v>
          </cell>
          <cell r="E5">
            <v>43.625</v>
          </cell>
          <cell r="F5">
            <v>65</v>
          </cell>
          <cell r="G5">
            <v>23</v>
          </cell>
          <cell r="J5">
            <v>34.200000000000003</v>
          </cell>
          <cell r="K5">
            <v>0</v>
          </cell>
        </row>
        <row r="6">
          <cell r="B6">
            <v>22.929166666666664</v>
          </cell>
          <cell r="C6">
            <v>32.5</v>
          </cell>
          <cell r="D6">
            <v>12.9</v>
          </cell>
          <cell r="E6">
            <v>44.208333333333336</v>
          </cell>
          <cell r="F6">
            <v>78</v>
          </cell>
          <cell r="G6">
            <v>20</v>
          </cell>
          <cell r="J6">
            <v>44.64</v>
          </cell>
        </row>
        <row r="7">
          <cell r="B7">
            <v>24.074999999999999</v>
          </cell>
          <cell r="C7">
            <v>33</v>
          </cell>
          <cell r="D7">
            <v>16.7</v>
          </cell>
          <cell r="E7">
            <v>41.791666666666664</v>
          </cell>
          <cell r="F7">
            <v>65</v>
          </cell>
          <cell r="G7">
            <v>21</v>
          </cell>
          <cell r="J7">
            <v>37.080000000000005</v>
          </cell>
        </row>
        <row r="8">
          <cell r="B8">
            <v>23.116666666666671</v>
          </cell>
          <cell r="C8">
            <v>32.9</v>
          </cell>
          <cell r="D8">
            <v>13.5</v>
          </cell>
          <cell r="E8">
            <v>44.958333333333336</v>
          </cell>
          <cell r="F8">
            <v>78</v>
          </cell>
          <cell r="G8">
            <v>20</v>
          </cell>
          <cell r="J8">
            <v>32.04</v>
          </cell>
        </row>
        <row r="9">
          <cell r="B9">
            <v>23.0625</v>
          </cell>
          <cell r="C9">
            <v>33</v>
          </cell>
          <cell r="D9">
            <v>13.3</v>
          </cell>
          <cell r="E9">
            <v>45.958333333333336</v>
          </cell>
          <cell r="F9">
            <v>79</v>
          </cell>
          <cell r="G9">
            <v>21</v>
          </cell>
          <cell r="J9">
            <v>38.519999999999996</v>
          </cell>
        </row>
        <row r="10">
          <cell r="B10">
            <v>23.658333333333335</v>
          </cell>
          <cell r="C10">
            <v>33.299999999999997</v>
          </cell>
          <cell r="D10">
            <v>14.3</v>
          </cell>
          <cell r="E10">
            <v>44.416666666666664</v>
          </cell>
          <cell r="F10">
            <v>78</v>
          </cell>
          <cell r="G10">
            <v>20</v>
          </cell>
          <cell r="J10">
            <v>35.64</v>
          </cell>
        </row>
        <row r="11">
          <cell r="B11">
            <v>23.808333333333337</v>
          </cell>
          <cell r="C11">
            <v>34.1</v>
          </cell>
          <cell r="D11">
            <v>13.7</v>
          </cell>
          <cell r="E11">
            <v>43.625</v>
          </cell>
          <cell r="F11">
            <v>79</v>
          </cell>
          <cell r="G11">
            <v>19</v>
          </cell>
          <cell r="J11">
            <v>35.28</v>
          </cell>
        </row>
        <row r="12">
          <cell r="B12">
            <v>24.074999999999999</v>
          </cell>
          <cell r="C12">
            <v>34</v>
          </cell>
          <cell r="D12">
            <v>14.3</v>
          </cell>
          <cell r="E12">
            <v>45.708333333333336</v>
          </cell>
          <cell r="F12">
            <v>78</v>
          </cell>
          <cell r="G12">
            <v>20</v>
          </cell>
          <cell r="J12">
            <v>31.319999999999997</v>
          </cell>
        </row>
        <row r="13">
          <cell r="B13">
            <v>20.074999999999999</v>
          </cell>
          <cell r="C13">
            <v>25.9</v>
          </cell>
          <cell r="D13">
            <v>11.3</v>
          </cell>
          <cell r="E13">
            <v>68.291666666666671</v>
          </cell>
          <cell r="F13">
            <v>87</v>
          </cell>
          <cell r="G13">
            <v>36</v>
          </cell>
          <cell r="J13">
            <v>43.92</v>
          </cell>
        </row>
        <row r="14">
          <cell r="B14">
            <v>13.520833333333334</v>
          </cell>
          <cell r="C14">
            <v>22.4</v>
          </cell>
          <cell r="D14">
            <v>8.6999999999999993</v>
          </cell>
          <cell r="E14">
            <v>57.708333333333336</v>
          </cell>
          <cell r="F14">
            <v>95</v>
          </cell>
          <cell r="G14">
            <v>19</v>
          </cell>
          <cell r="J14">
            <v>31.319999999999997</v>
          </cell>
        </row>
        <row r="15">
          <cell r="B15">
            <v>14.06666666666667</v>
          </cell>
          <cell r="C15">
            <v>26.3</v>
          </cell>
          <cell r="D15">
            <v>3.2</v>
          </cell>
          <cell r="E15">
            <v>49.166666666666664</v>
          </cell>
          <cell r="F15">
            <v>88</v>
          </cell>
          <cell r="G15">
            <v>14</v>
          </cell>
          <cell r="J15">
            <v>30.6</v>
          </cell>
        </row>
        <row r="16">
          <cell r="B16">
            <v>15.766666666666666</v>
          </cell>
          <cell r="C16">
            <v>27</v>
          </cell>
          <cell r="D16">
            <v>5.0999999999999996</v>
          </cell>
          <cell r="E16">
            <v>43.833333333333336</v>
          </cell>
          <cell r="F16">
            <v>82</v>
          </cell>
          <cell r="G16">
            <v>12</v>
          </cell>
          <cell r="J16">
            <v>27.36</v>
          </cell>
        </row>
        <row r="17">
          <cell r="B17">
            <v>15.341666666666663</v>
          </cell>
          <cell r="C17">
            <v>26.7</v>
          </cell>
          <cell r="D17">
            <v>5.9</v>
          </cell>
          <cell r="E17">
            <v>44.5</v>
          </cell>
          <cell r="F17">
            <v>76</v>
          </cell>
          <cell r="G17">
            <v>17</v>
          </cell>
          <cell r="J17">
            <v>25.2</v>
          </cell>
        </row>
        <row r="18">
          <cell r="B18">
            <v>18.158333333333331</v>
          </cell>
          <cell r="C18">
            <v>32.799999999999997</v>
          </cell>
          <cell r="D18">
            <v>5.8</v>
          </cell>
          <cell r="E18">
            <v>42.416666666666664</v>
          </cell>
          <cell r="F18">
            <v>78</v>
          </cell>
          <cell r="G18">
            <v>11</v>
          </cell>
          <cell r="J18">
            <v>33.119999999999997</v>
          </cell>
        </row>
        <row r="19">
          <cell r="B19">
            <v>23.562500000000004</v>
          </cell>
          <cell r="C19">
            <v>35.799999999999997</v>
          </cell>
          <cell r="D19">
            <v>11.2</v>
          </cell>
          <cell r="E19">
            <v>32.875</v>
          </cell>
          <cell r="F19">
            <v>68</v>
          </cell>
          <cell r="G19">
            <v>13</v>
          </cell>
          <cell r="J19">
            <v>18.720000000000002</v>
          </cell>
        </row>
        <row r="20">
          <cell r="B20">
            <v>24.533333333333335</v>
          </cell>
          <cell r="C20">
            <v>36.6</v>
          </cell>
          <cell r="D20">
            <v>13.5</v>
          </cell>
          <cell r="E20">
            <v>38.875</v>
          </cell>
          <cell r="F20">
            <v>72</v>
          </cell>
          <cell r="G20">
            <v>12</v>
          </cell>
          <cell r="J20">
            <v>23.400000000000002</v>
          </cell>
        </row>
        <row r="21">
          <cell r="B21">
            <v>25.495833333333334</v>
          </cell>
          <cell r="C21">
            <v>36.700000000000003</v>
          </cell>
          <cell r="D21">
            <v>14.1</v>
          </cell>
          <cell r="E21">
            <v>37.666666666666664</v>
          </cell>
          <cell r="F21">
            <v>71</v>
          </cell>
          <cell r="G21">
            <v>14</v>
          </cell>
          <cell r="J21">
            <v>27.720000000000002</v>
          </cell>
        </row>
        <row r="22">
          <cell r="B22">
            <v>25.658333333333331</v>
          </cell>
          <cell r="C22">
            <v>36.700000000000003</v>
          </cell>
          <cell r="D22">
            <v>14.8</v>
          </cell>
          <cell r="E22">
            <v>38.75</v>
          </cell>
          <cell r="F22">
            <v>74</v>
          </cell>
          <cell r="G22">
            <v>13</v>
          </cell>
          <cell r="J22">
            <v>29.16</v>
          </cell>
        </row>
        <row r="23">
          <cell r="B23">
            <v>25.7</v>
          </cell>
          <cell r="C23">
            <v>36.700000000000003</v>
          </cell>
          <cell r="D23">
            <v>13.5</v>
          </cell>
          <cell r="E23">
            <v>34.375</v>
          </cell>
          <cell r="F23">
            <v>71</v>
          </cell>
          <cell r="G23">
            <v>11</v>
          </cell>
          <cell r="J23">
            <v>24.12</v>
          </cell>
        </row>
        <row r="24">
          <cell r="B24">
            <v>25.495833333333334</v>
          </cell>
          <cell r="C24">
            <v>37.5</v>
          </cell>
          <cell r="D24">
            <v>14.1</v>
          </cell>
          <cell r="E24">
            <v>34.5</v>
          </cell>
          <cell r="F24">
            <v>67</v>
          </cell>
          <cell r="G24">
            <v>11</v>
          </cell>
          <cell r="J24">
            <v>22.32</v>
          </cell>
        </row>
        <row r="25">
          <cell r="B25">
            <v>25.804166666666664</v>
          </cell>
          <cell r="C25">
            <v>36.700000000000003</v>
          </cell>
          <cell r="D25">
            <v>14.2</v>
          </cell>
          <cell r="E25">
            <v>33.125</v>
          </cell>
          <cell r="F25">
            <v>67</v>
          </cell>
          <cell r="G25">
            <v>12</v>
          </cell>
          <cell r="J25">
            <v>30.96</v>
          </cell>
        </row>
        <row r="26">
          <cell r="B26">
            <v>25.333333333333332</v>
          </cell>
          <cell r="C26">
            <v>37</v>
          </cell>
          <cell r="D26">
            <v>13.9</v>
          </cell>
          <cell r="E26">
            <v>32.583333333333336</v>
          </cell>
          <cell r="F26">
            <v>66</v>
          </cell>
          <cell r="G26">
            <v>10</v>
          </cell>
          <cell r="J26">
            <v>38.519999999999996</v>
          </cell>
        </row>
        <row r="27">
          <cell r="B27">
            <v>25.654166666666679</v>
          </cell>
          <cell r="C27">
            <v>37.6</v>
          </cell>
          <cell r="D27">
            <v>14.9</v>
          </cell>
          <cell r="E27">
            <v>36.416666666666664</v>
          </cell>
          <cell r="F27">
            <v>66</v>
          </cell>
          <cell r="G27">
            <v>15</v>
          </cell>
          <cell r="J27">
            <v>51.480000000000004</v>
          </cell>
        </row>
        <row r="28">
          <cell r="B28">
            <v>23.270833333333339</v>
          </cell>
          <cell r="C28">
            <v>33.6</v>
          </cell>
          <cell r="D28">
            <v>16.100000000000001</v>
          </cell>
          <cell r="E28">
            <v>55.291666666666664</v>
          </cell>
          <cell r="F28">
            <v>82</v>
          </cell>
          <cell r="G28">
            <v>28</v>
          </cell>
          <cell r="J28">
            <v>46.440000000000005</v>
          </cell>
        </row>
        <row r="29">
          <cell r="B29">
            <v>16.025000000000002</v>
          </cell>
          <cell r="C29">
            <v>20.5</v>
          </cell>
          <cell r="D29">
            <v>13.4</v>
          </cell>
          <cell r="E29">
            <v>67</v>
          </cell>
          <cell r="F29">
            <v>86</v>
          </cell>
          <cell r="G29">
            <v>45</v>
          </cell>
          <cell r="J29">
            <v>34.200000000000003</v>
          </cell>
        </row>
        <row r="30">
          <cell r="B30">
            <v>15.891666666666664</v>
          </cell>
          <cell r="C30">
            <v>25.3</v>
          </cell>
          <cell r="D30">
            <v>9</v>
          </cell>
          <cell r="E30">
            <v>42.583333333333336</v>
          </cell>
          <cell r="F30">
            <v>76</v>
          </cell>
          <cell r="G30">
            <v>21</v>
          </cell>
          <cell r="J30">
            <v>21.6</v>
          </cell>
        </row>
        <row r="31">
          <cell r="B31">
            <v>19.366666666666667</v>
          </cell>
          <cell r="C31">
            <v>30.7</v>
          </cell>
          <cell r="D31">
            <v>10.6</v>
          </cell>
          <cell r="E31">
            <v>42.75</v>
          </cell>
          <cell r="F31">
            <v>73</v>
          </cell>
          <cell r="G31">
            <v>19</v>
          </cell>
          <cell r="J31">
            <v>28.8</v>
          </cell>
        </row>
        <row r="32">
          <cell r="B32">
            <v>22.958333333333339</v>
          </cell>
          <cell r="C32">
            <v>34.4</v>
          </cell>
          <cell r="D32">
            <v>11.5</v>
          </cell>
          <cell r="E32">
            <v>28.833333333333332</v>
          </cell>
          <cell r="F32">
            <v>62</v>
          </cell>
          <cell r="G32">
            <v>14</v>
          </cell>
          <cell r="J32">
            <v>24.12</v>
          </cell>
        </row>
        <row r="33">
          <cell r="B33">
            <v>25.141666666666669</v>
          </cell>
          <cell r="C33">
            <v>34.700000000000003</v>
          </cell>
          <cell r="D33">
            <v>15</v>
          </cell>
          <cell r="E33">
            <v>31.708333333333332</v>
          </cell>
          <cell r="F33">
            <v>60</v>
          </cell>
          <cell r="G33">
            <v>17</v>
          </cell>
          <cell r="J33">
            <v>29.880000000000003</v>
          </cell>
        </row>
        <row r="34">
          <cell r="B34">
            <v>24.720833333333335</v>
          </cell>
          <cell r="C34">
            <v>34.799999999999997</v>
          </cell>
          <cell r="D34">
            <v>13.8</v>
          </cell>
          <cell r="E34">
            <v>38</v>
          </cell>
          <cell r="F34">
            <v>68</v>
          </cell>
          <cell r="G34">
            <v>17</v>
          </cell>
          <cell r="J34">
            <v>32.04</v>
          </cell>
        </row>
        <row r="35">
          <cell r="B35">
            <v>24.799999999999994</v>
          </cell>
          <cell r="C35">
            <v>35.5</v>
          </cell>
          <cell r="D35">
            <v>13</v>
          </cell>
          <cell r="E35">
            <v>38.041666666666664</v>
          </cell>
          <cell r="F35">
            <v>74</v>
          </cell>
          <cell r="G35">
            <v>13</v>
          </cell>
          <cell r="J35">
            <v>27.36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ChapadãoDoSul_2024 (GO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23.954166666666669</v>
          </cell>
          <cell r="C5">
            <v>30.6</v>
          </cell>
          <cell r="D5">
            <v>18.600000000000001</v>
          </cell>
          <cell r="E5">
            <v>39.458333333333336</v>
          </cell>
          <cell r="F5">
            <v>56</v>
          </cell>
          <cell r="G5">
            <v>20</v>
          </cell>
          <cell r="H5">
            <v>19.8</v>
          </cell>
          <cell r="J5">
            <v>42.84</v>
          </cell>
          <cell r="K5">
            <v>0</v>
          </cell>
        </row>
        <row r="6">
          <cell r="B6">
            <v>23.412499999999998</v>
          </cell>
          <cell r="C6">
            <v>31</v>
          </cell>
          <cell r="D6">
            <v>17.2</v>
          </cell>
          <cell r="E6">
            <v>38.208333333333336</v>
          </cell>
          <cell r="F6">
            <v>58</v>
          </cell>
          <cell r="G6">
            <v>21</v>
          </cell>
          <cell r="H6">
            <v>21.6</v>
          </cell>
          <cell r="J6">
            <v>40.680000000000007</v>
          </cell>
          <cell r="K6">
            <v>0</v>
          </cell>
        </row>
        <row r="7">
          <cell r="B7">
            <v>23.816666666666666</v>
          </cell>
          <cell r="C7">
            <v>31</v>
          </cell>
          <cell r="D7">
            <v>16.3</v>
          </cell>
          <cell r="E7">
            <v>37.25</v>
          </cell>
          <cell r="F7">
            <v>59</v>
          </cell>
          <cell r="G7">
            <v>22</v>
          </cell>
          <cell r="H7">
            <v>21.240000000000002</v>
          </cell>
          <cell r="J7">
            <v>45.72</v>
          </cell>
          <cell r="K7">
            <v>0</v>
          </cell>
        </row>
        <row r="8">
          <cell r="B8">
            <v>23.375</v>
          </cell>
          <cell r="C8">
            <v>30.6</v>
          </cell>
          <cell r="D8">
            <v>18.2</v>
          </cell>
          <cell r="E8">
            <v>37.333333333333336</v>
          </cell>
          <cell r="F8">
            <v>52</v>
          </cell>
          <cell r="G8">
            <v>22</v>
          </cell>
          <cell r="H8">
            <v>18.36</v>
          </cell>
          <cell r="J8">
            <v>37.800000000000004</v>
          </cell>
          <cell r="K8">
            <v>0</v>
          </cell>
        </row>
        <row r="9">
          <cell r="B9">
            <v>23.379166666666674</v>
          </cell>
          <cell r="C9">
            <v>30.2</v>
          </cell>
          <cell r="D9">
            <v>17.2</v>
          </cell>
          <cell r="E9">
            <v>37.375</v>
          </cell>
          <cell r="F9">
            <v>54</v>
          </cell>
          <cell r="G9">
            <v>22</v>
          </cell>
          <cell r="H9">
            <v>17.64</v>
          </cell>
          <cell r="J9">
            <v>36</v>
          </cell>
          <cell r="K9">
            <v>0</v>
          </cell>
        </row>
        <row r="10">
          <cell r="B10">
            <v>23.266666666666666</v>
          </cell>
          <cell r="C10">
            <v>30.1</v>
          </cell>
          <cell r="D10">
            <v>18</v>
          </cell>
          <cell r="E10">
            <v>38</v>
          </cell>
          <cell r="F10">
            <v>52</v>
          </cell>
          <cell r="G10">
            <v>22</v>
          </cell>
          <cell r="H10">
            <v>20.88</v>
          </cell>
          <cell r="J10">
            <v>42.480000000000004</v>
          </cell>
          <cell r="K10">
            <v>0</v>
          </cell>
        </row>
        <row r="11">
          <cell r="B11">
            <v>24.104166666666668</v>
          </cell>
          <cell r="C11">
            <v>31.4</v>
          </cell>
          <cell r="D11">
            <v>18.2</v>
          </cell>
          <cell r="E11">
            <v>35.833333333333336</v>
          </cell>
          <cell r="F11">
            <v>52</v>
          </cell>
          <cell r="G11">
            <v>20</v>
          </cell>
          <cell r="H11">
            <v>16.559999999999999</v>
          </cell>
          <cell r="J11">
            <v>41.4</v>
          </cell>
          <cell r="K11">
            <v>0</v>
          </cell>
        </row>
        <row r="12">
          <cell r="B12">
            <v>23.879166666666666</v>
          </cell>
          <cell r="C12">
            <v>31</v>
          </cell>
          <cell r="D12">
            <v>18.899999999999999</v>
          </cell>
          <cell r="E12">
            <v>38.75</v>
          </cell>
          <cell r="F12">
            <v>52</v>
          </cell>
          <cell r="G12">
            <v>23</v>
          </cell>
          <cell r="H12">
            <v>18.36</v>
          </cell>
          <cell r="J12">
            <v>37.800000000000004</v>
          </cell>
          <cell r="K12">
            <v>0</v>
          </cell>
        </row>
        <row r="13">
          <cell r="B13">
            <v>15.641666666666666</v>
          </cell>
          <cell r="C13">
            <v>21.2</v>
          </cell>
          <cell r="D13">
            <v>7.9</v>
          </cell>
          <cell r="E13">
            <v>85.041666666666671</v>
          </cell>
          <cell r="F13">
            <v>95</v>
          </cell>
          <cell r="G13">
            <v>52</v>
          </cell>
          <cell r="H13">
            <v>25.56</v>
          </cell>
          <cell r="J13">
            <v>44.64</v>
          </cell>
          <cell r="K13">
            <v>0</v>
          </cell>
        </row>
        <row r="14">
          <cell r="B14">
            <v>10.970833333333333</v>
          </cell>
          <cell r="C14">
            <v>20</v>
          </cell>
          <cell r="D14">
            <v>5.0999999999999996</v>
          </cell>
          <cell r="E14">
            <v>63.875</v>
          </cell>
          <cell r="F14">
            <v>94</v>
          </cell>
          <cell r="G14">
            <v>21</v>
          </cell>
          <cell r="H14">
            <v>21.96</v>
          </cell>
          <cell r="J14">
            <v>47.16</v>
          </cell>
          <cell r="K14">
            <v>0</v>
          </cell>
        </row>
        <row r="15">
          <cell r="B15">
            <v>15.070833333333333</v>
          </cell>
          <cell r="C15">
            <v>26.1</v>
          </cell>
          <cell r="D15">
            <v>6.3</v>
          </cell>
          <cell r="E15">
            <v>38.458333333333336</v>
          </cell>
          <cell r="F15">
            <v>68</v>
          </cell>
          <cell r="G15">
            <v>11</v>
          </cell>
          <cell r="H15">
            <v>18.36</v>
          </cell>
          <cell r="J15">
            <v>32.04</v>
          </cell>
          <cell r="K15">
            <v>0</v>
          </cell>
        </row>
        <row r="16">
          <cell r="B16">
            <v>16.322727272727274</v>
          </cell>
          <cell r="C16">
            <v>24.4</v>
          </cell>
          <cell r="D16">
            <v>9.1999999999999993</v>
          </cell>
          <cell r="E16">
            <v>34.954545454545453</v>
          </cell>
          <cell r="F16">
            <v>66</v>
          </cell>
          <cell r="G16">
            <v>11</v>
          </cell>
          <cell r="H16">
            <v>9</v>
          </cell>
          <cell r="J16">
            <v>27.36</v>
          </cell>
          <cell r="K16">
            <v>0</v>
          </cell>
        </row>
        <row r="17">
          <cell r="B17">
            <v>16.179166666666664</v>
          </cell>
          <cell r="C17">
            <v>25.4</v>
          </cell>
          <cell r="D17">
            <v>8.6</v>
          </cell>
          <cell r="E17">
            <v>34.666666666666664</v>
          </cell>
          <cell r="F17">
            <v>60</v>
          </cell>
          <cell r="G17">
            <v>14</v>
          </cell>
          <cell r="H17">
            <v>15.120000000000001</v>
          </cell>
          <cell r="J17">
            <v>30.6</v>
          </cell>
          <cell r="K17">
            <v>0</v>
          </cell>
        </row>
        <row r="18">
          <cell r="B18">
            <v>21.383333333333336</v>
          </cell>
          <cell r="C18">
            <v>31.9</v>
          </cell>
          <cell r="D18">
            <v>11.4</v>
          </cell>
          <cell r="E18">
            <v>24.791666666666668</v>
          </cell>
          <cell r="F18">
            <v>43</v>
          </cell>
          <cell r="G18">
            <v>10</v>
          </cell>
          <cell r="H18">
            <v>18</v>
          </cell>
          <cell r="J18">
            <v>34.200000000000003</v>
          </cell>
          <cell r="K18">
            <v>0</v>
          </cell>
        </row>
        <row r="19">
          <cell r="B19">
            <v>25.129166666666666</v>
          </cell>
          <cell r="C19">
            <v>34.700000000000003</v>
          </cell>
          <cell r="D19">
            <v>16.899999999999999</v>
          </cell>
          <cell r="E19">
            <v>20.666666666666668</v>
          </cell>
          <cell r="F19">
            <v>32</v>
          </cell>
          <cell r="G19">
            <v>12</v>
          </cell>
          <cell r="H19">
            <v>14.76</v>
          </cell>
          <cell r="J19">
            <v>28.08</v>
          </cell>
          <cell r="K19">
            <v>0</v>
          </cell>
        </row>
        <row r="20">
          <cell r="B20">
            <v>27.391666666666662</v>
          </cell>
          <cell r="C20">
            <v>35.1</v>
          </cell>
          <cell r="D20">
            <v>20.5</v>
          </cell>
          <cell r="E20">
            <v>22.041666666666668</v>
          </cell>
          <cell r="F20">
            <v>34</v>
          </cell>
          <cell r="G20">
            <v>12</v>
          </cell>
          <cell r="H20">
            <v>12.6</v>
          </cell>
          <cell r="J20">
            <v>25.56</v>
          </cell>
          <cell r="K20">
            <v>0</v>
          </cell>
        </row>
        <row r="21">
          <cell r="B21">
            <v>27.150000000000002</v>
          </cell>
          <cell r="C21">
            <v>35.4</v>
          </cell>
          <cell r="D21">
            <v>19.100000000000001</v>
          </cell>
          <cell r="E21">
            <v>25.458333333333332</v>
          </cell>
          <cell r="F21">
            <v>43</v>
          </cell>
          <cell r="G21">
            <v>12</v>
          </cell>
          <cell r="H21">
            <v>16.2</v>
          </cell>
          <cell r="J21">
            <v>34.200000000000003</v>
          </cell>
          <cell r="K21">
            <v>0</v>
          </cell>
        </row>
        <row r="22">
          <cell r="B22">
            <v>27.599999999999994</v>
          </cell>
          <cell r="C22">
            <v>34.700000000000003</v>
          </cell>
          <cell r="D22">
            <v>19.100000000000001</v>
          </cell>
          <cell r="E22">
            <v>24.958333333333332</v>
          </cell>
          <cell r="F22">
            <v>48</v>
          </cell>
          <cell r="G22">
            <v>9</v>
          </cell>
          <cell r="H22">
            <v>20.88</v>
          </cell>
          <cell r="J22">
            <v>37.800000000000004</v>
          </cell>
          <cell r="K22">
            <v>0</v>
          </cell>
        </row>
        <row r="23">
          <cell r="B23">
            <v>27.991666666666671</v>
          </cell>
          <cell r="C23">
            <v>35.299999999999997</v>
          </cell>
          <cell r="D23">
            <v>21</v>
          </cell>
          <cell r="E23">
            <v>20.083333333333332</v>
          </cell>
          <cell r="F23">
            <v>31</v>
          </cell>
          <cell r="G23">
            <v>11</v>
          </cell>
          <cell r="H23">
            <v>14.4</v>
          </cell>
          <cell r="J23">
            <v>30.240000000000002</v>
          </cell>
          <cell r="K23">
            <v>0</v>
          </cell>
        </row>
        <row r="24">
          <cell r="B24">
            <v>27.416666666666661</v>
          </cell>
          <cell r="C24">
            <v>35.6</v>
          </cell>
          <cell r="D24">
            <v>17.600000000000001</v>
          </cell>
          <cell r="E24">
            <v>21.25</v>
          </cell>
          <cell r="F24">
            <v>39</v>
          </cell>
          <cell r="G24">
            <v>12</v>
          </cell>
          <cell r="H24">
            <v>8.64</v>
          </cell>
          <cell r="J24">
            <v>28.8</v>
          </cell>
          <cell r="K24">
            <v>0</v>
          </cell>
        </row>
        <row r="25">
          <cell r="B25">
            <v>27.054166666666664</v>
          </cell>
          <cell r="C25">
            <v>34.1</v>
          </cell>
          <cell r="D25">
            <v>20.9</v>
          </cell>
          <cell r="E25">
            <v>22.125</v>
          </cell>
          <cell r="F25">
            <v>32</v>
          </cell>
          <cell r="G25">
            <v>13</v>
          </cell>
          <cell r="H25">
            <v>14.76</v>
          </cell>
          <cell r="J25">
            <v>36.36</v>
          </cell>
          <cell r="K25">
            <v>0</v>
          </cell>
        </row>
        <row r="26">
          <cell r="B26">
            <v>26.69565217391305</v>
          </cell>
          <cell r="C26">
            <v>35</v>
          </cell>
          <cell r="D26">
            <v>18.7</v>
          </cell>
          <cell r="E26">
            <v>23.695652173913043</v>
          </cell>
          <cell r="F26">
            <v>41</v>
          </cell>
          <cell r="G26">
            <v>12</v>
          </cell>
          <cell r="H26">
            <v>16.559999999999999</v>
          </cell>
          <cell r="J26">
            <v>43.56</v>
          </cell>
          <cell r="K26">
            <v>0</v>
          </cell>
        </row>
        <row r="27">
          <cell r="B27">
            <v>27.104166666666671</v>
          </cell>
          <cell r="C27">
            <v>35.5</v>
          </cell>
          <cell r="D27">
            <v>20.9</v>
          </cell>
          <cell r="E27">
            <v>26.333333333333332</v>
          </cell>
          <cell r="F27">
            <v>38</v>
          </cell>
          <cell r="G27">
            <v>15</v>
          </cell>
          <cell r="H27">
            <v>22.68</v>
          </cell>
          <cell r="J27">
            <v>47.16</v>
          </cell>
          <cell r="K27">
            <v>0</v>
          </cell>
        </row>
        <row r="28">
          <cell r="B28">
            <v>21.562500000000004</v>
          </cell>
          <cell r="C28">
            <v>32.799999999999997</v>
          </cell>
          <cell r="D28">
            <v>16.3</v>
          </cell>
          <cell r="E28">
            <v>58.583333333333336</v>
          </cell>
          <cell r="F28">
            <v>75</v>
          </cell>
          <cell r="G28">
            <v>28</v>
          </cell>
          <cell r="H28">
            <v>28.08</v>
          </cell>
          <cell r="J28">
            <v>50.4</v>
          </cell>
          <cell r="K28">
            <v>0</v>
          </cell>
        </row>
        <row r="29">
          <cell r="B29">
            <v>12.508333333333333</v>
          </cell>
          <cell r="C29">
            <v>16.399999999999999</v>
          </cell>
          <cell r="D29">
            <v>10.199999999999999</v>
          </cell>
          <cell r="E29">
            <v>74.791666666666671</v>
          </cell>
          <cell r="F29">
            <v>91</v>
          </cell>
          <cell r="G29">
            <v>43</v>
          </cell>
          <cell r="H29">
            <v>25.92</v>
          </cell>
          <cell r="J29">
            <v>45.72</v>
          </cell>
          <cell r="K29">
            <v>0</v>
          </cell>
        </row>
        <row r="30">
          <cell r="B30">
            <v>13.295652173913044</v>
          </cell>
          <cell r="C30">
            <v>22.5</v>
          </cell>
          <cell r="D30">
            <v>6.4</v>
          </cell>
          <cell r="E30">
            <v>49.260869565217391</v>
          </cell>
          <cell r="F30">
            <v>75</v>
          </cell>
          <cell r="G30">
            <v>25</v>
          </cell>
          <cell r="H30">
            <v>10.8</v>
          </cell>
          <cell r="J30">
            <v>31.680000000000003</v>
          </cell>
          <cell r="K30">
            <v>0</v>
          </cell>
        </row>
        <row r="31">
          <cell r="B31">
            <v>19.408333333333335</v>
          </cell>
          <cell r="C31">
            <v>31.3</v>
          </cell>
          <cell r="D31">
            <v>12.2</v>
          </cell>
          <cell r="E31">
            <v>39.666666666666664</v>
          </cell>
          <cell r="F31">
            <v>65</v>
          </cell>
          <cell r="G31">
            <v>20</v>
          </cell>
          <cell r="H31">
            <v>21.240000000000002</v>
          </cell>
          <cell r="J31">
            <v>37.440000000000005</v>
          </cell>
          <cell r="K31">
            <v>0</v>
          </cell>
        </row>
        <row r="32">
          <cell r="B32">
            <v>23.295833333333331</v>
          </cell>
          <cell r="C32">
            <v>32.700000000000003</v>
          </cell>
          <cell r="D32">
            <v>14.4</v>
          </cell>
          <cell r="E32">
            <v>26.333333333333332</v>
          </cell>
          <cell r="F32">
            <v>42</v>
          </cell>
          <cell r="G32">
            <v>14</v>
          </cell>
          <cell r="H32">
            <v>17.28</v>
          </cell>
          <cell r="J32">
            <v>42.84</v>
          </cell>
          <cell r="K32">
            <v>0</v>
          </cell>
        </row>
        <row r="33">
          <cell r="B33">
            <v>25.783333333333331</v>
          </cell>
          <cell r="C33">
            <v>33</v>
          </cell>
          <cell r="D33">
            <v>17.3</v>
          </cell>
          <cell r="E33">
            <v>26.708333333333332</v>
          </cell>
          <cell r="F33">
            <v>39</v>
          </cell>
          <cell r="G33">
            <v>17</v>
          </cell>
          <cell r="H33">
            <v>17.64</v>
          </cell>
          <cell r="J33">
            <v>36.36</v>
          </cell>
          <cell r="K33">
            <v>0</v>
          </cell>
        </row>
        <row r="34">
          <cell r="B34">
            <v>25.691666666666663</v>
          </cell>
          <cell r="C34">
            <v>32.700000000000003</v>
          </cell>
          <cell r="D34">
            <v>19.100000000000001</v>
          </cell>
          <cell r="E34">
            <v>30.916666666666668</v>
          </cell>
          <cell r="F34">
            <v>48</v>
          </cell>
          <cell r="G34">
            <v>19</v>
          </cell>
          <cell r="H34">
            <v>14.04</v>
          </cell>
          <cell r="J34">
            <v>32.04</v>
          </cell>
          <cell r="K34">
            <v>0</v>
          </cell>
        </row>
        <row r="35">
          <cell r="B35">
            <v>26.287500000000005</v>
          </cell>
          <cell r="C35">
            <v>34.5</v>
          </cell>
          <cell r="D35">
            <v>19.3</v>
          </cell>
          <cell r="E35">
            <v>29.166666666666668</v>
          </cell>
          <cell r="F35">
            <v>46</v>
          </cell>
          <cell r="G35">
            <v>14</v>
          </cell>
          <cell r="H35">
            <v>12.6</v>
          </cell>
          <cell r="J35">
            <v>34.92</v>
          </cell>
          <cell r="K35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30.129166666666666</v>
          </cell>
          <cell r="C5">
            <v>38.700000000000003</v>
          </cell>
          <cell r="D5">
            <v>24.8</v>
          </cell>
          <cell r="E5">
            <v>33.333333333333336</v>
          </cell>
          <cell r="F5">
            <v>52</v>
          </cell>
          <cell r="G5">
            <v>17</v>
          </cell>
          <cell r="H5">
            <v>19.079999999999998</v>
          </cell>
          <cell r="J5">
            <v>43.2</v>
          </cell>
          <cell r="K5">
            <v>0</v>
          </cell>
        </row>
        <row r="6">
          <cell r="B6">
            <v>30.495833333333341</v>
          </cell>
          <cell r="C6">
            <v>38.700000000000003</v>
          </cell>
          <cell r="D6">
            <v>24.1</v>
          </cell>
          <cell r="E6">
            <v>31.083333333333332</v>
          </cell>
          <cell r="F6">
            <v>49</v>
          </cell>
          <cell r="G6">
            <v>13</v>
          </cell>
          <cell r="H6">
            <v>24.12</v>
          </cell>
          <cell r="J6">
            <v>47.88</v>
          </cell>
          <cell r="K6">
            <v>0</v>
          </cell>
        </row>
        <row r="7">
          <cell r="B7">
            <v>29.774999999999995</v>
          </cell>
          <cell r="C7">
            <v>37.799999999999997</v>
          </cell>
          <cell r="D7">
            <v>23.6</v>
          </cell>
          <cell r="E7">
            <v>30.208333333333332</v>
          </cell>
          <cell r="F7">
            <v>46</v>
          </cell>
          <cell r="G7">
            <v>17</v>
          </cell>
          <cell r="H7">
            <v>23.040000000000003</v>
          </cell>
          <cell r="J7">
            <v>52.56</v>
          </cell>
          <cell r="K7">
            <v>0</v>
          </cell>
        </row>
        <row r="8">
          <cell r="B8">
            <v>31.375</v>
          </cell>
          <cell r="C8">
            <v>38.200000000000003</v>
          </cell>
          <cell r="D8">
            <v>26.2</v>
          </cell>
          <cell r="E8">
            <v>27.541666666666668</v>
          </cell>
          <cell r="F8">
            <v>42</v>
          </cell>
          <cell r="G8">
            <v>17</v>
          </cell>
          <cell r="H8">
            <v>15.120000000000001</v>
          </cell>
          <cell r="J8">
            <v>41.04</v>
          </cell>
          <cell r="K8">
            <v>0</v>
          </cell>
        </row>
        <row r="9">
          <cell r="B9">
            <v>31.041666666666668</v>
          </cell>
          <cell r="C9">
            <v>38.299999999999997</v>
          </cell>
          <cell r="D9">
            <v>26.4</v>
          </cell>
          <cell r="E9">
            <v>28.208333333333332</v>
          </cell>
          <cell r="F9">
            <v>42</v>
          </cell>
          <cell r="G9">
            <v>15</v>
          </cell>
          <cell r="H9">
            <v>17.28</v>
          </cell>
          <cell r="J9">
            <v>40.680000000000007</v>
          </cell>
          <cell r="K9">
            <v>0</v>
          </cell>
        </row>
        <row r="10">
          <cell r="B10">
            <v>30.112500000000001</v>
          </cell>
          <cell r="C10">
            <v>36.9</v>
          </cell>
          <cell r="D10">
            <v>24.1</v>
          </cell>
          <cell r="E10">
            <v>27.833333333333332</v>
          </cell>
          <cell r="F10">
            <v>45</v>
          </cell>
          <cell r="G10">
            <v>14</v>
          </cell>
          <cell r="H10">
            <v>19.8</v>
          </cell>
          <cell r="J10">
            <v>48.6</v>
          </cell>
          <cell r="K10">
            <v>0</v>
          </cell>
        </row>
        <row r="11">
          <cell r="B11">
            <v>29.266666666666662</v>
          </cell>
          <cell r="C11">
            <v>37.299999999999997</v>
          </cell>
          <cell r="D11">
            <v>23.1</v>
          </cell>
          <cell r="E11">
            <v>31.958333333333332</v>
          </cell>
          <cell r="F11">
            <v>54</v>
          </cell>
          <cell r="G11">
            <v>16</v>
          </cell>
          <cell r="H11">
            <v>24.12</v>
          </cell>
          <cell r="J11">
            <v>48.96</v>
          </cell>
          <cell r="K11">
            <v>0</v>
          </cell>
        </row>
        <row r="12">
          <cell r="B12">
            <v>19.025000000000002</v>
          </cell>
          <cell r="C12">
            <v>28.4</v>
          </cell>
          <cell r="D12">
            <v>14.7</v>
          </cell>
          <cell r="E12">
            <v>81.083333333333329</v>
          </cell>
          <cell r="F12">
            <v>90</v>
          </cell>
          <cell r="G12">
            <v>54</v>
          </cell>
          <cell r="H12">
            <v>19.8</v>
          </cell>
          <cell r="J12">
            <v>44.28</v>
          </cell>
          <cell r="K12">
            <v>29.799999999999994</v>
          </cell>
        </row>
        <row r="13">
          <cell r="B13">
            <v>13.7875</v>
          </cell>
          <cell r="C13">
            <v>15.3</v>
          </cell>
          <cell r="D13">
            <v>11.5</v>
          </cell>
          <cell r="E13">
            <v>70.625</v>
          </cell>
          <cell r="F13">
            <v>87</v>
          </cell>
          <cell r="G13">
            <v>44</v>
          </cell>
          <cell r="H13">
            <v>23.759999999999998</v>
          </cell>
          <cell r="J13">
            <v>55.800000000000004</v>
          </cell>
          <cell r="K13">
            <v>15.799999999999999</v>
          </cell>
        </row>
        <row r="14">
          <cell r="B14">
            <v>14.570833333333335</v>
          </cell>
          <cell r="C14">
            <v>21.8</v>
          </cell>
          <cell r="D14">
            <v>8.5</v>
          </cell>
          <cell r="E14">
            <v>57.875</v>
          </cell>
          <cell r="F14">
            <v>90</v>
          </cell>
          <cell r="G14">
            <v>28</v>
          </cell>
          <cell r="H14">
            <v>7.5600000000000005</v>
          </cell>
          <cell r="J14">
            <v>24.840000000000003</v>
          </cell>
          <cell r="K14">
            <v>0</v>
          </cell>
        </row>
        <row r="15">
          <cell r="B15">
            <v>17.745833333333334</v>
          </cell>
          <cell r="C15">
            <v>27.1</v>
          </cell>
          <cell r="D15">
            <v>9.1999999999999993</v>
          </cell>
          <cell r="E15">
            <v>46.208333333333336</v>
          </cell>
          <cell r="F15">
            <v>90</v>
          </cell>
          <cell r="G15">
            <v>14</v>
          </cell>
          <cell r="H15">
            <v>14.4</v>
          </cell>
          <cell r="J15">
            <v>26.64</v>
          </cell>
          <cell r="K15">
            <v>0</v>
          </cell>
        </row>
        <row r="16">
          <cell r="B16">
            <v>21.162500000000005</v>
          </cell>
          <cell r="C16">
            <v>27.3</v>
          </cell>
          <cell r="D16">
            <v>13.2</v>
          </cell>
          <cell r="E16">
            <v>27.916666666666668</v>
          </cell>
          <cell r="F16">
            <v>58</v>
          </cell>
          <cell r="G16">
            <v>14</v>
          </cell>
          <cell r="H16">
            <v>13.68</v>
          </cell>
          <cell r="J16">
            <v>33.480000000000004</v>
          </cell>
          <cell r="K16">
            <v>0</v>
          </cell>
        </row>
        <row r="17">
          <cell r="B17">
            <v>20.129166666666666</v>
          </cell>
          <cell r="C17">
            <v>27</v>
          </cell>
          <cell r="D17">
            <v>10.6</v>
          </cell>
          <cell r="E17">
            <v>33.208333333333336</v>
          </cell>
          <cell r="F17">
            <v>70</v>
          </cell>
          <cell r="G17">
            <v>18</v>
          </cell>
          <cell r="H17">
            <v>14.76</v>
          </cell>
          <cell r="J17">
            <v>31.680000000000003</v>
          </cell>
          <cell r="K17">
            <v>0</v>
          </cell>
        </row>
        <row r="18">
          <cell r="B18">
            <v>22.987500000000001</v>
          </cell>
          <cell r="C18">
            <v>33.4</v>
          </cell>
          <cell r="D18">
            <v>14.4</v>
          </cell>
          <cell r="E18">
            <v>36.166666666666664</v>
          </cell>
          <cell r="F18">
            <v>76</v>
          </cell>
          <cell r="G18">
            <v>15</v>
          </cell>
          <cell r="H18">
            <v>15.120000000000001</v>
          </cell>
          <cell r="J18">
            <v>27.36</v>
          </cell>
          <cell r="K18">
            <v>0</v>
          </cell>
        </row>
        <row r="19">
          <cell r="B19">
            <v>29.587500000000002</v>
          </cell>
          <cell r="C19">
            <v>38.299999999999997</v>
          </cell>
          <cell r="D19">
            <v>23.2</v>
          </cell>
          <cell r="E19">
            <v>24.625</v>
          </cell>
          <cell r="F19">
            <v>35</v>
          </cell>
          <cell r="G19">
            <v>14</v>
          </cell>
          <cell r="H19">
            <v>12.24</v>
          </cell>
          <cell r="J19">
            <v>33.119999999999997</v>
          </cell>
          <cell r="K19">
            <v>0</v>
          </cell>
        </row>
        <row r="20">
          <cell r="B20">
            <v>31.304166666666671</v>
          </cell>
          <cell r="C20">
            <v>39.799999999999997</v>
          </cell>
          <cell r="D20">
            <v>20.8</v>
          </cell>
          <cell r="E20">
            <v>27.875</v>
          </cell>
          <cell r="F20">
            <v>69</v>
          </cell>
          <cell r="G20">
            <v>14</v>
          </cell>
          <cell r="H20">
            <v>12.96</v>
          </cell>
          <cell r="J20">
            <v>40.32</v>
          </cell>
          <cell r="K20">
            <v>0</v>
          </cell>
        </row>
        <row r="21">
          <cell r="B21">
            <v>32.341666666666669</v>
          </cell>
          <cell r="C21">
            <v>39.9</v>
          </cell>
          <cell r="D21">
            <v>23.9</v>
          </cell>
          <cell r="E21">
            <v>29.916666666666668</v>
          </cell>
          <cell r="F21">
            <v>63</v>
          </cell>
          <cell r="G21">
            <v>17</v>
          </cell>
          <cell r="H21">
            <v>11.16</v>
          </cell>
          <cell r="J21">
            <v>23.400000000000002</v>
          </cell>
          <cell r="K21">
            <v>0</v>
          </cell>
        </row>
        <row r="22">
          <cell r="B22">
            <v>32.212499999999999</v>
          </cell>
          <cell r="C22">
            <v>39.1</v>
          </cell>
          <cell r="D22">
            <v>23.9</v>
          </cell>
          <cell r="E22">
            <v>32.25</v>
          </cell>
          <cell r="F22">
            <v>58</v>
          </cell>
          <cell r="G22">
            <v>21</v>
          </cell>
          <cell r="H22">
            <v>11.879999999999999</v>
          </cell>
          <cell r="J22">
            <v>21.96</v>
          </cell>
          <cell r="K22">
            <v>0.2</v>
          </cell>
        </row>
        <row r="23">
          <cell r="B23">
            <v>32.304166666666667</v>
          </cell>
          <cell r="C23">
            <v>39.700000000000003</v>
          </cell>
          <cell r="D23">
            <v>23.3</v>
          </cell>
          <cell r="E23">
            <v>33.958333333333336</v>
          </cell>
          <cell r="F23">
            <v>65</v>
          </cell>
          <cell r="G23">
            <v>14</v>
          </cell>
          <cell r="H23">
            <v>10.8</v>
          </cell>
          <cell r="J23">
            <v>30.6</v>
          </cell>
          <cell r="K23">
            <v>0</v>
          </cell>
        </row>
        <row r="24">
          <cell r="B24">
            <v>32.174999999999997</v>
          </cell>
          <cell r="C24">
            <v>39.1</v>
          </cell>
          <cell r="D24">
            <v>24.1</v>
          </cell>
          <cell r="E24">
            <v>27.875</v>
          </cell>
          <cell r="F24">
            <v>59</v>
          </cell>
          <cell r="G24">
            <v>12</v>
          </cell>
          <cell r="H24">
            <v>12.96</v>
          </cell>
          <cell r="J24">
            <v>28.08</v>
          </cell>
          <cell r="K24">
            <v>0</v>
          </cell>
        </row>
        <row r="25">
          <cell r="B25">
            <v>32.329166666666673</v>
          </cell>
          <cell r="C25">
            <v>39.700000000000003</v>
          </cell>
          <cell r="D25">
            <v>23.5</v>
          </cell>
          <cell r="E25">
            <v>22.958333333333332</v>
          </cell>
          <cell r="F25">
            <v>57</v>
          </cell>
          <cell r="G25">
            <v>12</v>
          </cell>
          <cell r="H25">
            <v>18.720000000000002</v>
          </cell>
          <cell r="J25">
            <v>46.080000000000005</v>
          </cell>
          <cell r="K25">
            <v>0</v>
          </cell>
        </row>
        <row r="26">
          <cell r="B26">
            <v>30.870833333333334</v>
          </cell>
          <cell r="C26">
            <v>38.1</v>
          </cell>
          <cell r="D26">
            <v>25.4</v>
          </cell>
          <cell r="E26">
            <v>27.333333333333332</v>
          </cell>
          <cell r="F26">
            <v>55</v>
          </cell>
          <cell r="G26">
            <v>17</v>
          </cell>
          <cell r="H26">
            <v>16.559999999999999</v>
          </cell>
          <cell r="J26">
            <v>41.4</v>
          </cell>
          <cell r="K26">
            <v>0</v>
          </cell>
        </row>
        <row r="27">
          <cell r="B27">
            <v>21.541666666666668</v>
          </cell>
          <cell r="C27">
            <v>32.9</v>
          </cell>
          <cell r="D27">
            <v>16.899999999999999</v>
          </cell>
          <cell r="E27">
            <v>55.666666666666664</v>
          </cell>
          <cell r="F27">
            <v>68</v>
          </cell>
          <cell r="G27">
            <v>26</v>
          </cell>
          <cell r="H27">
            <v>22.68</v>
          </cell>
          <cell r="J27">
            <v>51.480000000000004</v>
          </cell>
          <cell r="K27">
            <v>0</v>
          </cell>
        </row>
        <row r="28">
          <cell r="B28">
            <v>16.833333333333332</v>
          </cell>
          <cell r="C28">
            <v>20.5</v>
          </cell>
          <cell r="D28">
            <v>14.8</v>
          </cell>
          <cell r="E28">
            <v>71.5</v>
          </cell>
          <cell r="F28">
            <v>88</v>
          </cell>
          <cell r="G28">
            <v>56</v>
          </cell>
          <cell r="H28">
            <v>25.2</v>
          </cell>
          <cell r="J28">
            <v>57.24</v>
          </cell>
          <cell r="K28">
            <v>6.8000000000000007</v>
          </cell>
        </row>
        <row r="29">
          <cell r="B29">
            <v>16.329166666666666</v>
          </cell>
          <cell r="C29">
            <v>18.600000000000001</v>
          </cell>
          <cell r="D29">
            <v>14.9</v>
          </cell>
          <cell r="E29">
            <v>54.541666666666664</v>
          </cell>
          <cell r="F29">
            <v>89</v>
          </cell>
          <cell r="G29">
            <v>26</v>
          </cell>
          <cell r="H29">
            <v>18.720000000000002</v>
          </cell>
          <cell r="J29">
            <v>40.680000000000007</v>
          </cell>
          <cell r="K29">
            <v>0</v>
          </cell>
        </row>
        <row r="30">
          <cell r="B30">
            <v>16.937500000000004</v>
          </cell>
          <cell r="C30">
            <v>23.5</v>
          </cell>
          <cell r="D30">
            <v>11.3</v>
          </cell>
          <cell r="E30">
            <v>46.416666666666664</v>
          </cell>
          <cell r="F30">
            <v>86</v>
          </cell>
          <cell r="G30">
            <v>22</v>
          </cell>
          <cell r="H30">
            <v>14.4</v>
          </cell>
          <cell r="J30">
            <v>28.8</v>
          </cell>
          <cell r="K30">
            <v>0</v>
          </cell>
        </row>
        <row r="31">
          <cell r="B31">
            <v>21.404166666666669</v>
          </cell>
          <cell r="C31">
            <v>31.2</v>
          </cell>
          <cell r="D31">
            <v>12.7</v>
          </cell>
          <cell r="E31">
            <v>41.125</v>
          </cell>
          <cell r="F31">
            <v>77</v>
          </cell>
          <cell r="G31">
            <v>19</v>
          </cell>
          <cell r="H31">
            <v>10.8</v>
          </cell>
          <cell r="J31">
            <v>21.240000000000002</v>
          </cell>
          <cell r="K31">
            <v>0</v>
          </cell>
        </row>
        <row r="32">
          <cell r="B32">
            <v>25.341666666666665</v>
          </cell>
          <cell r="C32">
            <v>37.299999999999997</v>
          </cell>
          <cell r="D32">
            <v>13.9</v>
          </cell>
          <cell r="E32">
            <v>40.083333333333336</v>
          </cell>
          <cell r="F32">
            <v>78</v>
          </cell>
          <cell r="G32">
            <v>13</v>
          </cell>
          <cell r="H32">
            <v>14.04</v>
          </cell>
          <cell r="J32">
            <v>27.720000000000002</v>
          </cell>
          <cell r="K32">
            <v>0</v>
          </cell>
        </row>
        <row r="33">
          <cell r="B33">
            <v>30.754166666666663</v>
          </cell>
          <cell r="C33">
            <v>40.1</v>
          </cell>
          <cell r="D33">
            <v>22.1</v>
          </cell>
          <cell r="E33">
            <v>23.291666666666668</v>
          </cell>
          <cell r="F33">
            <v>50</v>
          </cell>
          <cell r="G33">
            <v>12</v>
          </cell>
          <cell r="H33">
            <v>15.840000000000002</v>
          </cell>
          <cell r="J33">
            <v>36.72</v>
          </cell>
          <cell r="K33">
            <v>0</v>
          </cell>
        </row>
        <row r="34">
          <cell r="B34">
            <v>32.570833333333333</v>
          </cell>
          <cell r="C34">
            <v>39.5</v>
          </cell>
          <cell r="D34">
            <v>26.4</v>
          </cell>
          <cell r="E34">
            <v>23.416666666666668</v>
          </cell>
          <cell r="F34">
            <v>37</v>
          </cell>
          <cell r="G34">
            <v>15</v>
          </cell>
          <cell r="H34">
            <v>21.240000000000002</v>
          </cell>
          <cell r="J34">
            <v>41.4</v>
          </cell>
          <cell r="K34">
            <v>0</v>
          </cell>
        </row>
        <row r="35">
          <cell r="B35">
            <v>30.412499999999998</v>
          </cell>
          <cell r="C35">
            <v>38.5</v>
          </cell>
          <cell r="D35">
            <v>21.8</v>
          </cell>
          <cell r="E35">
            <v>29.5</v>
          </cell>
          <cell r="F35">
            <v>57</v>
          </cell>
          <cell r="G35">
            <v>15</v>
          </cell>
          <cell r="H35">
            <v>20.88</v>
          </cell>
          <cell r="J35">
            <v>47.88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23.716666666666665</v>
          </cell>
          <cell r="C5">
            <v>30.2</v>
          </cell>
          <cell r="D5">
            <v>18.600000000000001</v>
          </cell>
          <cell r="E5">
            <v>40.666666666666664</v>
          </cell>
          <cell r="F5">
            <v>52</v>
          </cell>
          <cell r="G5">
            <v>22</v>
          </cell>
          <cell r="H5">
            <v>17.64</v>
          </cell>
          <cell r="J5">
            <v>29.880000000000003</v>
          </cell>
          <cell r="K5">
            <v>0</v>
          </cell>
        </row>
        <row r="6">
          <cell r="B6">
            <v>23.491666666666664</v>
          </cell>
          <cell r="C6">
            <v>31.9</v>
          </cell>
          <cell r="D6">
            <v>17.7</v>
          </cell>
          <cell r="E6">
            <v>39.208333333333336</v>
          </cell>
          <cell r="F6">
            <v>53</v>
          </cell>
          <cell r="G6">
            <v>23</v>
          </cell>
          <cell r="H6">
            <v>25.92</v>
          </cell>
          <cell r="J6">
            <v>44.28</v>
          </cell>
          <cell r="K6">
            <v>0</v>
          </cell>
        </row>
        <row r="7">
          <cell r="B7">
            <v>24.479166666666668</v>
          </cell>
          <cell r="C7">
            <v>32</v>
          </cell>
          <cell r="D7">
            <v>18.2</v>
          </cell>
          <cell r="E7">
            <v>38.666666666666664</v>
          </cell>
          <cell r="F7">
            <v>55</v>
          </cell>
          <cell r="G7">
            <v>21</v>
          </cell>
          <cell r="H7">
            <v>30.240000000000002</v>
          </cell>
          <cell r="J7">
            <v>45.36</v>
          </cell>
          <cell r="K7">
            <v>0</v>
          </cell>
        </row>
        <row r="8">
          <cell r="B8">
            <v>24.408333333333342</v>
          </cell>
          <cell r="C8">
            <v>32</v>
          </cell>
          <cell r="D8">
            <v>18</v>
          </cell>
          <cell r="E8">
            <v>37</v>
          </cell>
          <cell r="F8">
            <v>53</v>
          </cell>
          <cell r="G8">
            <v>20</v>
          </cell>
          <cell r="H8">
            <v>25.2</v>
          </cell>
          <cell r="J8">
            <v>37.440000000000005</v>
          </cell>
          <cell r="K8">
            <v>0</v>
          </cell>
        </row>
        <row r="9">
          <cell r="B9">
            <v>23.625</v>
          </cell>
          <cell r="C9">
            <v>31.9</v>
          </cell>
          <cell r="D9">
            <v>16.3</v>
          </cell>
          <cell r="E9">
            <v>38.541666666666664</v>
          </cell>
          <cell r="F9">
            <v>62</v>
          </cell>
          <cell r="G9">
            <v>19</v>
          </cell>
          <cell r="H9">
            <v>24.12</v>
          </cell>
          <cell r="J9">
            <v>39.24</v>
          </cell>
          <cell r="K9">
            <v>0</v>
          </cell>
        </row>
        <row r="10">
          <cell r="B10">
            <v>22.666666666666671</v>
          </cell>
          <cell r="C10">
            <v>31.9</v>
          </cell>
          <cell r="D10">
            <v>14.5</v>
          </cell>
          <cell r="E10">
            <v>41.625</v>
          </cell>
          <cell r="F10">
            <v>66</v>
          </cell>
          <cell r="G10">
            <v>19</v>
          </cell>
          <cell r="H10">
            <v>22.32</v>
          </cell>
          <cell r="J10">
            <v>60.12</v>
          </cell>
          <cell r="K10">
            <v>0</v>
          </cell>
        </row>
        <row r="11">
          <cell r="B11">
            <v>23.966666666666665</v>
          </cell>
          <cell r="C11">
            <v>32.1</v>
          </cell>
          <cell r="D11">
            <v>17.3</v>
          </cell>
          <cell r="E11">
            <v>38.5</v>
          </cell>
          <cell r="F11">
            <v>57</v>
          </cell>
          <cell r="G11">
            <v>20</v>
          </cell>
          <cell r="H11">
            <v>23.040000000000003</v>
          </cell>
          <cell r="J11">
            <v>44.64</v>
          </cell>
          <cell r="K11">
            <v>0</v>
          </cell>
        </row>
        <row r="12">
          <cell r="B12">
            <v>23.666666666666671</v>
          </cell>
          <cell r="C12">
            <v>31.7</v>
          </cell>
          <cell r="D12">
            <v>18</v>
          </cell>
          <cell r="E12">
            <v>41.458333333333336</v>
          </cell>
          <cell r="F12">
            <v>58</v>
          </cell>
          <cell r="G12">
            <v>23</v>
          </cell>
          <cell r="H12">
            <v>22.68</v>
          </cell>
          <cell r="J12">
            <v>37.440000000000005</v>
          </cell>
          <cell r="K12">
            <v>0</v>
          </cell>
        </row>
        <row r="13">
          <cell r="B13">
            <v>16.995833333333334</v>
          </cell>
          <cell r="C13">
            <v>22.5</v>
          </cell>
          <cell r="D13">
            <v>8.8000000000000007</v>
          </cell>
          <cell r="E13">
            <v>81.416666666666671</v>
          </cell>
          <cell r="F13">
            <v>93</v>
          </cell>
          <cell r="G13">
            <v>46</v>
          </cell>
          <cell r="H13">
            <v>25.92</v>
          </cell>
          <cell r="J13">
            <v>40.680000000000007</v>
          </cell>
          <cell r="K13">
            <v>0</v>
          </cell>
        </row>
        <row r="14">
          <cell r="B14">
            <v>11.950000000000001</v>
          </cell>
          <cell r="C14">
            <v>22</v>
          </cell>
          <cell r="D14">
            <v>5.2</v>
          </cell>
          <cell r="E14">
            <v>59.583333333333336</v>
          </cell>
          <cell r="F14">
            <v>94</v>
          </cell>
          <cell r="G14">
            <v>13</v>
          </cell>
          <cell r="H14">
            <v>23.040000000000003</v>
          </cell>
          <cell r="J14">
            <v>42.480000000000004</v>
          </cell>
          <cell r="K14">
            <v>0</v>
          </cell>
        </row>
        <row r="15">
          <cell r="B15">
            <v>15.5</v>
          </cell>
          <cell r="C15">
            <v>27.4</v>
          </cell>
          <cell r="D15">
            <v>4.4000000000000004</v>
          </cell>
          <cell r="E15">
            <v>38.666666666666664</v>
          </cell>
          <cell r="F15">
            <v>77</v>
          </cell>
          <cell r="G15">
            <v>10</v>
          </cell>
          <cell r="H15">
            <v>21.6</v>
          </cell>
          <cell r="J15">
            <v>39.24</v>
          </cell>
          <cell r="K15">
            <v>0</v>
          </cell>
        </row>
        <row r="16">
          <cell r="B16">
            <v>16.925000000000001</v>
          </cell>
          <cell r="C16">
            <v>26.4</v>
          </cell>
          <cell r="D16">
            <v>8.1999999999999993</v>
          </cell>
          <cell r="E16">
            <v>32.416666666666664</v>
          </cell>
          <cell r="F16">
            <v>64</v>
          </cell>
          <cell r="G16">
            <v>11</v>
          </cell>
          <cell r="H16">
            <v>21.6</v>
          </cell>
          <cell r="J16">
            <v>35.64</v>
          </cell>
          <cell r="K16">
            <v>0</v>
          </cell>
        </row>
        <row r="17">
          <cell r="B17">
            <v>17.200000000000003</v>
          </cell>
          <cell r="C17">
            <v>28.9</v>
          </cell>
          <cell r="D17">
            <v>7.7</v>
          </cell>
          <cell r="E17">
            <v>33.958333333333336</v>
          </cell>
          <cell r="F17">
            <v>62</v>
          </cell>
          <cell r="G17">
            <v>12</v>
          </cell>
          <cell r="H17">
            <v>16.920000000000002</v>
          </cell>
          <cell r="J17">
            <v>29.16</v>
          </cell>
          <cell r="K17">
            <v>0</v>
          </cell>
        </row>
        <row r="18">
          <cell r="B18">
            <v>21.829166666666666</v>
          </cell>
          <cell r="C18">
            <v>33.5</v>
          </cell>
          <cell r="D18">
            <v>13.1</v>
          </cell>
          <cell r="E18">
            <v>27.458333333333332</v>
          </cell>
          <cell r="F18">
            <v>43</v>
          </cell>
          <cell r="G18">
            <v>11</v>
          </cell>
          <cell r="H18">
            <v>23.400000000000002</v>
          </cell>
          <cell r="J18">
            <v>35.28</v>
          </cell>
          <cell r="K18">
            <v>0</v>
          </cell>
        </row>
        <row r="19">
          <cell r="B19">
            <v>25.525000000000002</v>
          </cell>
          <cell r="C19">
            <v>35.6</v>
          </cell>
          <cell r="D19">
            <v>16.899999999999999</v>
          </cell>
          <cell r="E19">
            <v>23.708333333333332</v>
          </cell>
          <cell r="F19">
            <v>41</v>
          </cell>
          <cell r="G19">
            <v>12</v>
          </cell>
          <cell r="H19">
            <v>23.400000000000002</v>
          </cell>
          <cell r="J19">
            <v>30.6</v>
          </cell>
          <cell r="K19">
            <v>0</v>
          </cell>
        </row>
        <row r="20">
          <cell r="B20">
            <v>26.75</v>
          </cell>
          <cell r="C20">
            <v>36.5</v>
          </cell>
          <cell r="D20">
            <v>18.2</v>
          </cell>
          <cell r="E20">
            <v>26.166666666666668</v>
          </cell>
          <cell r="F20">
            <v>42</v>
          </cell>
          <cell r="G20">
            <v>13</v>
          </cell>
          <cell r="H20">
            <v>22.32</v>
          </cell>
          <cell r="J20">
            <v>32.76</v>
          </cell>
          <cell r="K20">
            <v>0</v>
          </cell>
        </row>
        <row r="21">
          <cell r="B21">
            <v>27.404166666666665</v>
          </cell>
          <cell r="C21">
            <v>37</v>
          </cell>
          <cell r="D21">
            <v>19.100000000000001</v>
          </cell>
          <cell r="E21">
            <v>26.333333333333332</v>
          </cell>
          <cell r="F21">
            <v>43</v>
          </cell>
          <cell r="G21">
            <v>13</v>
          </cell>
          <cell r="H21">
            <v>19.440000000000001</v>
          </cell>
          <cell r="J21">
            <v>41.76</v>
          </cell>
          <cell r="K21">
            <v>0</v>
          </cell>
        </row>
        <row r="22">
          <cell r="B22">
            <v>27.391666666666666</v>
          </cell>
          <cell r="C22">
            <v>36</v>
          </cell>
          <cell r="D22">
            <v>20.5</v>
          </cell>
          <cell r="E22">
            <v>26.625</v>
          </cell>
          <cell r="F22">
            <v>46</v>
          </cell>
          <cell r="G22">
            <v>10</v>
          </cell>
          <cell r="H22">
            <v>23.759999999999998</v>
          </cell>
          <cell r="J22">
            <v>40.32</v>
          </cell>
          <cell r="K22">
            <v>0</v>
          </cell>
        </row>
        <row r="23">
          <cell r="B23">
            <v>27.341666666666669</v>
          </cell>
          <cell r="C23">
            <v>36.4</v>
          </cell>
          <cell r="D23">
            <v>18.899999999999999</v>
          </cell>
          <cell r="E23">
            <v>22.583333333333332</v>
          </cell>
          <cell r="F23">
            <v>39</v>
          </cell>
          <cell r="G23">
            <v>11</v>
          </cell>
          <cell r="H23">
            <v>21.96</v>
          </cell>
          <cell r="J23">
            <v>35.28</v>
          </cell>
          <cell r="K23">
            <v>0</v>
          </cell>
        </row>
        <row r="24">
          <cell r="B24">
            <v>27.145833333333339</v>
          </cell>
          <cell r="C24">
            <v>36.4</v>
          </cell>
          <cell r="D24">
            <v>17.7</v>
          </cell>
          <cell r="E24">
            <v>23.75</v>
          </cell>
          <cell r="F24">
            <v>42</v>
          </cell>
          <cell r="G24">
            <v>12</v>
          </cell>
          <cell r="H24">
            <v>19.079999999999998</v>
          </cell>
          <cell r="J24">
            <v>26.28</v>
          </cell>
          <cell r="K24">
            <v>0</v>
          </cell>
        </row>
        <row r="25">
          <cell r="B25">
            <v>26.55</v>
          </cell>
          <cell r="C25">
            <v>35.5</v>
          </cell>
          <cell r="D25">
            <v>18.600000000000001</v>
          </cell>
          <cell r="E25">
            <v>25.25</v>
          </cell>
          <cell r="F25">
            <v>41</v>
          </cell>
          <cell r="G25">
            <v>13</v>
          </cell>
          <cell r="H25">
            <v>21.96</v>
          </cell>
          <cell r="J25">
            <v>56.519999999999996</v>
          </cell>
          <cell r="K25">
            <v>0</v>
          </cell>
        </row>
        <row r="26">
          <cell r="B26">
            <v>26.512500000000003</v>
          </cell>
          <cell r="C26">
            <v>35.6</v>
          </cell>
          <cell r="D26">
            <v>18.2</v>
          </cell>
          <cell r="E26">
            <v>26.083333333333332</v>
          </cell>
          <cell r="F26">
            <v>44</v>
          </cell>
          <cell r="G26">
            <v>13</v>
          </cell>
          <cell r="H26">
            <v>22.68</v>
          </cell>
          <cell r="J26">
            <v>42.480000000000004</v>
          </cell>
          <cell r="K26">
            <v>0</v>
          </cell>
        </row>
        <row r="27">
          <cell r="B27">
            <v>27.016666666666676</v>
          </cell>
          <cell r="C27">
            <v>35.4</v>
          </cell>
          <cell r="D27">
            <v>20</v>
          </cell>
          <cell r="E27">
            <v>28.958333333333332</v>
          </cell>
          <cell r="F27">
            <v>43</v>
          </cell>
          <cell r="G27">
            <v>15</v>
          </cell>
          <cell r="H27">
            <v>32.04</v>
          </cell>
          <cell r="J27">
            <v>50.4</v>
          </cell>
          <cell r="K27">
            <v>0</v>
          </cell>
        </row>
        <row r="28">
          <cell r="B28">
            <v>22.574999999999999</v>
          </cell>
          <cell r="C28">
            <v>31.6</v>
          </cell>
          <cell r="D28">
            <v>17.399999999999999</v>
          </cell>
          <cell r="E28">
            <v>56.416666666666664</v>
          </cell>
          <cell r="F28">
            <v>73</v>
          </cell>
          <cell r="G28">
            <v>34</v>
          </cell>
          <cell r="H28">
            <v>26.64</v>
          </cell>
          <cell r="J28">
            <v>43.56</v>
          </cell>
          <cell r="K28">
            <v>0</v>
          </cell>
        </row>
        <row r="29">
          <cell r="B29">
            <v>13.625000000000002</v>
          </cell>
          <cell r="C29">
            <v>17.399999999999999</v>
          </cell>
          <cell r="D29">
            <v>11.1</v>
          </cell>
          <cell r="E29">
            <v>70.875</v>
          </cell>
          <cell r="F29">
            <v>89</v>
          </cell>
          <cell r="G29">
            <v>36</v>
          </cell>
          <cell r="H29">
            <v>28.8</v>
          </cell>
          <cell r="J29">
            <v>43.2</v>
          </cell>
          <cell r="K29">
            <v>0</v>
          </cell>
        </row>
        <row r="30">
          <cell r="B30">
            <v>14.229166666666666</v>
          </cell>
          <cell r="C30">
            <v>24.2</v>
          </cell>
          <cell r="D30">
            <v>6.8</v>
          </cell>
          <cell r="E30">
            <v>47.208333333333336</v>
          </cell>
          <cell r="F30">
            <v>73</v>
          </cell>
          <cell r="G30">
            <v>25</v>
          </cell>
          <cell r="H30">
            <v>22.32</v>
          </cell>
          <cell r="J30">
            <v>38.159999999999997</v>
          </cell>
          <cell r="K30">
            <v>0</v>
          </cell>
        </row>
        <row r="31">
          <cell r="B31">
            <v>21.158333333333335</v>
          </cell>
          <cell r="C31">
            <v>33.200000000000003</v>
          </cell>
          <cell r="D31">
            <v>13.6</v>
          </cell>
          <cell r="E31">
            <v>35.5</v>
          </cell>
          <cell r="F31">
            <v>55</v>
          </cell>
          <cell r="G31">
            <v>17</v>
          </cell>
          <cell r="H31">
            <v>25.92</v>
          </cell>
          <cell r="J31">
            <v>37.080000000000005</v>
          </cell>
          <cell r="K31">
            <v>0</v>
          </cell>
        </row>
        <row r="32">
          <cell r="B32">
            <v>24.562499999999996</v>
          </cell>
          <cell r="C32">
            <v>34.299999999999997</v>
          </cell>
          <cell r="D32">
            <v>16.7</v>
          </cell>
          <cell r="E32">
            <v>25.708333333333332</v>
          </cell>
          <cell r="F32">
            <v>48</v>
          </cell>
          <cell r="G32">
            <v>13</v>
          </cell>
          <cell r="H32">
            <v>24.12</v>
          </cell>
          <cell r="J32">
            <v>35.28</v>
          </cell>
          <cell r="K32">
            <v>0</v>
          </cell>
        </row>
        <row r="33">
          <cell r="B33">
            <v>26.337500000000002</v>
          </cell>
          <cell r="C33">
            <v>34.6</v>
          </cell>
          <cell r="D33">
            <v>18.399999999999999</v>
          </cell>
          <cell r="E33">
            <v>27</v>
          </cell>
          <cell r="F33">
            <v>38</v>
          </cell>
          <cell r="G33">
            <v>16</v>
          </cell>
          <cell r="H33">
            <v>24.12</v>
          </cell>
          <cell r="J33">
            <v>37.800000000000004</v>
          </cell>
          <cell r="K33">
            <v>0</v>
          </cell>
        </row>
        <row r="34">
          <cell r="B34">
            <v>26.366666666666674</v>
          </cell>
          <cell r="C34">
            <v>34.1</v>
          </cell>
          <cell r="D34">
            <v>18.3</v>
          </cell>
          <cell r="E34">
            <v>30</v>
          </cell>
          <cell r="F34">
            <v>47</v>
          </cell>
          <cell r="G34">
            <v>17</v>
          </cell>
          <cell r="H34">
            <v>23.400000000000002</v>
          </cell>
          <cell r="J34">
            <v>36</v>
          </cell>
          <cell r="K34">
            <v>0</v>
          </cell>
        </row>
        <row r="35">
          <cell r="B35">
            <v>25.862500000000001</v>
          </cell>
          <cell r="C35">
            <v>36</v>
          </cell>
          <cell r="D35">
            <v>16.7</v>
          </cell>
          <cell r="E35">
            <v>32.625</v>
          </cell>
          <cell r="F35">
            <v>57</v>
          </cell>
          <cell r="G35">
            <v>14</v>
          </cell>
          <cell r="H35">
            <v>17.28</v>
          </cell>
          <cell r="J35">
            <v>25.92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26.783333333333331</v>
          </cell>
          <cell r="C5">
            <v>37.4</v>
          </cell>
          <cell r="D5">
            <v>17.899999999999999</v>
          </cell>
          <cell r="E5">
            <v>40.166666666666664</v>
          </cell>
          <cell r="F5">
            <v>69</v>
          </cell>
          <cell r="G5">
            <v>16</v>
          </cell>
          <cell r="H5">
            <v>14.76</v>
          </cell>
          <cell r="J5">
            <v>30.6</v>
          </cell>
          <cell r="K5">
            <v>0</v>
          </cell>
        </row>
        <row r="6">
          <cell r="B6">
            <v>25.482608695652171</v>
          </cell>
          <cell r="C6">
            <v>36.9</v>
          </cell>
          <cell r="D6">
            <v>16.399999999999999</v>
          </cell>
          <cell r="E6">
            <v>40.478260869565219</v>
          </cell>
          <cell r="F6">
            <v>68</v>
          </cell>
          <cell r="G6">
            <v>15</v>
          </cell>
          <cell r="H6">
            <v>12.6</v>
          </cell>
          <cell r="J6">
            <v>33.119999999999997</v>
          </cell>
          <cell r="K6">
            <v>0</v>
          </cell>
        </row>
        <row r="7">
          <cell r="B7">
            <v>25.55</v>
          </cell>
          <cell r="C7">
            <v>37.6</v>
          </cell>
          <cell r="D7">
            <v>15.1</v>
          </cell>
          <cell r="E7">
            <v>42.833333333333336</v>
          </cell>
          <cell r="F7">
            <v>80</v>
          </cell>
          <cell r="G7">
            <v>14</v>
          </cell>
          <cell r="H7">
            <v>14.04</v>
          </cell>
          <cell r="J7">
            <v>39.6</v>
          </cell>
          <cell r="K7">
            <v>0</v>
          </cell>
        </row>
        <row r="8">
          <cell r="B8">
            <v>25.425000000000001</v>
          </cell>
          <cell r="C8">
            <v>36.4</v>
          </cell>
          <cell r="D8">
            <v>17</v>
          </cell>
          <cell r="E8">
            <v>42.25</v>
          </cell>
          <cell r="F8">
            <v>69</v>
          </cell>
          <cell r="G8">
            <v>15</v>
          </cell>
          <cell r="H8">
            <v>10.44</v>
          </cell>
          <cell r="J8">
            <v>25.2</v>
          </cell>
          <cell r="K8">
            <v>0</v>
          </cell>
        </row>
        <row r="9">
          <cell r="B9">
            <v>24.754166666666663</v>
          </cell>
          <cell r="C9">
            <v>36.5</v>
          </cell>
          <cell r="D9">
            <v>14.4</v>
          </cell>
          <cell r="E9">
            <v>45.666666666666664</v>
          </cell>
          <cell r="F9">
            <v>82</v>
          </cell>
          <cell r="G9">
            <v>15</v>
          </cell>
          <cell r="H9">
            <v>9.7200000000000006</v>
          </cell>
          <cell r="J9">
            <v>25.92</v>
          </cell>
          <cell r="K9">
            <v>0</v>
          </cell>
        </row>
        <row r="10">
          <cell r="B10">
            <v>24.774999999999995</v>
          </cell>
          <cell r="C10">
            <v>36.4</v>
          </cell>
          <cell r="D10">
            <v>13.6</v>
          </cell>
          <cell r="E10">
            <v>42.541666666666664</v>
          </cell>
          <cell r="F10">
            <v>80</v>
          </cell>
          <cell r="G10">
            <v>15</v>
          </cell>
          <cell r="H10">
            <v>11.879999999999999</v>
          </cell>
          <cell r="J10">
            <v>30.96</v>
          </cell>
          <cell r="K10">
            <v>0</v>
          </cell>
        </row>
        <row r="11">
          <cell r="B11">
            <v>24.487500000000001</v>
          </cell>
          <cell r="C11">
            <v>36</v>
          </cell>
          <cell r="D11">
            <v>13.5</v>
          </cell>
          <cell r="E11">
            <v>43.125</v>
          </cell>
          <cell r="F11">
            <v>82</v>
          </cell>
          <cell r="G11">
            <v>15</v>
          </cell>
          <cell r="H11">
            <v>16.920000000000002</v>
          </cell>
          <cell r="J11">
            <v>34.200000000000003</v>
          </cell>
          <cell r="K11">
            <v>0</v>
          </cell>
        </row>
        <row r="12">
          <cell r="B12">
            <v>23.587500000000006</v>
          </cell>
          <cell r="C12">
            <v>31.7</v>
          </cell>
          <cell r="D12">
            <v>17.600000000000001</v>
          </cell>
          <cell r="E12">
            <v>50.833333333333336</v>
          </cell>
          <cell r="F12">
            <v>69</v>
          </cell>
          <cell r="G12">
            <v>30</v>
          </cell>
          <cell r="H12">
            <v>16.2</v>
          </cell>
          <cell r="J12">
            <v>30.96</v>
          </cell>
          <cell r="K12">
            <v>0</v>
          </cell>
        </row>
        <row r="13">
          <cell r="B13">
            <v>19.456250000000001</v>
          </cell>
          <cell r="C13">
            <v>31.7</v>
          </cell>
          <cell r="D13">
            <v>15.5</v>
          </cell>
          <cell r="E13">
            <v>84.130952380952394</v>
          </cell>
          <cell r="F13">
            <v>98</v>
          </cell>
          <cell r="G13">
            <v>30</v>
          </cell>
          <cell r="H13">
            <v>58.32</v>
          </cell>
          <cell r="K13">
            <v>1.2000000000000002</v>
          </cell>
        </row>
        <row r="14">
          <cell r="B14">
            <v>13.721739130434781</v>
          </cell>
          <cell r="C14">
            <v>23.5</v>
          </cell>
          <cell r="D14">
            <v>4.5999999999999996</v>
          </cell>
          <cell r="E14">
            <v>59.782608695652172</v>
          </cell>
          <cell r="F14">
            <v>98</v>
          </cell>
          <cell r="G14">
            <v>19</v>
          </cell>
          <cell r="H14">
            <v>11.879999999999999</v>
          </cell>
          <cell r="J14">
            <v>29.16</v>
          </cell>
          <cell r="K14">
            <v>0</v>
          </cell>
        </row>
        <row r="15">
          <cell r="B15">
            <v>15.616666666666669</v>
          </cell>
          <cell r="C15">
            <v>29.2</v>
          </cell>
          <cell r="D15">
            <v>5.7</v>
          </cell>
          <cell r="E15">
            <v>46.916666666666664</v>
          </cell>
          <cell r="F15">
            <v>80</v>
          </cell>
          <cell r="G15">
            <v>13</v>
          </cell>
          <cell r="H15">
            <v>11.879999999999999</v>
          </cell>
          <cell r="J15">
            <v>21.96</v>
          </cell>
          <cell r="K15">
            <v>0</v>
          </cell>
        </row>
        <row r="16">
          <cell r="B16">
            <v>18.287499999999998</v>
          </cell>
          <cell r="C16">
            <v>29</v>
          </cell>
          <cell r="D16">
            <v>7.7</v>
          </cell>
          <cell r="E16">
            <v>34.166666666666664</v>
          </cell>
          <cell r="F16">
            <v>72</v>
          </cell>
          <cell r="G16">
            <v>10</v>
          </cell>
          <cell r="H16">
            <v>14.76</v>
          </cell>
          <cell r="J16">
            <v>30.240000000000002</v>
          </cell>
          <cell r="K16">
            <v>0</v>
          </cell>
        </row>
        <row r="17">
          <cell r="B17">
            <v>17.813043478260873</v>
          </cell>
          <cell r="C17">
            <v>29.7</v>
          </cell>
          <cell r="D17">
            <v>7.5</v>
          </cell>
          <cell r="E17">
            <v>38.086956521739133</v>
          </cell>
          <cell r="F17">
            <v>82</v>
          </cell>
          <cell r="G17">
            <v>12</v>
          </cell>
          <cell r="H17">
            <v>13.32</v>
          </cell>
          <cell r="J17">
            <v>29.52</v>
          </cell>
          <cell r="K17">
            <v>0</v>
          </cell>
        </row>
        <row r="18">
          <cell r="B18">
            <v>22.395833333333339</v>
          </cell>
          <cell r="C18">
            <v>34.9</v>
          </cell>
          <cell r="D18">
            <v>11.7</v>
          </cell>
          <cell r="E18">
            <v>28.458333333333332</v>
          </cell>
          <cell r="F18">
            <v>50</v>
          </cell>
          <cell r="G18">
            <v>12</v>
          </cell>
          <cell r="H18">
            <v>6.84</v>
          </cell>
          <cell r="J18">
            <v>20.52</v>
          </cell>
          <cell r="K18">
            <v>0</v>
          </cell>
        </row>
        <row r="19">
          <cell r="B19">
            <v>22.542105263157897</v>
          </cell>
          <cell r="C19">
            <v>38.6</v>
          </cell>
          <cell r="D19">
            <v>12.5</v>
          </cell>
          <cell r="E19">
            <v>44.263157894736842</v>
          </cell>
          <cell r="F19">
            <v>77</v>
          </cell>
          <cell r="G19">
            <v>12</v>
          </cell>
          <cell r="H19">
            <v>9.7200000000000006</v>
          </cell>
          <cell r="J19">
            <v>20.16</v>
          </cell>
          <cell r="K19">
            <v>0</v>
          </cell>
        </row>
        <row r="20">
          <cell r="B20">
            <v>23.384210526315787</v>
          </cell>
          <cell r="C20">
            <v>37</v>
          </cell>
          <cell r="D20">
            <v>14.6</v>
          </cell>
          <cell r="E20">
            <v>42.421052631578945</v>
          </cell>
          <cell r="F20">
            <v>70</v>
          </cell>
          <cell r="G20">
            <v>18</v>
          </cell>
          <cell r="H20">
            <v>7.2</v>
          </cell>
          <cell r="J20">
            <v>17.28</v>
          </cell>
          <cell r="K20">
            <v>0</v>
          </cell>
        </row>
        <row r="21">
          <cell r="B21">
            <v>23.777777777777779</v>
          </cell>
          <cell r="C21">
            <v>36.5</v>
          </cell>
          <cell r="D21">
            <v>15.9</v>
          </cell>
          <cell r="E21">
            <v>46.833333333333336</v>
          </cell>
          <cell r="F21">
            <v>73</v>
          </cell>
          <cell r="G21">
            <v>14</v>
          </cell>
          <cell r="H21">
            <v>6.12</v>
          </cell>
          <cell r="J21">
            <v>17.28</v>
          </cell>
          <cell r="K21">
            <v>0</v>
          </cell>
        </row>
        <row r="22">
          <cell r="B22">
            <v>25.305882352941175</v>
          </cell>
          <cell r="C22">
            <v>37.799999999999997</v>
          </cell>
          <cell r="D22">
            <v>18</v>
          </cell>
          <cell r="E22">
            <v>39.588235294117645</v>
          </cell>
          <cell r="F22">
            <v>61</v>
          </cell>
          <cell r="G22">
            <v>16</v>
          </cell>
          <cell r="H22">
            <v>9.3600000000000012</v>
          </cell>
          <cell r="J22">
            <v>25.56</v>
          </cell>
          <cell r="K22">
            <v>0</v>
          </cell>
        </row>
        <row r="23">
          <cell r="B23">
            <v>25.349999999999998</v>
          </cell>
          <cell r="C23">
            <v>36.4</v>
          </cell>
          <cell r="D23">
            <v>17.2</v>
          </cell>
          <cell r="E23">
            <v>43.666666666666664</v>
          </cell>
          <cell r="F23">
            <v>74</v>
          </cell>
          <cell r="G23">
            <v>14</v>
          </cell>
          <cell r="H23">
            <v>6.48</v>
          </cell>
          <cell r="J23">
            <v>18.36</v>
          </cell>
          <cell r="K23">
            <v>0</v>
          </cell>
        </row>
        <row r="24">
          <cell r="B24">
            <v>24.364705882352936</v>
          </cell>
          <cell r="C24">
            <v>37.9</v>
          </cell>
          <cell r="D24">
            <v>16.8</v>
          </cell>
          <cell r="E24">
            <v>39.705882352941174</v>
          </cell>
          <cell r="F24">
            <v>67</v>
          </cell>
          <cell r="G24">
            <v>13</v>
          </cell>
          <cell r="H24">
            <v>9.3600000000000012</v>
          </cell>
          <cell r="J24">
            <v>18.720000000000002</v>
          </cell>
          <cell r="K24">
            <v>0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J35" t="str">
            <v>*</v>
          </cell>
          <cell r="K3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24.583333333333339</v>
          </cell>
          <cell r="C5">
            <v>33.6</v>
          </cell>
          <cell r="D5">
            <v>18.399999999999999</v>
          </cell>
          <cell r="E5">
            <v>50.083333333333336</v>
          </cell>
          <cell r="F5">
            <v>73</v>
          </cell>
          <cell r="G5">
            <v>22</v>
          </cell>
          <cell r="H5">
            <v>21.96</v>
          </cell>
          <cell r="J5">
            <v>41.76</v>
          </cell>
          <cell r="K5">
            <v>0</v>
          </cell>
        </row>
        <row r="6">
          <cell r="B6">
            <v>25.491666666666671</v>
          </cell>
          <cell r="C6">
            <v>33</v>
          </cell>
          <cell r="D6">
            <v>19.2</v>
          </cell>
          <cell r="E6">
            <v>37.416666666666664</v>
          </cell>
          <cell r="F6">
            <v>56</v>
          </cell>
          <cell r="G6">
            <v>20</v>
          </cell>
          <cell r="H6">
            <v>19.8</v>
          </cell>
          <cell r="J6">
            <v>54.72</v>
          </cell>
          <cell r="K6">
            <v>0</v>
          </cell>
        </row>
        <row r="7">
          <cell r="B7">
            <v>25.737499999999994</v>
          </cell>
          <cell r="C7">
            <v>34.700000000000003</v>
          </cell>
          <cell r="D7">
            <v>19.3</v>
          </cell>
          <cell r="E7">
            <v>37.833333333333336</v>
          </cell>
          <cell r="F7">
            <v>55</v>
          </cell>
          <cell r="G7">
            <v>20</v>
          </cell>
          <cell r="H7">
            <v>23.040000000000003</v>
          </cell>
          <cell r="J7">
            <v>50.76</v>
          </cell>
          <cell r="K7">
            <v>0</v>
          </cell>
        </row>
        <row r="8">
          <cell r="B8">
            <v>26.054166666666671</v>
          </cell>
          <cell r="C8">
            <v>32.799999999999997</v>
          </cell>
          <cell r="D8">
            <v>20.3</v>
          </cell>
          <cell r="E8">
            <v>37.458333333333336</v>
          </cell>
          <cell r="F8">
            <v>52</v>
          </cell>
          <cell r="G8">
            <v>23</v>
          </cell>
          <cell r="H8">
            <v>20.16</v>
          </cell>
          <cell r="J8">
            <v>38.880000000000003</v>
          </cell>
          <cell r="K8">
            <v>0</v>
          </cell>
        </row>
        <row r="9">
          <cell r="B9">
            <v>26.358333333333331</v>
          </cell>
          <cell r="C9">
            <v>34</v>
          </cell>
          <cell r="D9">
            <v>20.8</v>
          </cell>
          <cell r="E9">
            <v>37.458333333333336</v>
          </cell>
          <cell r="F9">
            <v>53</v>
          </cell>
          <cell r="G9">
            <v>21</v>
          </cell>
          <cell r="H9">
            <v>15.840000000000002</v>
          </cell>
          <cell r="J9">
            <v>37.440000000000005</v>
          </cell>
          <cell r="K9">
            <v>0</v>
          </cell>
        </row>
        <row r="10">
          <cell r="B10">
            <v>25.879166666666663</v>
          </cell>
          <cell r="C10">
            <v>34.200000000000003</v>
          </cell>
          <cell r="D10">
            <v>19</v>
          </cell>
          <cell r="E10">
            <v>36.541666666666664</v>
          </cell>
          <cell r="F10">
            <v>56</v>
          </cell>
          <cell r="G10">
            <v>19</v>
          </cell>
          <cell r="H10">
            <v>20.16</v>
          </cell>
          <cell r="J10">
            <v>50.76</v>
          </cell>
          <cell r="K10">
            <v>0</v>
          </cell>
        </row>
        <row r="11">
          <cell r="B11">
            <v>24.270833333333332</v>
          </cell>
          <cell r="C11">
            <v>33.6</v>
          </cell>
          <cell r="D11">
            <v>18.100000000000001</v>
          </cell>
          <cell r="E11">
            <v>39.916666666666664</v>
          </cell>
          <cell r="F11">
            <v>56</v>
          </cell>
          <cell r="G11">
            <v>19</v>
          </cell>
          <cell r="H11">
            <v>20.52</v>
          </cell>
          <cell r="J11">
            <v>55.080000000000005</v>
          </cell>
          <cell r="K11">
            <v>0</v>
          </cell>
        </row>
        <row r="12">
          <cell r="B12">
            <v>17.583333333333336</v>
          </cell>
          <cell r="C12">
            <v>21.8</v>
          </cell>
          <cell r="D12">
            <v>13.8</v>
          </cell>
          <cell r="E12">
            <v>85.125</v>
          </cell>
          <cell r="F12">
            <v>98</v>
          </cell>
          <cell r="G12">
            <v>56</v>
          </cell>
          <cell r="H12">
            <v>12.96</v>
          </cell>
          <cell r="J12">
            <v>34.200000000000003</v>
          </cell>
          <cell r="K12">
            <v>5.2</v>
          </cell>
        </row>
        <row r="13">
          <cell r="B13">
            <v>10.883333333333331</v>
          </cell>
          <cell r="C13">
            <v>13.8</v>
          </cell>
          <cell r="D13">
            <v>8.4</v>
          </cell>
          <cell r="E13">
            <v>77.125</v>
          </cell>
          <cell r="F13">
            <v>98</v>
          </cell>
          <cell r="G13">
            <v>65</v>
          </cell>
          <cell r="H13">
            <v>18</v>
          </cell>
          <cell r="J13">
            <v>41.4</v>
          </cell>
          <cell r="K13">
            <v>0.60000000000000009</v>
          </cell>
        </row>
        <row r="14">
          <cell r="B14">
            <v>9.8125</v>
          </cell>
          <cell r="C14">
            <v>19.100000000000001</v>
          </cell>
          <cell r="D14">
            <v>4.4000000000000004</v>
          </cell>
          <cell r="E14">
            <v>68</v>
          </cell>
          <cell r="F14">
            <v>94</v>
          </cell>
          <cell r="G14">
            <v>21</v>
          </cell>
          <cell r="H14">
            <v>14.76</v>
          </cell>
          <cell r="J14">
            <v>29.52</v>
          </cell>
          <cell r="K14">
            <v>0</v>
          </cell>
        </row>
        <row r="15">
          <cell r="B15">
            <v>14.279166666666667</v>
          </cell>
          <cell r="C15">
            <v>22.7</v>
          </cell>
          <cell r="D15">
            <v>6.7</v>
          </cell>
          <cell r="E15">
            <v>44.708333333333336</v>
          </cell>
          <cell r="F15">
            <v>73</v>
          </cell>
          <cell r="G15">
            <v>19</v>
          </cell>
          <cell r="H15">
            <v>13.32</v>
          </cell>
          <cell r="J15">
            <v>27.720000000000002</v>
          </cell>
          <cell r="K15">
            <v>0</v>
          </cell>
        </row>
        <row r="16">
          <cell r="B16">
            <v>14.274999999999999</v>
          </cell>
          <cell r="C16">
            <v>22.1</v>
          </cell>
          <cell r="D16">
            <v>7.1</v>
          </cell>
          <cell r="E16">
            <v>47.166666666666664</v>
          </cell>
          <cell r="F16">
            <v>78</v>
          </cell>
          <cell r="G16">
            <v>20</v>
          </cell>
          <cell r="H16">
            <v>16.2</v>
          </cell>
          <cell r="J16">
            <v>35.28</v>
          </cell>
          <cell r="K16">
            <v>0</v>
          </cell>
        </row>
        <row r="17">
          <cell r="B17">
            <v>13.504166666666668</v>
          </cell>
          <cell r="C17">
            <v>23.2</v>
          </cell>
          <cell r="D17">
            <v>3.5</v>
          </cell>
          <cell r="E17">
            <v>42.125</v>
          </cell>
          <cell r="F17">
            <v>79</v>
          </cell>
          <cell r="G17">
            <v>15</v>
          </cell>
          <cell r="H17">
            <v>10.8</v>
          </cell>
          <cell r="J17">
            <v>21.6</v>
          </cell>
          <cell r="K17">
            <v>0</v>
          </cell>
        </row>
        <row r="18">
          <cell r="B18">
            <v>19.475000000000001</v>
          </cell>
          <cell r="C18">
            <v>28.6</v>
          </cell>
          <cell r="D18">
            <v>13.4</v>
          </cell>
          <cell r="E18">
            <v>39.5</v>
          </cell>
          <cell r="F18">
            <v>63</v>
          </cell>
          <cell r="G18">
            <v>18</v>
          </cell>
          <cell r="H18">
            <v>16.559999999999999</v>
          </cell>
          <cell r="J18">
            <v>36.36</v>
          </cell>
          <cell r="K18">
            <v>0</v>
          </cell>
        </row>
        <row r="19">
          <cell r="B19">
            <v>23.212500000000002</v>
          </cell>
          <cell r="C19">
            <v>32.6</v>
          </cell>
          <cell r="D19">
            <v>16.5</v>
          </cell>
          <cell r="E19">
            <v>34.958333333333336</v>
          </cell>
          <cell r="F19">
            <v>52</v>
          </cell>
          <cell r="G19">
            <v>18</v>
          </cell>
          <cell r="H19">
            <v>14.4</v>
          </cell>
          <cell r="J19">
            <v>30.240000000000002</v>
          </cell>
          <cell r="K19">
            <v>0</v>
          </cell>
        </row>
        <row r="20">
          <cell r="B20">
            <v>26.579166666666666</v>
          </cell>
          <cell r="C20">
            <v>36.200000000000003</v>
          </cell>
          <cell r="D20">
            <v>19.600000000000001</v>
          </cell>
          <cell r="E20">
            <v>30.833333333333332</v>
          </cell>
          <cell r="F20">
            <v>46</v>
          </cell>
          <cell r="G20">
            <v>15</v>
          </cell>
          <cell r="H20">
            <v>17.64</v>
          </cell>
          <cell r="J20">
            <v>37.080000000000005</v>
          </cell>
          <cell r="K20">
            <v>0</v>
          </cell>
        </row>
        <row r="21">
          <cell r="B21">
            <v>28.624999999999996</v>
          </cell>
          <cell r="C21">
            <v>37.799999999999997</v>
          </cell>
          <cell r="D21">
            <v>18.7</v>
          </cell>
          <cell r="E21">
            <v>28.875</v>
          </cell>
          <cell r="F21">
            <v>55</v>
          </cell>
          <cell r="G21">
            <v>14</v>
          </cell>
          <cell r="H21">
            <v>16.559999999999999</v>
          </cell>
          <cell r="J21">
            <v>45.72</v>
          </cell>
          <cell r="K21">
            <v>0</v>
          </cell>
        </row>
        <row r="22">
          <cell r="B22">
            <v>29.054166666666664</v>
          </cell>
          <cell r="C22">
            <v>37.299999999999997</v>
          </cell>
          <cell r="D22">
            <v>21.6</v>
          </cell>
          <cell r="E22">
            <v>25.416666666666668</v>
          </cell>
          <cell r="F22">
            <v>40</v>
          </cell>
          <cell r="G22">
            <v>14</v>
          </cell>
          <cell r="H22">
            <v>17.28</v>
          </cell>
          <cell r="J22">
            <v>36</v>
          </cell>
          <cell r="K22">
            <v>0</v>
          </cell>
        </row>
        <row r="23">
          <cell r="B23">
            <v>29.516666666666666</v>
          </cell>
          <cell r="C23">
            <v>38.299999999999997</v>
          </cell>
          <cell r="D23">
            <v>22.7</v>
          </cell>
          <cell r="E23">
            <v>22.916666666666668</v>
          </cell>
          <cell r="F23">
            <v>31</v>
          </cell>
          <cell r="G23">
            <v>13</v>
          </cell>
          <cell r="H23">
            <v>16.920000000000002</v>
          </cell>
          <cell r="J23">
            <v>41.76</v>
          </cell>
          <cell r="K23">
            <v>0</v>
          </cell>
        </row>
        <row r="24">
          <cell r="B24">
            <v>29.562500000000011</v>
          </cell>
          <cell r="C24">
            <v>38.200000000000003</v>
          </cell>
          <cell r="D24">
            <v>21.5</v>
          </cell>
          <cell r="E24">
            <v>26</v>
          </cell>
          <cell r="F24">
            <v>46</v>
          </cell>
          <cell r="G24">
            <v>12</v>
          </cell>
          <cell r="H24">
            <v>13.32</v>
          </cell>
          <cell r="J24">
            <v>48.96</v>
          </cell>
          <cell r="K24">
            <v>0</v>
          </cell>
        </row>
        <row r="25">
          <cell r="B25">
            <v>28.337499999999995</v>
          </cell>
          <cell r="C25">
            <v>38.1</v>
          </cell>
          <cell r="D25">
            <v>20.2</v>
          </cell>
          <cell r="E25">
            <v>24.125</v>
          </cell>
          <cell r="F25">
            <v>40</v>
          </cell>
          <cell r="G25">
            <v>12</v>
          </cell>
          <cell r="H25">
            <v>21.240000000000002</v>
          </cell>
          <cell r="J25">
            <v>46.800000000000004</v>
          </cell>
          <cell r="K25">
            <v>0</v>
          </cell>
        </row>
        <row r="26">
          <cell r="B26">
            <v>27.112500000000001</v>
          </cell>
          <cell r="C26">
            <v>36.5</v>
          </cell>
          <cell r="D26">
            <v>19.600000000000001</v>
          </cell>
          <cell r="E26">
            <v>29.541666666666668</v>
          </cell>
          <cell r="F26">
            <v>54</v>
          </cell>
          <cell r="G26">
            <v>16</v>
          </cell>
          <cell r="H26">
            <v>27.720000000000002</v>
          </cell>
          <cell r="J26">
            <v>60.12</v>
          </cell>
          <cell r="K26">
            <v>0</v>
          </cell>
        </row>
        <row r="27">
          <cell r="B27">
            <v>16.412500000000001</v>
          </cell>
          <cell r="C27">
            <v>24.8</v>
          </cell>
          <cell r="D27">
            <v>13.5</v>
          </cell>
          <cell r="E27">
            <v>84.083333333333329</v>
          </cell>
          <cell r="F27">
            <v>98</v>
          </cell>
          <cell r="G27">
            <v>54</v>
          </cell>
          <cell r="H27">
            <v>26.28</v>
          </cell>
          <cell r="J27">
            <v>48.24</v>
          </cell>
          <cell r="K27">
            <v>7.6</v>
          </cell>
        </row>
        <row r="28">
          <cell r="B28">
            <v>13.8125</v>
          </cell>
          <cell r="C28">
            <v>17.100000000000001</v>
          </cell>
          <cell r="D28">
            <v>12.1</v>
          </cell>
          <cell r="E28">
            <v>88.958333333333329</v>
          </cell>
          <cell r="F28">
            <v>99</v>
          </cell>
          <cell r="G28">
            <v>57</v>
          </cell>
          <cell r="H28">
            <v>17.64</v>
          </cell>
          <cell r="J28">
            <v>34.200000000000003</v>
          </cell>
          <cell r="K28">
            <v>25.600000000000005</v>
          </cell>
        </row>
        <row r="29">
          <cell r="B29">
            <v>11.2125</v>
          </cell>
          <cell r="C29">
            <v>15.1</v>
          </cell>
          <cell r="D29">
            <v>8.5</v>
          </cell>
          <cell r="E29">
            <v>63.166666666666664</v>
          </cell>
          <cell r="F29">
            <v>77</v>
          </cell>
          <cell r="G29">
            <v>29</v>
          </cell>
          <cell r="H29">
            <v>29.16</v>
          </cell>
          <cell r="J29">
            <v>54.36</v>
          </cell>
          <cell r="K29">
            <v>0.4</v>
          </cell>
        </row>
        <row r="30">
          <cell r="B30">
            <v>11.245833333333332</v>
          </cell>
          <cell r="C30">
            <v>20.399999999999999</v>
          </cell>
          <cell r="D30">
            <v>3.3</v>
          </cell>
          <cell r="E30">
            <v>52.791666666666664</v>
          </cell>
          <cell r="F30">
            <v>83</v>
          </cell>
          <cell r="G30">
            <v>23</v>
          </cell>
          <cell r="H30">
            <v>14.76</v>
          </cell>
          <cell r="J30">
            <v>29.880000000000003</v>
          </cell>
          <cell r="K30">
            <v>0</v>
          </cell>
        </row>
        <row r="31">
          <cell r="B31">
            <v>17.862500000000001</v>
          </cell>
          <cell r="C31">
            <v>25.6</v>
          </cell>
          <cell r="D31">
            <v>12.7</v>
          </cell>
          <cell r="E31">
            <v>33.708333333333336</v>
          </cell>
          <cell r="F31">
            <v>45</v>
          </cell>
          <cell r="G31">
            <v>23</v>
          </cell>
          <cell r="H31">
            <v>17.64</v>
          </cell>
          <cell r="J31">
            <v>33.840000000000003</v>
          </cell>
          <cell r="K31">
            <v>0</v>
          </cell>
        </row>
        <row r="32">
          <cell r="B32">
            <v>22.070833333333336</v>
          </cell>
          <cell r="C32">
            <v>31.9</v>
          </cell>
          <cell r="D32">
            <v>14.6</v>
          </cell>
          <cell r="E32">
            <v>29.333333333333332</v>
          </cell>
          <cell r="F32">
            <v>41</v>
          </cell>
          <cell r="G32">
            <v>19</v>
          </cell>
          <cell r="H32">
            <v>16.2</v>
          </cell>
          <cell r="J32">
            <v>30.240000000000002</v>
          </cell>
          <cell r="K32">
            <v>0</v>
          </cell>
        </row>
        <row r="33">
          <cell r="B33">
            <v>24.770833333333339</v>
          </cell>
          <cell r="C33">
            <v>33.5</v>
          </cell>
          <cell r="D33">
            <v>15.6</v>
          </cell>
          <cell r="E33">
            <v>35.416666666666664</v>
          </cell>
          <cell r="F33">
            <v>61</v>
          </cell>
          <cell r="G33">
            <v>20</v>
          </cell>
          <cell r="H33">
            <v>20.88</v>
          </cell>
          <cell r="J33">
            <v>37.800000000000004</v>
          </cell>
          <cell r="K33">
            <v>0</v>
          </cell>
        </row>
        <row r="34">
          <cell r="B34">
            <v>27.450000000000003</v>
          </cell>
          <cell r="C34">
            <v>35.5</v>
          </cell>
          <cell r="D34">
            <v>20.2</v>
          </cell>
          <cell r="E34">
            <v>33.458333333333336</v>
          </cell>
          <cell r="F34">
            <v>53</v>
          </cell>
          <cell r="G34">
            <v>16</v>
          </cell>
          <cell r="H34">
            <v>22.68</v>
          </cell>
          <cell r="J34">
            <v>38.880000000000003</v>
          </cell>
          <cell r="K34">
            <v>0</v>
          </cell>
        </row>
        <row r="35">
          <cell r="B35">
            <v>27.775000000000006</v>
          </cell>
          <cell r="C35">
            <v>35.6</v>
          </cell>
          <cell r="D35">
            <v>21.3</v>
          </cell>
          <cell r="E35">
            <v>29.75</v>
          </cell>
          <cell r="F35">
            <v>43</v>
          </cell>
          <cell r="G35">
            <v>18</v>
          </cell>
          <cell r="H35">
            <v>14.4</v>
          </cell>
          <cell r="J35">
            <v>33.119999999999997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24.729166666666668</v>
          </cell>
          <cell r="C5">
            <v>33.9</v>
          </cell>
          <cell r="D5">
            <v>18.100000000000001</v>
          </cell>
          <cell r="E5">
            <v>53.958333333333336</v>
          </cell>
          <cell r="F5">
            <v>79</v>
          </cell>
          <cell r="G5">
            <v>23</v>
          </cell>
          <cell r="H5">
            <v>32.76</v>
          </cell>
          <cell r="J5">
            <v>47.519999999999996</v>
          </cell>
          <cell r="K5">
            <v>0</v>
          </cell>
        </row>
        <row r="6">
          <cell r="B6">
            <v>25.837499999999995</v>
          </cell>
          <cell r="C6">
            <v>33.700000000000003</v>
          </cell>
          <cell r="D6">
            <v>18.7</v>
          </cell>
          <cell r="E6">
            <v>40.291666666666664</v>
          </cell>
          <cell r="F6">
            <v>62</v>
          </cell>
          <cell r="G6">
            <v>23</v>
          </cell>
          <cell r="H6">
            <v>38.519999999999996</v>
          </cell>
          <cell r="J6">
            <v>53.28</v>
          </cell>
          <cell r="K6">
            <v>0</v>
          </cell>
        </row>
        <row r="7">
          <cell r="B7">
            <v>25.662500000000005</v>
          </cell>
          <cell r="C7">
            <v>35</v>
          </cell>
          <cell r="D7">
            <v>19.899999999999999</v>
          </cell>
          <cell r="E7">
            <v>40.541666666666664</v>
          </cell>
          <cell r="F7">
            <v>53</v>
          </cell>
          <cell r="G7">
            <v>23</v>
          </cell>
          <cell r="H7">
            <v>29.52</v>
          </cell>
          <cell r="J7">
            <v>48.6</v>
          </cell>
          <cell r="K7">
            <v>0</v>
          </cell>
        </row>
        <row r="8">
          <cell r="B8">
            <v>25.966666666666669</v>
          </cell>
          <cell r="C8">
            <v>33.4</v>
          </cell>
          <cell r="D8">
            <v>20.6</v>
          </cell>
          <cell r="E8">
            <v>40.958333333333336</v>
          </cell>
          <cell r="F8">
            <v>53</v>
          </cell>
          <cell r="G8">
            <v>27</v>
          </cell>
          <cell r="H8">
            <v>29.16</v>
          </cell>
          <cell r="J8">
            <v>45.72</v>
          </cell>
          <cell r="K8">
            <v>0</v>
          </cell>
        </row>
        <row r="9">
          <cell r="B9">
            <v>25.316666666666663</v>
          </cell>
          <cell r="C9">
            <v>33.9</v>
          </cell>
          <cell r="D9">
            <v>17.8</v>
          </cell>
          <cell r="E9">
            <v>43.958333333333336</v>
          </cell>
          <cell r="F9">
            <v>65</v>
          </cell>
          <cell r="G9">
            <v>24</v>
          </cell>
          <cell r="H9">
            <v>24.840000000000003</v>
          </cell>
          <cell r="J9">
            <v>35.28</v>
          </cell>
          <cell r="K9">
            <v>0</v>
          </cell>
        </row>
        <row r="10">
          <cell r="B10">
            <v>25.804166666666664</v>
          </cell>
          <cell r="C10">
            <v>34.799999999999997</v>
          </cell>
          <cell r="D10">
            <v>17.899999999999999</v>
          </cell>
          <cell r="E10">
            <v>40.416666666666664</v>
          </cell>
          <cell r="F10">
            <v>62</v>
          </cell>
          <cell r="G10">
            <v>22</v>
          </cell>
          <cell r="H10">
            <v>30.240000000000002</v>
          </cell>
          <cell r="J10">
            <v>46.080000000000005</v>
          </cell>
          <cell r="K10">
            <v>0</v>
          </cell>
        </row>
        <row r="11">
          <cell r="B11">
            <v>24.400000000000006</v>
          </cell>
          <cell r="C11">
            <v>34.4</v>
          </cell>
          <cell r="D11">
            <v>16.3</v>
          </cell>
          <cell r="E11">
            <v>43.958333333333336</v>
          </cell>
          <cell r="F11">
            <v>67</v>
          </cell>
          <cell r="G11">
            <v>21</v>
          </cell>
          <cell r="H11">
            <v>33.480000000000004</v>
          </cell>
          <cell r="J11">
            <v>53.64</v>
          </cell>
          <cell r="K11">
            <v>0</v>
          </cell>
        </row>
        <row r="12">
          <cell r="B12">
            <v>19.3</v>
          </cell>
          <cell r="C12">
            <v>25.1</v>
          </cell>
          <cell r="D12">
            <v>16.100000000000001</v>
          </cell>
          <cell r="E12">
            <v>78.958333333333329</v>
          </cell>
          <cell r="F12">
            <v>100</v>
          </cell>
          <cell r="G12">
            <v>43</v>
          </cell>
          <cell r="H12">
            <v>13.32</v>
          </cell>
          <cell r="J12">
            <v>33.119999999999997</v>
          </cell>
          <cell r="K12">
            <v>1.2</v>
          </cell>
        </row>
        <row r="13">
          <cell r="B13">
            <v>12.054166666666665</v>
          </cell>
          <cell r="C13">
            <v>16.100000000000001</v>
          </cell>
          <cell r="D13">
            <v>9.6999999999999993</v>
          </cell>
          <cell r="E13">
            <v>74.666666666666671</v>
          </cell>
          <cell r="F13">
            <v>99</v>
          </cell>
          <cell r="G13">
            <v>55</v>
          </cell>
          <cell r="H13">
            <v>16.559999999999999</v>
          </cell>
          <cell r="J13">
            <v>36.72</v>
          </cell>
          <cell r="K13">
            <v>0.8</v>
          </cell>
        </row>
        <row r="14">
          <cell r="B14">
            <v>10.524999999999999</v>
          </cell>
          <cell r="C14">
            <v>21</v>
          </cell>
          <cell r="D14">
            <v>1.5</v>
          </cell>
          <cell r="E14">
            <v>69.083333333333329</v>
          </cell>
          <cell r="F14">
            <v>100</v>
          </cell>
          <cell r="G14">
            <v>25</v>
          </cell>
          <cell r="H14">
            <v>11.520000000000001</v>
          </cell>
          <cell r="J14">
            <v>29.880000000000003</v>
          </cell>
          <cell r="K14">
            <v>0.2</v>
          </cell>
        </row>
        <row r="15">
          <cell r="B15">
            <v>12.524999999999999</v>
          </cell>
          <cell r="C15">
            <v>23.1</v>
          </cell>
          <cell r="D15">
            <v>2.8</v>
          </cell>
          <cell r="E15">
            <v>54.583333333333336</v>
          </cell>
          <cell r="F15">
            <v>91</v>
          </cell>
          <cell r="G15">
            <v>23</v>
          </cell>
          <cell r="H15">
            <v>11.879999999999999</v>
          </cell>
          <cell r="J15">
            <v>34.200000000000003</v>
          </cell>
          <cell r="K15">
            <v>0</v>
          </cell>
        </row>
        <row r="16">
          <cell r="B16">
            <v>14.350000000000001</v>
          </cell>
          <cell r="C16">
            <v>23.8</v>
          </cell>
          <cell r="D16">
            <v>5.0999999999999996</v>
          </cell>
          <cell r="E16">
            <v>48.791666666666664</v>
          </cell>
          <cell r="F16">
            <v>88</v>
          </cell>
          <cell r="G16">
            <v>18</v>
          </cell>
          <cell r="H16">
            <v>14.4</v>
          </cell>
          <cell r="J16">
            <v>33.480000000000004</v>
          </cell>
          <cell r="K16">
            <v>0</v>
          </cell>
        </row>
        <row r="17">
          <cell r="B17">
            <v>13.25</v>
          </cell>
          <cell r="C17">
            <v>24.6</v>
          </cell>
          <cell r="D17">
            <v>2</v>
          </cell>
          <cell r="E17">
            <v>46.041666666666664</v>
          </cell>
          <cell r="F17">
            <v>88</v>
          </cell>
          <cell r="G17">
            <v>16</v>
          </cell>
          <cell r="H17">
            <v>11.879999999999999</v>
          </cell>
          <cell r="J17">
            <v>20.52</v>
          </cell>
          <cell r="K17">
            <v>0</v>
          </cell>
        </row>
        <row r="18">
          <cell r="B18">
            <v>19.245833333333334</v>
          </cell>
          <cell r="C18">
            <v>28.9</v>
          </cell>
          <cell r="D18">
            <v>12.6</v>
          </cell>
          <cell r="E18">
            <v>44.791666666666664</v>
          </cell>
          <cell r="F18">
            <v>72</v>
          </cell>
          <cell r="G18">
            <v>21</v>
          </cell>
          <cell r="H18">
            <v>21.96</v>
          </cell>
          <cell r="J18">
            <v>34.56</v>
          </cell>
          <cell r="K18">
            <v>0</v>
          </cell>
        </row>
        <row r="19">
          <cell r="B19">
            <v>22.287499999999998</v>
          </cell>
          <cell r="C19">
            <v>33.200000000000003</v>
          </cell>
          <cell r="D19">
            <v>12.8</v>
          </cell>
          <cell r="E19">
            <v>41.5</v>
          </cell>
          <cell r="F19">
            <v>70</v>
          </cell>
          <cell r="G19">
            <v>21</v>
          </cell>
          <cell r="H19">
            <v>19.079999999999998</v>
          </cell>
          <cell r="J19">
            <v>30.240000000000002</v>
          </cell>
          <cell r="K19">
            <v>0</v>
          </cell>
        </row>
        <row r="20">
          <cell r="B20">
            <v>24.900000000000002</v>
          </cell>
          <cell r="C20">
            <v>36.4</v>
          </cell>
          <cell r="D20">
            <v>13.6</v>
          </cell>
          <cell r="E20">
            <v>39.708333333333336</v>
          </cell>
          <cell r="F20">
            <v>72</v>
          </cell>
          <cell r="G20">
            <v>19</v>
          </cell>
          <cell r="H20">
            <v>23.759999999999998</v>
          </cell>
          <cell r="J20">
            <v>38.880000000000003</v>
          </cell>
          <cell r="K20">
            <v>0</v>
          </cell>
        </row>
        <row r="21">
          <cell r="B21">
            <v>27.179166666666664</v>
          </cell>
          <cell r="C21">
            <v>38</v>
          </cell>
          <cell r="D21">
            <v>19.399999999999999</v>
          </cell>
          <cell r="E21">
            <v>37.291666666666664</v>
          </cell>
          <cell r="F21">
            <v>57</v>
          </cell>
          <cell r="G21">
            <v>17</v>
          </cell>
          <cell r="H21">
            <v>25.56</v>
          </cell>
          <cell r="J21">
            <v>38.519999999999996</v>
          </cell>
          <cell r="K21">
            <v>0</v>
          </cell>
        </row>
        <row r="22">
          <cell r="B22">
            <v>27.091666666666669</v>
          </cell>
          <cell r="C22">
            <v>38.299999999999997</v>
          </cell>
          <cell r="D22">
            <v>16.899999999999999</v>
          </cell>
          <cell r="E22">
            <v>35.25</v>
          </cell>
          <cell r="F22">
            <v>61</v>
          </cell>
          <cell r="G22">
            <v>15</v>
          </cell>
          <cell r="H22">
            <v>24.12</v>
          </cell>
          <cell r="J22">
            <v>42.480000000000004</v>
          </cell>
          <cell r="K22">
            <v>0</v>
          </cell>
        </row>
        <row r="23">
          <cell r="B23">
            <v>27.824999999999992</v>
          </cell>
          <cell r="C23">
            <v>39.1</v>
          </cell>
          <cell r="D23">
            <v>16.3</v>
          </cell>
          <cell r="E23">
            <v>29.916666666666668</v>
          </cell>
          <cell r="F23">
            <v>61</v>
          </cell>
          <cell r="G23">
            <v>13</v>
          </cell>
          <cell r="H23">
            <v>25.92</v>
          </cell>
          <cell r="J23">
            <v>37.800000000000004</v>
          </cell>
          <cell r="K23">
            <v>0</v>
          </cell>
        </row>
        <row r="24">
          <cell r="B24">
            <v>27.979166666666671</v>
          </cell>
          <cell r="C24">
            <v>38.299999999999997</v>
          </cell>
          <cell r="D24">
            <v>18.100000000000001</v>
          </cell>
          <cell r="E24">
            <v>32.875</v>
          </cell>
          <cell r="F24">
            <v>60</v>
          </cell>
          <cell r="G24">
            <v>13</v>
          </cell>
          <cell r="H24">
            <v>21.6</v>
          </cell>
          <cell r="J24">
            <v>35.28</v>
          </cell>
          <cell r="K24">
            <v>0</v>
          </cell>
        </row>
        <row r="25">
          <cell r="B25">
            <v>28.066666666666663</v>
          </cell>
          <cell r="C25">
            <v>38.9</v>
          </cell>
          <cell r="D25">
            <v>17.5</v>
          </cell>
          <cell r="E25">
            <v>28.416666666666668</v>
          </cell>
          <cell r="F25">
            <v>49</v>
          </cell>
          <cell r="G25">
            <v>14</v>
          </cell>
          <cell r="H25">
            <v>25.92</v>
          </cell>
          <cell r="J25">
            <v>39.6</v>
          </cell>
          <cell r="K25">
            <v>0</v>
          </cell>
        </row>
        <row r="26">
          <cell r="B26">
            <v>27.012499999999999</v>
          </cell>
          <cell r="C26">
            <v>37.6</v>
          </cell>
          <cell r="D26">
            <v>16</v>
          </cell>
          <cell r="E26">
            <v>33.833333333333336</v>
          </cell>
          <cell r="F26">
            <v>60</v>
          </cell>
          <cell r="G26">
            <v>16</v>
          </cell>
          <cell r="J26">
            <v>59.4</v>
          </cell>
          <cell r="K26">
            <v>0</v>
          </cell>
        </row>
        <row r="27">
          <cell r="B27">
            <v>18.12916666666667</v>
          </cell>
          <cell r="C27">
            <v>28.9</v>
          </cell>
          <cell r="D27">
            <v>14.9</v>
          </cell>
          <cell r="E27">
            <v>78.833333333333329</v>
          </cell>
          <cell r="F27">
            <v>100</v>
          </cell>
          <cell r="G27">
            <v>32</v>
          </cell>
          <cell r="H27">
            <v>22.32</v>
          </cell>
          <cell r="J27">
            <v>44.64</v>
          </cell>
          <cell r="K27">
            <v>5.8</v>
          </cell>
        </row>
        <row r="28">
          <cell r="B28">
            <v>14.979166666666666</v>
          </cell>
          <cell r="C28">
            <v>17.8</v>
          </cell>
          <cell r="D28">
            <v>13.5</v>
          </cell>
          <cell r="E28">
            <v>89.458333333333329</v>
          </cell>
          <cell r="F28">
            <v>100</v>
          </cell>
          <cell r="G28">
            <v>58</v>
          </cell>
          <cell r="H28">
            <v>15.120000000000001</v>
          </cell>
          <cell r="J28">
            <v>32.04</v>
          </cell>
          <cell r="K28">
            <v>20.399999999999999</v>
          </cell>
        </row>
        <row r="29">
          <cell r="B29">
            <v>12.39583333333333</v>
          </cell>
          <cell r="C29">
            <v>15.9</v>
          </cell>
          <cell r="D29">
            <v>10.199999999999999</v>
          </cell>
          <cell r="E29">
            <v>60.166666666666664</v>
          </cell>
          <cell r="F29">
            <v>83</v>
          </cell>
          <cell r="G29">
            <v>38</v>
          </cell>
          <cell r="H29">
            <v>19.8</v>
          </cell>
          <cell r="J29">
            <v>50.04</v>
          </cell>
          <cell r="K29">
            <v>0</v>
          </cell>
        </row>
        <row r="30">
          <cell r="B30">
            <v>11.670833333333334</v>
          </cell>
          <cell r="C30">
            <v>21.4</v>
          </cell>
          <cell r="D30">
            <v>3.1</v>
          </cell>
          <cell r="E30">
            <v>56.083333333333336</v>
          </cell>
          <cell r="F30">
            <v>91</v>
          </cell>
          <cell r="G30">
            <v>24</v>
          </cell>
          <cell r="H30">
            <v>18</v>
          </cell>
          <cell r="J30">
            <v>36</v>
          </cell>
          <cell r="K30">
            <v>0</v>
          </cell>
        </row>
        <row r="31">
          <cell r="B31">
            <v>16.166666666666668</v>
          </cell>
          <cell r="C31">
            <v>26.5</v>
          </cell>
          <cell r="D31">
            <v>7.5</v>
          </cell>
          <cell r="E31">
            <v>46.791666666666664</v>
          </cell>
          <cell r="F31">
            <v>86</v>
          </cell>
          <cell r="G31">
            <v>24</v>
          </cell>
          <cell r="H31">
            <v>20.88</v>
          </cell>
          <cell r="J31">
            <v>35.64</v>
          </cell>
          <cell r="K31">
            <v>0</v>
          </cell>
        </row>
        <row r="32">
          <cell r="B32">
            <v>21.166666666666668</v>
          </cell>
          <cell r="C32">
            <v>31.6</v>
          </cell>
          <cell r="D32">
            <v>11.9</v>
          </cell>
          <cell r="E32">
            <v>38.625</v>
          </cell>
          <cell r="F32">
            <v>67</v>
          </cell>
          <cell r="G32">
            <v>22</v>
          </cell>
          <cell r="H32">
            <v>20.16</v>
          </cell>
          <cell r="J32">
            <v>32.04</v>
          </cell>
          <cell r="K32">
            <v>0</v>
          </cell>
        </row>
        <row r="33">
          <cell r="B33">
            <v>23.945833333333336</v>
          </cell>
          <cell r="C33">
            <v>34.299999999999997</v>
          </cell>
          <cell r="D33">
            <v>14.8</v>
          </cell>
          <cell r="E33">
            <v>46.666666666666664</v>
          </cell>
          <cell r="F33">
            <v>85</v>
          </cell>
          <cell r="G33">
            <v>22</v>
          </cell>
          <cell r="H33">
            <v>21.6</v>
          </cell>
          <cell r="J33">
            <v>35.64</v>
          </cell>
          <cell r="K33">
            <v>0</v>
          </cell>
        </row>
        <row r="34">
          <cell r="B34">
            <v>27.120833333333337</v>
          </cell>
          <cell r="C34">
            <v>36.4</v>
          </cell>
          <cell r="D34">
            <v>17.8</v>
          </cell>
          <cell r="E34">
            <v>39.083333333333336</v>
          </cell>
          <cell r="F34">
            <v>70</v>
          </cell>
          <cell r="G34">
            <v>19</v>
          </cell>
          <cell r="H34">
            <v>25.56</v>
          </cell>
          <cell r="J34">
            <v>42.12</v>
          </cell>
          <cell r="K34">
            <v>0</v>
          </cell>
        </row>
        <row r="35">
          <cell r="B35">
            <v>27</v>
          </cell>
          <cell r="C35">
            <v>36.200000000000003</v>
          </cell>
          <cell r="D35">
            <v>16.3</v>
          </cell>
          <cell r="E35">
            <v>37.875</v>
          </cell>
          <cell r="F35">
            <v>71</v>
          </cell>
          <cell r="G35">
            <v>20</v>
          </cell>
          <cell r="H35">
            <v>24.840000000000003</v>
          </cell>
          <cell r="J35">
            <v>36.72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21.620833333333334</v>
          </cell>
          <cell r="C5">
            <v>33</v>
          </cell>
          <cell r="D5">
            <v>13.7</v>
          </cell>
          <cell r="E5">
            <v>61.458333333333336</v>
          </cell>
          <cell r="F5">
            <v>93</v>
          </cell>
          <cell r="G5">
            <v>20</v>
          </cell>
          <cell r="H5">
            <v>20.52</v>
          </cell>
          <cell r="J5">
            <v>45.72</v>
          </cell>
          <cell r="K5">
            <v>0</v>
          </cell>
        </row>
        <row r="6">
          <cell r="B6">
            <v>23.708333333333332</v>
          </cell>
          <cell r="C6">
            <v>32.6</v>
          </cell>
          <cell r="D6">
            <v>14.9</v>
          </cell>
          <cell r="E6">
            <v>43.166666666666664</v>
          </cell>
          <cell r="F6">
            <v>73</v>
          </cell>
          <cell r="G6">
            <v>18</v>
          </cell>
          <cell r="H6">
            <v>19.440000000000001</v>
          </cell>
          <cell r="J6">
            <v>62.639999999999993</v>
          </cell>
          <cell r="K6">
            <v>0</v>
          </cell>
        </row>
        <row r="7">
          <cell r="B7">
            <v>24.250000000000004</v>
          </cell>
          <cell r="C7">
            <v>33.9</v>
          </cell>
          <cell r="D7">
            <v>16</v>
          </cell>
          <cell r="E7">
            <v>39.958333333333336</v>
          </cell>
          <cell r="F7">
            <v>65</v>
          </cell>
          <cell r="G7">
            <v>17</v>
          </cell>
          <cell r="H7">
            <v>20.16</v>
          </cell>
          <cell r="J7">
            <v>49.680000000000007</v>
          </cell>
          <cell r="K7">
            <v>0</v>
          </cell>
        </row>
        <row r="8">
          <cell r="B8">
            <v>23.45</v>
          </cell>
          <cell r="C8">
            <v>29.2</v>
          </cell>
          <cell r="D8">
            <v>18.7</v>
          </cell>
          <cell r="E8">
            <v>44.916666666666664</v>
          </cell>
          <cell r="F8">
            <v>58</v>
          </cell>
          <cell r="G8">
            <v>28</v>
          </cell>
          <cell r="H8">
            <v>12.24</v>
          </cell>
          <cell r="J8">
            <v>20.88</v>
          </cell>
          <cell r="K8">
            <v>0</v>
          </cell>
        </row>
        <row r="9">
          <cell r="B9">
            <v>24.699999999999992</v>
          </cell>
          <cell r="C9">
            <v>33.799999999999997</v>
          </cell>
          <cell r="D9">
            <v>17</v>
          </cell>
          <cell r="E9">
            <v>42.5</v>
          </cell>
          <cell r="F9">
            <v>68</v>
          </cell>
          <cell r="G9">
            <v>19</v>
          </cell>
          <cell r="H9">
            <v>14.76</v>
          </cell>
          <cell r="J9">
            <v>44.28</v>
          </cell>
          <cell r="K9">
            <v>0</v>
          </cell>
        </row>
        <row r="10">
          <cell r="B10">
            <v>23.25</v>
          </cell>
          <cell r="C10">
            <v>33.799999999999997</v>
          </cell>
          <cell r="D10">
            <v>14</v>
          </cell>
          <cell r="E10">
            <v>44.625</v>
          </cell>
          <cell r="F10">
            <v>78</v>
          </cell>
          <cell r="G10">
            <v>15</v>
          </cell>
          <cell r="H10">
            <v>16.559999999999999</v>
          </cell>
          <cell r="J10">
            <v>43.2</v>
          </cell>
          <cell r="K10">
            <v>0</v>
          </cell>
        </row>
        <row r="11">
          <cell r="B11">
            <v>21.225000000000001</v>
          </cell>
          <cell r="C11">
            <v>30.9</v>
          </cell>
          <cell r="D11">
            <v>15.6</v>
          </cell>
          <cell r="E11">
            <v>50.291666666666664</v>
          </cell>
          <cell r="F11">
            <v>84</v>
          </cell>
          <cell r="G11">
            <v>20</v>
          </cell>
          <cell r="H11">
            <v>16.2</v>
          </cell>
          <cell r="J11">
            <v>47.88</v>
          </cell>
          <cell r="K11">
            <v>0</v>
          </cell>
        </row>
        <row r="12">
          <cell r="B12">
            <v>15.933333333333332</v>
          </cell>
          <cell r="C12">
            <v>18.399999999999999</v>
          </cell>
          <cell r="D12">
            <v>12.8</v>
          </cell>
          <cell r="E12">
            <v>91.791666666666671</v>
          </cell>
          <cell r="F12">
            <v>100</v>
          </cell>
          <cell r="G12">
            <v>83</v>
          </cell>
          <cell r="H12">
            <v>10.8</v>
          </cell>
          <cell r="J12">
            <v>27</v>
          </cell>
          <cell r="K12">
            <v>6.4</v>
          </cell>
        </row>
        <row r="13">
          <cell r="B13">
            <v>10.783333333333333</v>
          </cell>
          <cell r="C13">
            <v>14</v>
          </cell>
          <cell r="D13">
            <v>8.3000000000000007</v>
          </cell>
          <cell r="E13">
            <v>71.708333333333329</v>
          </cell>
          <cell r="F13">
            <v>90</v>
          </cell>
          <cell r="G13">
            <v>52</v>
          </cell>
          <cell r="H13">
            <v>12.24</v>
          </cell>
          <cell r="J13">
            <v>28.8</v>
          </cell>
          <cell r="K13">
            <v>0.2</v>
          </cell>
        </row>
        <row r="14">
          <cell r="B14">
            <v>9.65</v>
          </cell>
          <cell r="C14">
            <v>19.5</v>
          </cell>
          <cell r="D14">
            <v>1.7</v>
          </cell>
          <cell r="E14">
            <v>64.727272727272734</v>
          </cell>
          <cell r="F14">
            <v>93</v>
          </cell>
          <cell r="G14">
            <v>22</v>
          </cell>
          <cell r="H14">
            <v>8.64</v>
          </cell>
          <cell r="J14">
            <v>20.16</v>
          </cell>
          <cell r="K14">
            <v>0.2</v>
          </cell>
        </row>
        <row r="15">
          <cell r="B15">
            <v>17.981818181818184</v>
          </cell>
          <cell r="C15">
            <v>23.3</v>
          </cell>
          <cell r="D15">
            <v>8.6</v>
          </cell>
          <cell r="E15">
            <v>32.727272727272727</v>
          </cell>
          <cell r="F15">
            <v>61</v>
          </cell>
          <cell r="G15">
            <v>16</v>
          </cell>
          <cell r="H15">
            <v>6.48</v>
          </cell>
          <cell r="J15">
            <v>26.64</v>
          </cell>
          <cell r="K15">
            <v>0</v>
          </cell>
        </row>
        <row r="16">
          <cell r="B16">
            <v>12.933333333333335</v>
          </cell>
          <cell r="C16">
            <v>22.6</v>
          </cell>
          <cell r="D16">
            <v>5.4</v>
          </cell>
          <cell r="E16">
            <v>48.333333333333336</v>
          </cell>
          <cell r="F16">
            <v>81</v>
          </cell>
          <cell r="G16">
            <v>13</v>
          </cell>
          <cell r="H16">
            <v>9.3600000000000012</v>
          </cell>
          <cell r="J16">
            <v>25.56</v>
          </cell>
          <cell r="K16">
            <v>0</v>
          </cell>
        </row>
        <row r="17">
          <cell r="B17">
            <v>11.875</v>
          </cell>
          <cell r="C17">
            <v>24.6</v>
          </cell>
          <cell r="D17">
            <v>3.7</v>
          </cell>
          <cell r="E17">
            <v>47.041666666666664</v>
          </cell>
          <cell r="F17">
            <v>80</v>
          </cell>
          <cell r="G17">
            <v>9</v>
          </cell>
          <cell r="H17">
            <v>9</v>
          </cell>
          <cell r="J17">
            <v>19.8</v>
          </cell>
          <cell r="K17">
            <v>0</v>
          </cell>
        </row>
        <row r="18">
          <cell r="B18">
            <v>15.966666666666663</v>
          </cell>
          <cell r="C18">
            <v>29.1</v>
          </cell>
          <cell r="D18">
            <v>5.5</v>
          </cell>
          <cell r="E18">
            <v>42.916666666666664</v>
          </cell>
          <cell r="F18">
            <v>74</v>
          </cell>
          <cell r="G18">
            <v>13</v>
          </cell>
          <cell r="H18">
            <v>14.4</v>
          </cell>
          <cell r="J18">
            <v>33.840000000000003</v>
          </cell>
          <cell r="K18">
            <v>0</v>
          </cell>
        </row>
        <row r="19">
          <cell r="B19">
            <v>19.858333333333338</v>
          </cell>
          <cell r="C19">
            <v>32.799999999999997</v>
          </cell>
          <cell r="D19">
            <v>9.6</v>
          </cell>
          <cell r="E19">
            <v>44.583333333333336</v>
          </cell>
          <cell r="F19">
            <v>78</v>
          </cell>
          <cell r="G19">
            <v>16</v>
          </cell>
          <cell r="H19">
            <v>13.32</v>
          </cell>
          <cell r="J19">
            <v>27.36</v>
          </cell>
          <cell r="K19">
            <v>0</v>
          </cell>
        </row>
        <row r="20">
          <cell r="B20">
            <v>22.758333333333336</v>
          </cell>
          <cell r="C20">
            <v>35.299999999999997</v>
          </cell>
          <cell r="D20">
            <v>11.5</v>
          </cell>
          <cell r="E20">
            <v>43.083333333333336</v>
          </cell>
          <cell r="F20">
            <v>80</v>
          </cell>
          <cell r="G20">
            <v>13</v>
          </cell>
          <cell r="H20">
            <v>12.96</v>
          </cell>
          <cell r="J20">
            <v>33.119999999999997</v>
          </cell>
          <cell r="K20">
            <v>0</v>
          </cell>
        </row>
        <row r="21">
          <cell r="B21">
            <v>24.69583333333334</v>
          </cell>
          <cell r="C21">
            <v>37</v>
          </cell>
          <cell r="D21">
            <v>13.7</v>
          </cell>
          <cell r="E21">
            <v>40.458333333333336</v>
          </cell>
          <cell r="F21">
            <v>77</v>
          </cell>
          <cell r="G21">
            <v>13</v>
          </cell>
          <cell r="H21">
            <v>14.04</v>
          </cell>
          <cell r="J21">
            <v>33.480000000000004</v>
          </cell>
          <cell r="K21">
            <v>0</v>
          </cell>
        </row>
        <row r="22">
          <cell r="B22">
            <v>25.379166666666666</v>
          </cell>
          <cell r="C22">
            <v>37.5</v>
          </cell>
          <cell r="D22">
            <v>14</v>
          </cell>
          <cell r="E22">
            <v>42.291666666666664</v>
          </cell>
          <cell r="F22">
            <v>78</v>
          </cell>
          <cell r="G22">
            <v>11</v>
          </cell>
          <cell r="H22">
            <v>20.52</v>
          </cell>
          <cell r="J22">
            <v>40.32</v>
          </cell>
          <cell r="K22">
            <v>0</v>
          </cell>
        </row>
        <row r="23">
          <cell r="B23">
            <v>25.662499999999998</v>
          </cell>
          <cell r="C23">
            <v>37.799999999999997</v>
          </cell>
          <cell r="D23">
            <v>13.2</v>
          </cell>
          <cell r="E23">
            <v>34.208333333333336</v>
          </cell>
          <cell r="F23">
            <v>72</v>
          </cell>
          <cell r="G23">
            <v>10</v>
          </cell>
          <cell r="H23">
            <v>15.48</v>
          </cell>
          <cell r="J23">
            <v>38.519999999999996</v>
          </cell>
          <cell r="K23">
            <v>0</v>
          </cell>
        </row>
        <row r="24">
          <cell r="B24">
            <v>25.558333333333334</v>
          </cell>
          <cell r="C24">
            <v>37.9</v>
          </cell>
          <cell r="D24">
            <v>15.1</v>
          </cell>
          <cell r="E24">
            <v>40.666666666666664</v>
          </cell>
          <cell r="F24">
            <v>74</v>
          </cell>
          <cell r="G24">
            <v>10</v>
          </cell>
          <cell r="H24">
            <v>11.16</v>
          </cell>
          <cell r="J24">
            <v>28.08</v>
          </cell>
          <cell r="K24">
            <v>0</v>
          </cell>
        </row>
        <row r="25">
          <cell r="B25">
            <v>25.233333333333334</v>
          </cell>
          <cell r="C25">
            <v>37.799999999999997</v>
          </cell>
          <cell r="D25">
            <v>13.8</v>
          </cell>
          <cell r="E25">
            <v>32.875</v>
          </cell>
          <cell r="F25">
            <v>72</v>
          </cell>
          <cell r="G25">
            <v>9</v>
          </cell>
          <cell r="H25">
            <v>18.720000000000002</v>
          </cell>
          <cell r="J25">
            <v>48.24</v>
          </cell>
          <cell r="K25">
            <v>0</v>
          </cell>
        </row>
        <row r="26">
          <cell r="B26">
            <v>23.412500000000005</v>
          </cell>
          <cell r="C26">
            <v>35.1</v>
          </cell>
          <cell r="D26">
            <v>14.9</v>
          </cell>
          <cell r="E26">
            <v>39.708333333333336</v>
          </cell>
          <cell r="F26">
            <v>79</v>
          </cell>
          <cell r="G26">
            <v>14</v>
          </cell>
          <cell r="H26">
            <v>23.040000000000003</v>
          </cell>
          <cell r="J26">
            <v>55.080000000000005</v>
          </cell>
          <cell r="K26">
            <v>0</v>
          </cell>
        </row>
        <row r="27">
          <cell r="B27">
            <v>15.495833333333332</v>
          </cell>
          <cell r="C27">
            <v>17.899999999999999</v>
          </cell>
          <cell r="D27">
            <v>12.3</v>
          </cell>
          <cell r="E27">
            <v>85.625</v>
          </cell>
          <cell r="F27">
            <v>96</v>
          </cell>
          <cell r="G27">
            <v>72</v>
          </cell>
          <cell r="H27">
            <v>8.64</v>
          </cell>
          <cell r="J27">
            <v>28.08</v>
          </cell>
          <cell r="K27">
            <v>14.8</v>
          </cell>
        </row>
        <row r="28">
          <cell r="B28">
            <v>13.604166666666664</v>
          </cell>
          <cell r="C28">
            <v>19.7</v>
          </cell>
          <cell r="D28">
            <v>10.9</v>
          </cell>
          <cell r="E28">
            <v>79.400000000000006</v>
          </cell>
          <cell r="F28">
            <v>100</v>
          </cell>
          <cell r="G28">
            <v>46</v>
          </cell>
          <cell r="H28">
            <v>8.64</v>
          </cell>
          <cell r="J28">
            <v>26.28</v>
          </cell>
          <cell r="K28">
            <v>20.6</v>
          </cell>
        </row>
        <row r="29">
          <cell r="B29">
            <v>10.220833333333333</v>
          </cell>
          <cell r="C29">
            <v>17.7</v>
          </cell>
          <cell r="D29">
            <v>6.1</v>
          </cell>
          <cell r="E29">
            <v>61.916666666666664</v>
          </cell>
          <cell r="F29">
            <v>83</v>
          </cell>
          <cell r="G29">
            <v>26</v>
          </cell>
          <cell r="H29">
            <v>9.3600000000000012</v>
          </cell>
          <cell r="J29">
            <v>28.08</v>
          </cell>
          <cell r="K29">
            <v>0</v>
          </cell>
        </row>
        <row r="30">
          <cell r="B30">
            <v>10.524999999999999</v>
          </cell>
          <cell r="C30">
            <v>21.4</v>
          </cell>
          <cell r="D30">
            <v>1.7</v>
          </cell>
          <cell r="E30">
            <v>52.833333333333336</v>
          </cell>
          <cell r="F30">
            <v>86</v>
          </cell>
          <cell r="G30">
            <v>15</v>
          </cell>
          <cell r="H30">
            <v>15.120000000000001</v>
          </cell>
          <cell r="J30">
            <v>33.119999999999997</v>
          </cell>
          <cell r="K30">
            <v>0</v>
          </cell>
        </row>
        <row r="31">
          <cell r="B31">
            <v>20.5</v>
          </cell>
          <cell r="C31">
            <v>26</v>
          </cell>
          <cell r="D31">
            <v>9.1</v>
          </cell>
          <cell r="E31">
            <v>30.25</v>
          </cell>
          <cell r="F31">
            <v>53</v>
          </cell>
          <cell r="G31">
            <v>19</v>
          </cell>
          <cell r="H31">
            <v>17.64</v>
          </cell>
          <cell r="J31">
            <v>42.84</v>
          </cell>
          <cell r="K31">
            <v>0</v>
          </cell>
        </row>
        <row r="32">
          <cell r="B32">
            <v>19.283333333333331</v>
          </cell>
          <cell r="C32">
            <v>32.700000000000003</v>
          </cell>
          <cell r="D32">
            <v>9.1999999999999993</v>
          </cell>
          <cell r="E32">
            <v>40.75</v>
          </cell>
          <cell r="F32">
            <v>76</v>
          </cell>
          <cell r="G32">
            <v>13</v>
          </cell>
          <cell r="H32">
            <v>14.4</v>
          </cell>
          <cell r="J32">
            <v>31.680000000000003</v>
          </cell>
          <cell r="K32">
            <v>0</v>
          </cell>
        </row>
        <row r="33">
          <cell r="B33">
            <v>21.333333333333332</v>
          </cell>
          <cell r="C33">
            <v>33.5</v>
          </cell>
          <cell r="D33">
            <v>9.3000000000000007</v>
          </cell>
          <cell r="E33">
            <v>46.625</v>
          </cell>
          <cell r="F33">
            <v>85</v>
          </cell>
          <cell r="G33">
            <v>17</v>
          </cell>
          <cell r="H33">
            <v>19.8</v>
          </cell>
          <cell r="J33">
            <v>38.519999999999996</v>
          </cell>
          <cell r="K33">
            <v>0</v>
          </cell>
        </row>
        <row r="34">
          <cell r="B34">
            <v>23.858333333333338</v>
          </cell>
          <cell r="C34">
            <v>35.6</v>
          </cell>
          <cell r="D34">
            <v>12.5</v>
          </cell>
          <cell r="E34">
            <v>44.541666666666664</v>
          </cell>
          <cell r="F34">
            <v>84</v>
          </cell>
          <cell r="G34">
            <v>14</v>
          </cell>
          <cell r="H34">
            <v>20.52</v>
          </cell>
          <cell r="J34">
            <v>41.4</v>
          </cell>
          <cell r="K34">
            <v>0</v>
          </cell>
        </row>
        <row r="35">
          <cell r="B35">
            <v>23.520833333333329</v>
          </cell>
          <cell r="C35">
            <v>35.4</v>
          </cell>
          <cell r="D35">
            <v>12.9</v>
          </cell>
          <cell r="E35">
            <v>44.916666666666664</v>
          </cell>
          <cell r="F35">
            <v>77</v>
          </cell>
          <cell r="G35">
            <v>14</v>
          </cell>
          <cell r="H35">
            <v>12.6</v>
          </cell>
          <cell r="J35">
            <v>31.319999999999997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23.895833333333332</v>
          </cell>
          <cell r="C5">
            <v>32.700000000000003</v>
          </cell>
          <cell r="D5">
            <v>17.8</v>
          </cell>
          <cell r="E5">
            <v>58.666666666666664</v>
          </cell>
          <cell r="F5">
            <v>80</v>
          </cell>
          <cell r="G5">
            <v>33</v>
          </cell>
          <cell r="H5">
            <v>34.92</v>
          </cell>
          <cell r="K5">
            <v>0</v>
          </cell>
        </row>
        <row r="6">
          <cell r="B6">
            <v>25.024999999999995</v>
          </cell>
          <cell r="C6">
            <v>32.9</v>
          </cell>
          <cell r="D6">
            <v>19.100000000000001</v>
          </cell>
          <cell r="E6">
            <v>45.208333333333336</v>
          </cell>
          <cell r="F6">
            <v>66</v>
          </cell>
          <cell r="G6">
            <v>24</v>
          </cell>
          <cell r="H6">
            <v>42.480000000000004</v>
          </cell>
          <cell r="K6">
            <v>0</v>
          </cell>
        </row>
        <row r="7">
          <cell r="B7">
            <v>25.366666666666664</v>
          </cell>
          <cell r="C7">
            <v>34.799999999999997</v>
          </cell>
          <cell r="D7">
            <v>18.3</v>
          </cell>
          <cell r="E7">
            <v>43.375</v>
          </cell>
          <cell r="F7">
            <v>64</v>
          </cell>
          <cell r="G7">
            <v>24</v>
          </cell>
          <cell r="H7">
            <v>38.519999999999996</v>
          </cell>
          <cell r="K7">
            <v>0</v>
          </cell>
        </row>
        <row r="8">
          <cell r="B8">
            <v>24.862499999999997</v>
          </cell>
          <cell r="C8">
            <v>30.6</v>
          </cell>
          <cell r="D8">
            <v>19.600000000000001</v>
          </cell>
          <cell r="E8">
            <v>46.125</v>
          </cell>
          <cell r="F8">
            <v>57</v>
          </cell>
          <cell r="G8">
            <v>31</v>
          </cell>
          <cell r="H8">
            <v>23.759999999999998</v>
          </cell>
          <cell r="K8">
            <v>0</v>
          </cell>
        </row>
        <row r="9">
          <cell r="B9">
            <v>25.770833333333339</v>
          </cell>
          <cell r="C9">
            <v>34</v>
          </cell>
          <cell r="D9">
            <v>19.399999999999999</v>
          </cell>
          <cell r="E9">
            <v>42.708333333333336</v>
          </cell>
          <cell r="F9">
            <v>59</v>
          </cell>
          <cell r="G9">
            <v>24</v>
          </cell>
          <cell r="H9">
            <v>28.08</v>
          </cell>
          <cell r="K9">
            <v>0</v>
          </cell>
        </row>
        <row r="10">
          <cell r="B10">
            <v>25.466666666666665</v>
          </cell>
          <cell r="C10">
            <v>34.1</v>
          </cell>
          <cell r="D10">
            <v>17.2</v>
          </cell>
          <cell r="E10">
            <v>43.5</v>
          </cell>
          <cell r="F10">
            <v>69</v>
          </cell>
          <cell r="G10">
            <v>22</v>
          </cell>
          <cell r="H10">
            <v>29.52</v>
          </cell>
          <cell r="K10">
            <v>0</v>
          </cell>
        </row>
        <row r="11">
          <cell r="B11">
            <v>22.191666666666666</v>
          </cell>
          <cell r="C11">
            <v>31</v>
          </cell>
          <cell r="D11">
            <v>15.9</v>
          </cell>
          <cell r="E11">
            <v>53.041666666666664</v>
          </cell>
          <cell r="F11">
            <v>90</v>
          </cell>
          <cell r="G11">
            <v>29</v>
          </cell>
          <cell r="H11">
            <v>19.079999999999998</v>
          </cell>
          <cell r="K11">
            <v>0.8</v>
          </cell>
        </row>
        <row r="12">
          <cell r="B12">
            <v>17.012500000000003</v>
          </cell>
          <cell r="C12">
            <v>18.3</v>
          </cell>
          <cell r="D12">
            <v>13.6</v>
          </cell>
          <cell r="E12">
            <v>92.166666666666671</v>
          </cell>
          <cell r="F12">
            <v>97</v>
          </cell>
          <cell r="G12">
            <v>80</v>
          </cell>
          <cell r="H12">
            <v>14.76</v>
          </cell>
          <cell r="K12">
            <v>4.8</v>
          </cell>
        </row>
        <row r="13">
          <cell r="B13">
            <v>11.375000000000002</v>
          </cell>
          <cell r="C13">
            <v>14.6</v>
          </cell>
          <cell r="D13">
            <v>9.1</v>
          </cell>
          <cell r="E13">
            <v>70.458333333333329</v>
          </cell>
          <cell r="F13">
            <v>81</v>
          </cell>
          <cell r="G13">
            <v>51</v>
          </cell>
          <cell r="H13">
            <v>18.36</v>
          </cell>
          <cell r="K13">
            <v>0</v>
          </cell>
        </row>
        <row r="14">
          <cell r="B14">
            <v>10.454166666666667</v>
          </cell>
          <cell r="C14">
            <v>18.899999999999999</v>
          </cell>
          <cell r="D14">
            <v>4.5</v>
          </cell>
          <cell r="E14">
            <v>64.958333333333329</v>
          </cell>
          <cell r="F14">
            <v>89</v>
          </cell>
          <cell r="G14">
            <v>27</v>
          </cell>
          <cell r="H14">
            <v>15.120000000000001</v>
          </cell>
          <cell r="K14">
            <v>0</v>
          </cell>
        </row>
        <row r="15">
          <cell r="B15">
            <v>11.295833333333333</v>
          </cell>
          <cell r="C15">
            <v>22.6</v>
          </cell>
          <cell r="D15">
            <v>-0.2</v>
          </cell>
          <cell r="E15">
            <v>63.875</v>
          </cell>
          <cell r="F15">
            <v>97</v>
          </cell>
          <cell r="G15">
            <v>22</v>
          </cell>
          <cell r="H15">
            <v>11.16</v>
          </cell>
          <cell r="K15">
            <v>0</v>
          </cell>
        </row>
        <row r="16">
          <cell r="B16">
            <v>12.016666666666666</v>
          </cell>
          <cell r="C16">
            <v>19.899999999999999</v>
          </cell>
          <cell r="D16">
            <v>2.6</v>
          </cell>
          <cell r="E16">
            <v>58.083333333333336</v>
          </cell>
          <cell r="F16">
            <v>94</v>
          </cell>
          <cell r="G16">
            <v>22</v>
          </cell>
          <cell r="H16">
            <v>27</v>
          </cell>
          <cell r="K16">
            <v>0</v>
          </cell>
        </row>
        <row r="17">
          <cell r="B17">
            <v>11.779166666666667</v>
          </cell>
          <cell r="C17">
            <v>23.5</v>
          </cell>
          <cell r="D17">
            <v>0.3</v>
          </cell>
          <cell r="E17">
            <v>53.458333333333336</v>
          </cell>
          <cell r="F17">
            <v>96</v>
          </cell>
          <cell r="G17">
            <v>18</v>
          </cell>
          <cell r="H17">
            <v>16.559999999999999</v>
          </cell>
          <cell r="K17">
            <v>0</v>
          </cell>
        </row>
        <row r="18">
          <cell r="B18">
            <v>15.6</v>
          </cell>
          <cell r="C18">
            <v>28.5</v>
          </cell>
          <cell r="D18">
            <v>4.7</v>
          </cell>
          <cell r="E18">
            <v>50.708333333333336</v>
          </cell>
          <cell r="F18">
            <v>87</v>
          </cell>
          <cell r="G18">
            <v>22</v>
          </cell>
          <cell r="H18">
            <v>25.2</v>
          </cell>
          <cell r="K18">
            <v>0</v>
          </cell>
        </row>
        <row r="19">
          <cell r="B19">
            <v>21.695833333333329</v>
          </cell>
          <cell r="C19">
            <v>32.6</v>
          </cell>
          <cell r="D19">
            <v>11.8</v>
          </cell>
          <cell r="E19">
            <v>42.458333333333336</v>
          </cell>
          <cell r="F19">
            <v>70</v>
          </cell>
          <cell r="G19">
            <v>22</v>
          </cell>
          <cell r="H19">
            <v>19.079999999999998</v>
          </cell>
          <cell r="K19">
            <v>0</v>
          </cell>
        </row>
        <row r="20">
          <cell r="B20">
            <v>24.600000000000005</v>
          </cell>
          <cell r="C20">
            <v>36.1</v>
          </cell>
          <cell r="D20">
            <v>13.3</v>
          </cell>
          <cell r="E20">
            <v>40.041666666666664</v>
          </cell>
          <cell r="F20">
            <v>72</v>
          </cell>
          <cell r="G20">
            <v>19</v>
          </cell>
          <cell r="H20">
            <v>30.240000000000002</v>
          </cell>
          <cell r="K20">
            <v>0</v>
          </cell>
        </row>
        <row r="21">
          <cell r="B21">
            <v>26.270833333333339</v>
          </cell>
          <cell r="C21">
            <v>37.5</v>
          </cell>
          <cell r="D21">
            <v>16.399999999999999</v>
          </cell>
          <cell r="E21">
            <v>42.75</v>
          </cell>
          <cell r="F21">
            <v>72</v>
          </cell>
          <cell r="G21">
            <v>17</v>
          </cell>
          <cell r="H21">
            <v>28.8</v>
          </cell>
          <cell r="K21">
            <v>0</v>
          </cell>
        </row>
        <row r="22">
          <cell r="B22">
            <v>26.366666666666664</v>
          </cell>
          <cell r="C22">
            <v>38.4</v>
          </cell>
          <cell r="D22">
            <v>13.9</v>
          </cell>
          <cell r="E22">
            <v>38.416666666666664</v>
          </cell>
          <cell r="F22">
            <v>71</v>
          </cell>
          <cell r="G22">
            <v>13</v>
          </cell>
          <cell r="H22">
            <v>30.240000000000002</v>
          </cell>
          <cell r="K22">
            <v>0</v>
          </cell>
        </row>
        <row r="23">
          <cell r="B23">
            <v>27.354166666666668</v>
          </cell>
          <cell r="C23">
            <v>38.6</v>
          </cell>
          <cell r="D23">
            <v>16.3</v>
          </cell>
          <cell r="E23">
            <v>33.25</v>
          </cell>
          <cell r="F23">
            <v>65</v>
          </cell>
          <cell r="G23">
            <v>13</v>
          </cell>
          <cell r="H23">
            <v>28.08</v>
          </cell>
          <cell r="K23">
            <v>0</v>
          </cell>
        </row>
        <row r="24">
          <cell r="B24">
            <v>27.754166666666663</v>
          </cell>
          <cell r="C24">
            <v>38.799999999999997</v>
          </cell>
          <cell r="D24">
            <v>16.899999999999999</v>
          </cell>
          <cell r="E24">
            <v>35.833333333333336</v>
          </cell>
          <cell r="F24">
            <v>65</v>
          </cell>
          <cell r="G24">
            <v>14</v>
          </cell>
          <cell r="H24">
            <v>25.92</v>
          </cell>
          <cell r="K24">
            <v>0</v>
          </cell>
        </row>
        <row r="25">
          <cell r="B25">
            <v>27.425000000000001</v>
          </cell>
          <cell r="C25">
            <v>36.9</v>
          </cell>
          <cell r="D25">
            <v>20.3</v>
          </cell>
          <cell r="E25">
            <v>30.166666666666668</v>
          </cell>
          <cell r="F25">
            <v>42</v>
          </cell>
          <cell r="G25">
            <v>16</v>
          </cell>
          <cell r="H25">
            <v>35.64</v>
          </cell>
          <cell r="K25">
            <v>0</v>
          </cell>
        </row>
        <row r="26">
          <cell r="B26">
            <v>25.608333333333331</v>
          </cell>
          <cell r="C26">
            <v>36.6</v>
          </cell>
          <cell r="D26">
            <v>14.7</v>
          </cell>
          <cell r="E26">
            <v>41.333333333333336</v>
          </cell>
          <cell r="F26">
            <v>73</v>
          </cell>
          <cell r="G26">
            <v>18</v>
          </cell>
          <cell r="H26">
            <v>33.480000000000004</v>
          </cell>
          <cell r="K26">
            <v>0</v>
          </cell>
        </row>
        <row r="27">
          <cell r="B27">
            <v>16.570833333333336</v>
          </cell>
          <cell r="C27">
            <v>21.8</v>
          </cell>
          <cell r="D27">
            <v>13.2</v>
          </cell>
          <cell r="E27">
            <v>81.25</v>
          </cell>
          <cell r="F27">
            <v>96</v>
          </cell>
          <cell r="G27">
            <v>69</v>
          </cell>
          <cell r="H27">
            <v>21.240000000000002</v>
          </cell>
          <cell r="K27">
            <v>9.1999999999999993</v>
          </cell>
        </row>
        <row r="28">
          <cell r="B28">
            <v>14.408333333333331</v>
          </cell>
          <cell r="C28">
            <v>19.2</v>
          </cell>
          <cell r="D28">
            <v>12</v>
          </cell>
          <cell r="E28">
            <v>81.125</v>
          </cell>
          <cell r="F28">
            <v>97</v>
          </cell>
          <cell r="G28">
            <v>48</v>
          </cell>
          <cell r="H28">
            <v>20.88</v>
          </cell>
          <cell r="K28">
            <v>23</v>
          </cell>
        </row>
        <row r="29">
          <cell r="B29">
            <v>10.658333333333333</v>
          </cell>
          <cell r="C29">
            <v>16.8</v>
          </cell>
          <cell r="D29">
            <v>6.2</v>
          </cell>
          <cell r="E29">
            <v>66.333333333333329</v>
          </cell>
          <cell r="F29">
            <v>88</v>
          </cell>
          <cell r="G29">
            <v>30</v>
          </cell>
          <cell r="H29">
            <v>21.96</v>
          </cell>
          <cell r="K29">
            <v>0</v>
          </cell>
        </row>
        <row r="30">
          <cell r="B30">
            <v>10.612499999999999</v>
          </cell>
          <cell r="C30">
            <v>20</v>
          </cell>
          <cell r="D30">
            <v>0.6</v>
          </cell>
          <cell r="E30">
            <v>56.958333333333336</v>
          </cell>
          <cell r="F30">
            <v>97</v>
          </cell>
          <cell r="G30">
            <v>18</v>
          </cell>
          <cell r="H30">
            <v>16.559999999999999</v>
          </cell>
          <cell r="K30">
            <v>0</v>
          </cell>
        </row>
        <row r="31">
          <cell r="B31">
            <v>13.808333333333332</v>
          </cell>
          <cell r="C31">
            <v>25.2</v>
          </cell>
          <cell r="D31">
            <v>3.1</v>
          </cell>
          <cell r="E31">
            <v>54.458333333333336</v>
          </cell>
          <cell r="F31">
            <v>91</v>
          </cell>
          <cell r="G31">
            <v>21</v>
          </cell>
          <cell r="H31">
            <v>21.240000000000002</v>
          </cell>
          <cell r="K31">
            <v>0</v>
          </cell>
        </row>
        <row r="32">
          <cell r="B32">
            <v>18.770833333333336</v>
          </cell>
          <cell r="C32">
            <v>30</v>
          </cell>
          <cell r="D32">
            <v>8.1999999999999993</v>
          </cell>
          <cell r="E32">
            <v>48.208333333333336</v>
          </cell>
          <cell r="F32">
            <v>86</v>
          </cell>
          <cell r="G32">
            <v>24</v>
          </cell>
          <cell r="H32">
            <v>22.32</v>
          </cell>
          <cell r="K32">
            <v>0</v>
          </cell>
        </row>
        <row r="33">
          <cell r="B33">
            <v>23.804166666666671</v>
          </cell>
          <cell r="C33">
            <v>33</v>
          </cell>
          <cell r="D33">
            <v>13.6</v>
          </cell>
          <cell r="E33">
            <v>44.583333333333336</v>
          </cell>
          <cell r="F33">
            <v>79</v>
          </cell>
          <cell r="G33">
            <v>27</v>
          </cell>
          <cell r="H33">
            <v>26.64</v>
          </cell>
          <cell r="K33">
            <v>0</v>
          </cell>
        </row>
        <row r="34">
          <cell r="B34">
            <v>26.325000000000003</v>
          </cell>
          <cell r="C34">
            <v>36.1</v>
          </cell>
          <cell r="D34">
            <v>16.100000000000001</v>
          </cell>
          <cell r="E34">
            <v>40.291666666666664</v>
          </cell>
          <cell r="F34">
            <v>69</v>
          </cell>
          <cell r="G34">
            <v>20</v>
          </cell>
          <cell r="H34">
            <v>32.04</v>
          </cell>
          <cell r="K34">
            <v>0</v>
          </cell>
        </row>
        <row r="35">
          <cell r="B35">
            <v>27.191666666666666</v>
          </cell>
          <cell r="C35">
            <v>36.1</v>
          </cell>
          <cell r="D35">
            <v>18.600000000000001</v>
          </cell>
          <cell r="E35">
            <v>37</v>
          </cell>
          <cell r="F35">
            <v>57</v>
          </cell>
          <cell r="G35">
            <v>18</v>
          </cell>
          <cell r="H35">
            <v>31.319999999999997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24.287499999999994</v>
          </cell>
          <cell r="C5">
            <v>34.5</v>
          </cell>
          <cell r="D5">
            <v>17.3</v>
          </cell>
          <cell r="E5">
            <v>54.708333333333336</v>
          </cell>
          <cell r="F5">
            <v>80</v>
          </cell>
          <cell r="G5">
            <v>24</v>
          </cell>
          <cell r="H5">
            <v>15.48</v>
          </cell>
          <cell r="J5">
            <v>40.32</v>
          </cell>
          <cell r="K5">
            <v>0</v>
          </cell>
        </row>
        <row r="6">
          <cell r="B6">
            <v>25.470833333333335</v>
          </cell>
          <cell r="C6">
            <v>33.799999999999997</v>
          </cell>
          <cell r="D6">
            <v>18.5</v>
          </cell>
          <cell r="E6">
            <v>41.5</v>
          </cell>
          <cell r="F6">
            <v>61</v>
          </cell>
          <cell r="G6">
            <v>22</v>
          </cell>
          <cell r="H6">
            <v>20.16</v>
          </cell>
          <cell r="J6">
            <v>46.440000000000005</v>
          </cell>
          <cell r="K6">
            <v>0</v>
          </cell>
        </row>
        <row r="7">
          <cell r="B7">
            <v>25.649999999999995</v>
          </cell>
          <cell r="C7">
            <v>35.1</v>
          </cell>
          <cell r="D7">
            <v>18.100000000000001</v>
          </cell>
          <cell r="E7">
            <v>41.125</v>
          </cell>
          <cell r="F7">
            <v>61</v>
          </cell>
          <cell r="G7">
            <v>22</v>
          </cell>
          <cell r="H7">
            <v>28.08</v>
          </cell>
          <cell r="J7">
            <v>45.72</v>
          </cell>
          <cell r="K7">
            <v>0</v>
          </cell>
        </row>
        <row r="8">
          <cell r="B8">
            <v>26.416666666666668</v>
          </cell>
          <cell r="C8">
            <v>34.4</v>
          </cell>
          <cell r="D8">
            <v>20.7</v>
          </cell>
          <cell r="E8">
            <v>40.166666666666664</v>
          </cell>
          <cell r="F8">
            <v>54</v>
          </cell>
          <cell r="G8">
            <v>24</v>
          </cell>
          <cell r="H8">
            <v>16.920000000000002</v>
          </cell>
          <cell r="J8">
            <v>32.4</v>
          </cell>
          <cell r="K8">
            <v>0</v>
          </cell>
        </row>
        <row r="9">
          <cell r="B9">
            <v>26.004166666666666</v>
          </cell>
          <cell r="C9">
            <v>34.700000000000003</v>
          </cell>
          <cell r="D9">
            <v>19.100000000000001</v>
          </cell>
          <cell r="E9">
            <v>42.083333333333336</v>
          </cell>
          <cell r="F9">
            <v>59</v>
          </cell>
          <cell r="G9">
            <v>23</v>
          </cell>
          <cell r="H9">
            <v>20.88</v>
          </cell>
          <cell r="J9">
            <v>38.880000000000003</v>
          </cell>
          <cell r="K9">
            <v>0</v>
          </cell>
        </row>
        <row r="10">
          <cell r="B10">
            <v>25.566666666666666</v>
          </cell>
          <cell r="C10">
            <v>34.1</v>
          </cell>
          <cell r="D10">
            <v>18.5</v>
          </cell>
          <cell r="E10">
            <v>40.833333333333336</v>
          </cell>
          <cell r="F10">
            <v>59</v>
          </cell>
          <cell r="G10">
            <v>21</v>
          </cell>
          <cell r="H10">
            <v>21.6</v>
          </cell>
          <cell r="J10">
            <v>48.96</v>
          </cell>
          <cell r="K10">
            <v>0</v>
          </cell>
        </row>
        <row r="11">
          <cell r="B11">
            <v>24.404166666666665</v>
          </cell>
          <cell r="C11">
            <v>34.200000000000003</v>
          </cell>
          <cell r="D11">
            <v>16.399999999999999</v>
          </cell>
          <cell r="E11">
            <v>42.833333333333336</v>
          </cell>
          <cell r="F11">
            <v>65</v>
          </cell>
          <cell r="G11">
            <v>21</v>
          </cell>
          <cell r="H11">
            <v>33.840000000000003</v>
          </cell>
          <cell r="J11">
            <v>54.36</v>
          </cell>
          <cell r="K11">
            <v>0</v>
          </cell>
        </row>
        <row r="12">
          <cell r="B12">
            <v>18.837500000000002</v>
          </cell>
          <cell r="C12">
            <v>24.2</v>
          </cell>
          <cell r="D12">
            <v>15.3</v>
          </cell>
          <cell r="E12">
            <v>84.208333333333329</v>
          </cell>
          <cell r="F12">
            <v>100</v>
          </cell>
          <cell r="G12">
            <v>49</v>
          </cell>
          <cell r="H12">
            <v>15.48</v>
          </cell>
          <cell r="J12">
            <v>32.4</v>
          </cell>
          <cell r="K12">
            <v>3</v>
          </cell>
        </row>
        <row r="13">
          <cell r="B13">
            <v>12.316666666666663</v>
          </cell>
          <cell r="C13">
            <v>15.3</v>
          </cell>
          <cell r="D13">
            <v>9.4</v>
          </cell>
          <cell r="E13">
            <v>70.291666666666671</v>
          </cell>
          <cell r="F13">
            <v>100</v>
          </cell>
          <cell r="G13">
            <v>55</v>
          </cell>
          <cell r="H13">
            <v>14.4</v>
          </cell>
          <cell r="J13">
            <v>34.200000000000003</v>
          </cell>
          <cell r="K13">
            <v>0.2</v>
          </cell>
        </row>
        <row r="14">
          <cell r="B14">
            <v>10.716666666666669</v>
          </cell>
          <cell r="C14">
            <v>19.7</v>
          </cell>
          <cell r="D14">
            <v>1.6</v>
          </cell>
          <cell r="E14">
            <v>67.625</v>
          </cell>
          <cell r="F14">
            <v>100</v>
          </cell>
          <cell r="G14">
            <v>30</v>
          </cell>
          <cell r="H14">
            <v>13.32</v>
          </cell>
          <cell r="J14">
            <v>31.319999999999997</v>
          </cell>
          <cell r="K14">
            <v>0</v>
          </cell>
        </row>
        <row r="15">
          <cell r="B15">
            <v>13.758333333333331</v>
          </cell>
          <cell r="C15">
            <v>23.5</v>
          </cell>
          <cell r="D15">
            <v>4.0999999999999996</v>
          </cell>
          <cell r="E15">
            <v>51.083333333333336</v>
          </cell>
          <cell r="F15">
            <v>83</v>
          </cell>
          <cell r="G15">
            <v>15</v>
          </cell>
          <cell r="H15">
            <v>10.08</v>
          </cell>
          <cell r="J15">
            <v>24.840000000000003</v>
          </cell>
          <cell r="K15">
            <v>0</v>
          </cell>
        </row>
        <row r="16">
          <cell r="B16">
            <v>16.195833333333336</v>
          </cell>
          <cell r="C16">
            <v>23.3</v>
          </cell>
          <cell r="D16">
            <v>6.8</v>
          </cell>
          <cell r="E16">
            <v>41.416666666666664</v>
          </cell>
          <cell r="F16">
            <v>80</v>
          </cell>
          <cell r="G16">
            <v>18</v>
          </cell>
          <cell r="H16">
            <v>15.48</v>
          </cell>
          <cell r="J16">
            <v>32.4</v>
          </cell>
          <cell r="K16">
            <v>0</v>
          </cell>
        </row>
        <row r="17">
          <cell r="B17">
            <v>15.049999999999999</v>
          </cell>
          <cell r="C17">
            <v>24.8</v>
          </cell>
          <cell r="D17">
            <v>3.9</v>
          </cell>
          <cell r="E17">
            <v>38.166666666666664</v>
          </cell>
          <cell r="F17">
            <v>78</v>
          </cell>
          <cell r="G17">
            <v>14</v>
          </cell>
          <cell r="H17">
            <v>13.68</v>
          </cell>
          <cell r="J17">
            <v>25.56</v>
          </cell>
          <cell r="K17">
            <v>0</v>
          </cell>
        </row>
        <row r="18">
          <cell r="B18">
            <v>19.020833333333332</v>
          </cell>
          <cell r="C18">
            <v>29.5</v>
          </cell>
          <cell r="D18">
            <v>12.5</v>
          </cell>
          <cell r="E18">
            <v>42.916666666666664</v>
          </cell>
          <cell r="F18">
            <v>67</v>
          </cell>
          <cell r="G18">
            <v>20</v>
          </cell>
          <cell r="H18">
            <v>13.68</v>
          </cell>
          <cell r="J18">
            <v>29.880000000000003</v>
          </cell>
          <cell r="K18">
            <v>0</v>
          </cell>
        </row>
        <row r="19">
          <cell r="B19">
            <v>22.787499999999998</v>
          </cell>
          <cell r="C19">
            <v>33.6</v>
          </cell>
          <cell r="D19">
            <v>15.2</v>
          </cell>
          <cell r="E19">
            <v>39.416666666666664</v>
          </cell>
          <cell r="F19">
            <v>59</v>
          </cell>
          <cell r="G19">
            <v>20</v>
          </cell>
          <cell r="H19">
            <v>10.44</v>
          </cell>
          <cell r="J19">
            <v>21.96</v>
          </cell>
          <cell r="K19">
            <v>0</v>
          </cell>
        </row>
        <row r="20">
          <cell r="B20">
            <v>26.150000000000002</v>
          </cell>
          <cell r="C20">
            <v>37.200000000000003</v>
          </cell>
          <cell r="D20">
            <v>16.3</v>
          </cell>
          <cell r="E20">
            <v>36.333333333333336</v>
          </cell>
          <cell r="F20">
            <v>63</v>
          </cell>
          <cell r="G20">
            <v>17</v>
          </cell>
          <cell r="H20">
            <v>14.76</v>
          </cell>
          <cell r="J20">
            <v>32.4</v>
          </cell>
          <cell r="K20">
            <v>0</v>
          </cell>
        </row>
        <row r="21">
          <cell r="B21">
            <v>27.987500000000001</v>
          </cell>
          <cell r="C21">
            <v>38.1</v>
          </cell>
          <cell r="D21">
            <v>18.2</v>
          </cell>
          <cell r="E21">
            <v>34.208333333333336</v>
          </cell>
          <cell r="F21">
            <v>59</v>
          </cell>
          <cell r="G21">
            <v>17</v>
          </cell>
          <cell r="H21">
            <v>13.32</v>
          </cell>
          <cell r="J21">
            <v>33.480000000000004</v>
          </cell>
          <cell r="K21">
            <v>0</v>
          </cell>
        </row>
        <row r="22">
          <cell r="B22">
            <v>28.429166666666671</v>
          </cell>
          <cell r="C22">
            <v>38.1</v>
          </cell>
          <cell r="D22">
            <v>17.2</v>
          </cell>
          <cell r="E22">
            <v>31.458333333333332</v>
          </cell>
          <cell r="F22">
            <v>59</v>
          </cell>
          <cell r="G22">
            <v>16</v>
          </cell>
          <cell r="H22">
            <v>15.840000000000002</v>
          </cell>
          <cell r="J22">
            <v>36</v>
          </cell>
          <cell r="K22">
            <v>0</v>
          </cell>
        </row>
        <row r="23">
          <cell r="B23">
            <v>29.058333333333337</v>
          </cell>
          <cell r="C23">
            <v>38.700000000000003</v>
          </cell>
          <cell r="D23">
            <v>19.5</v>
          </cell>
          <cell r="E23">
            <v>28.125</v>
          </cell>
          <cell r="F23">
            <v>46</v>
          </cell>
          <cell r="G23">
            <v>15</v>
          </cell>
          <cell r="H23">
            <v>16.920000000000002</v>
          </cell>
          <cell r="J23">
            <v>37.800000000000004</v>
          </cell>
          <cell r="K23">
            <v>0</v>
          </cell>
        </row>
        <row r="24">
          <cell r="B24">
            <v>28.441666666666663</v>
          </cell>
          <cell r="C24">
            <v>39</v>
          </cell>
          <cell r="D24">
            <v>18.399999999999999</v>
          </cell>
          <cell r="E24">
            <v>34.166666666666664</v>
          </cell>
          <cell r="F24">
            <v>63</v>
          </cell>
          <cell r="G24">
            <v>14</v>
          </cell>
          <cell r="H24">
            <v>11.16</v>
          </cell>
          <cell r="J24">
            <v>27.36</v>
          </cell>
          <cell r="K24">
            <v>0</v>
          </cell>
        </row>
        <row r="25">
          <cell r="B25">
            <v>27.695833333333336</v>
          </cell>
          <cell r="C25">
            <v>38.700000000000003</v>
          </cell>
          <cell r="D25">
            <v>16.3</v>
          </cell>
          <cell r="E25">
            <v>29.791666666666668</v>
          </cell>
          <cell r="F25">
            <v>60</v>
          </cell>
          <cell r="G25">
            <v>14</v>
          </cell>
          <cell r="H25">
            <v>26.64</v>
          </cell>
          <cell r="J25">
            <v>49.680000000000007</v>
          </cell>
          <cell r="K25">
            <v>0</v>
          </cell>
        </row>
        <row r="26">
          <cell r="B26">
            <v>27.320833333333336</v>
          </cell>
          <cell r="C26">
            <v>36.799999999999997</v>
          </cell>
          <cell r="D26">
            <v>18.100000000000001</v>
          </cell>
          <cell r="E26">
            <v>32.291666666666664</v>
          </cell>
          <cell r="F26">
            <v>54</v>
          </cell>
          <cell r="G26">
            <v>18</v>
          </cell>
          <cell r="H26">
            <v>32.04</v>
          </cell>
          <cell r="J26">
            <v>60.480000000000004</v>
          </cell>
          <cell r="K26">
            <v>0</v>
          </cell>
        </row>
        <row r="27">
          <cell r="B27">
            <v>18.216666666666665</v>
          </cell>
          <cell r="C27">
            <v>27.7</v>
          </cell>
          <cell r="D27">
            <v>14.8</v>
          </cell>
          <cell r="E27">
            <v>78.958333333333329</v>
          </cell>
          <cell r="F27">
            <v>100</v>
          </cell>
          <cell r="G27">
            <v>35</v>
          </cell>
          <cell r="H27">
            <v>19.079999999999998</v>
          </cell>
          <cell r="J27">
            <v>47.16</v>
          </cell>
          <cell r="K27">
            <v>7.4</v>
          </cell>
        </row>
        <row r="28">
          <cell r="B28">
            <v>14.970833333333331</v>
          </cell>
          <cell r="C28">
            <v>18.3</v>
          </cell>
          <cell r="D28">
            <v>13.3</v>
          </cell>
          <cell r="E28">
            <v>89.333333333333329</v>
          </cell>
          <cell r="F28">
            <v>100</v>
          </cell>
          <cell r="G28">
            <v>55</v>
          </cell>
          <cell r="H28">
            <v>12.96</v>
          </cell>
          <cell r="J28">
            <v>33.119999999999997</v>
          </cell>
          <cell r="K28">
            <v>17.600000000000001</v>
          </cell>
        </row>
        <row r="29">
          <cell r="B29">
            <v>12.762499999999998</v>
          </cell>
          <cell r="C29">
            <v>16.2</v>
          </cell>
          <cell r="D29">
            <v>10.199999999999999</v>
          </cell>
          <cell r="E29">
            <v>56.541666666666664</v>
          </cell>
          <cell r="F29">
            <v>69</v>
          </cell>
          <cell r="G29">
            <v>34</v>
          </cell>
          <cell r="H29">
            <v>19.8</v>
          </cell>
          <cell r="J29">
            <v>47.16</v>
          </cell>
          <cell r="K29">
            <v>0</v>
          </cell>
        </row>
        <row r="30">
          <cell r="B30">
            <v>13.145833333333336</v>
          </cell>
          <cell r="C30">
            <v>21.4</v>
          </cell>
          <cell r="D30">
            <v>6.7</v>
          </cell>
          <cell r="E30">
            <v>46.291666666666664</v>
          </cell>
          <cell r="F30">
            <v>68</v>
          </cell>
          <cell r="G30">
            <v>24</v>
          </cell>
          <cell r="H30">
            <v>14.04</v>
          </cell>
          <cell r="J30">
            <v>32.04</v>
          </cell>
          <cell r="K30">
            <v>0</v>
          </cell>
        </row>
        <row r="31">
          <cell r="B31">
            <v>17.162499999999998</v>
          </cell>
          <cell r="C31">
            <v>26.8</v>
          </cell>
          <cell r="D31">
            <v>9.3000000000000007</v>
          </cell>
          <cell r="E31">
            <v>40.25</v>
          </cell>
          <cell r="F31">
            <v>61</v>
          </cell>
          <cell r="G31">
            <v>24</v>
          </cell>
          <cell r="H31">
            <v>13.68</v>
          </cell>
          <cell r="J31">
            <v>28.44</v>
          </cell>
          <cell r="K31">
            <v>0</v>
          </cell>
        </row>
        <row r="32">
          <cell r="B32">
            <v>21.566666666666663</v>
          </cell>
          <cell r="C32">
            <v>32.700000000000003</v>
          </cell>
          <cell r="D32">
            <v>13.1</v>
          </cell>
          <cell r="E32">
            <v>35.916666666666664</v>
          </cell>
          <cell r="F32">
            <v>52</v>
          </cell>
          <cell r="G32">
            <v>21</v>
          </cell>
          <cell r="H32">
            <v>12.96</v>
          </cell>
          <cell r="J32">
            <v>25.2</v>
          </cell>
          <cell r="K32">
            <v>0</v>
          </cell>
        </row>
        <row r="33">
          <cell r="B33">
            <v>24.704166666666662</v>
          </cell>
          <cell r="C33">
            <v>34.700000000000003</v>
          </cell>
          <cell r="D33">
            <v>15.9</v>
          </cell>
          <cell r="E33">
            <v>39.708333333333336</v>
          </cell>
          <cell r="F33">
            <v>66</v>
          </cell>
          <cell r="G33">
            <v>22</v>
          </cell>
          <cell r="H33">
            <v>14.04</v>
          </cell>
          <cell r="J33">
            <v>31.680000000000003</v>
          </cell>
          <cell r="K33">
            <v>0</v>
          </cell>
        </row>
        <row r="34">
          <cell r="B34">
            <v>27.066666666666666</v>
          </cell>
          <cell r="C34">
            <v>36.5</v>
          </cell>
          <cell r="D34">
            <v>18.600000000000001</v>
          </cell>
          <cell r="E34">
            <v>38.583333333333336</v>
          </cell>
          <cell r="F34">
            <v>62</v>
          </cell>
          <cell r="G34">
            <v>18</v>
          </cell>
          <cell r="H34">
            <v>13.68</v>
          </cell>
          <cell r="J34">
            <v>39.6</v>
          </cell>
          <cell r="K34">
            <v>0</v>
          </cell>
        </row>
        <row r="35">
          <cell r="B35">
            <v>27.375</v>
          </cell>
          <cell r="C35">
            <v>36.799999999999997</v>
          </cell>
          <cell r="D35">
            <v>19.8</v>
          </cell>
          <cell r="E35">
            <v>34.708333333333336</v>
          </cell>
          <cell r="F35">
            <v>52</v>
          </cell>
          <cell r="G35">
            <v>19</v>
          </cell>
          <cell r="H35">
            <v>15.120000000000001</v>
          </cell>
          <cell r="J35">
            <v>31.319999999999997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22.683333333333334</v>
          </cell>
          <cell r="C5">
            <v>31</v>
          </cell>
          <cell r="D5">
            <v>17.600000000000001</v>
          </cell>
          <cell r="E5">
            <v>63.166666666666664</v>
          </cell>
          <cell r="F5">
            <v>83</v>
          </cell>
          <cell r="G5">
            <v>35</v>
          </cell>
          <cell r="H5">
            <v>19.079999999999998</v>
          </cell>
          <cell r="J5">
            <v>43.92</v>
          </cell>
          <cell r="K5">
            <v>0</v>
          </cell>
        </row>
        <row r="6">
          <cell r="B6">
            <v>23.6875</v>
          </cell>
          <cell r="C6">
            <v>31.6</v>
          </cell>
          <cell r="D6">
            <v>16.5</v>
          </cell>
          <cell r="E6">
            <v>50.75</v>
          </cell>
          <cell r="F6">
            <v>78</v>
          </cell>
          <cell r="G6">
            <v>25</v>
          </cell>
          <cell r="H6">
            <v>25.2</v>
          </cell>
          <cell r="J6">
            <v>55.440000000000005</v>
          </cell>
          <cell r="K6">
            <v>0</v>
          </cell>
        </row>
        <row r="7">
          <cell r="B7">
            <v>24.204166666666666</v>
          </cell>
          <cell r="C7">
            <v>33.4</v>
          </cell>
          <cell r="D7">
            <v>18.100000000000001</v>
          </cell>
          <cell r="E7">
            <v>47.625</v>
          </cell>
          <cell r="F7">
            <v>68</v>
          </cell>
          <cell r="G7">
            <v>22</v>
          </cell>
          <cell r="H7">
            <v>18</v>
          </cell>
          <cell r="J7">
            <v>49.32</v>
          </cell>
          <cell r="K7">
            <v>0</v>
          </cell>
        </row>
        <row r="8">
          <cell r="B8">
            <v>24.529166666666665</v>
          </cell>
          <cell r="C8">
            <v>31.8</v>
          </cell>
          <cell r="D8">
            <v>19.5</v>
          </cell>
          <cell r="E8">
            <v>46.541666666666664</v>
          </cell>
          <cell r="F8">
            <v>63</v>
          </cell>
          <cell r="G8">
            <v>27</v>
          </cell>
          <cell r="H8">
            <v>9.7200000000000006</v>
          </cell>
          <cell r="J8">
            <v>32.76</v>
          </cell>
          <cell r="K8">
            <v>0</v>
          </cell>
        </row>
        <row r="9">
          <cell r="B9">
            <v>25.329166666666666</v>
          </cell>
          <cell r="C9">
            <v>33</v>
          </cell>
          <cell r="D9">
            <v>19.3</v>
          </cell>
          <cell r="E9">
            <v>43.541666666666664</v>
          </cell>
          <cell r="F9">
            <v>64</v>
          </cell>
          <cell r="G9">
            <v>23</v>
          </cell>
          <cell r="H9">
            <v>17.28</v>
          </cell>
          <cell r="J9">
            <v>38.880000000000003</v>
          </cell>
          <cell r="K9">
            <v>0</v>
          </cell>
        </row>
        <row r="10">
          <cell r="B10">
            <v>25.054166666666664</v>
          </cell>
          <cell r="C10">
            <v>33.299999999999997</v>
          </cell>
          <cell r="D10">
            <v>17.5</v>
          </cell>
          <cell r="E10">
            <v>45</v>
          </cell>
          <cell r="F10">
            <v>72</v>
          </cell>
          <cell r="G10">
            <v>21</v>
          </cell>
          <cell r="H10">
            <v>18</v>
          </cell>
          <cell r="J10">
            <v>41.4</v>
          </cell>
          <cell r="K10">
            <v>0</v>
          </cell>
        </row>
        <row r="11">
          <cell r="B11">
            <v>24.475000000000005</v>
          </cell>
          <cell r="C11">
            <v>32</v>
          </cell>
          <cell r="D11">
            <v>18.399999999999999</v>
          </cell>
          <cell r="E11">
            <v>43.625</v>
          </cell>
          <cell r="F11">
            <v>62</v>
          </cell>
          <cell r="G11">
            <v>22</v>
          </cell>
          <cell r="H11">
            <v>17.64</v>
          </cell>
          <cell r="J11">
            <v>46.080000000000005</v>
          </cell>
          <cell r="K11">
            <v>0</v>
          </cell>
        </row>
        <row r="12">
          <cell r="B12">
            <v>17.283333333333331</v>
          </cell>
          <cell r="C12">
            <v>21.4</v>
          </cell>
          <cell r="D12">
            <v>13.6</v>
          </cell>
          <cell r="E12">
            <v>90.571428571428569</v>
          </cell>
          <cell r="F12">
            <v>100</v>
          </cell>
          <cell r="G12">
            <v>60</v>
          </cell>
          <cell r="H12">
            <v>10.08</v>
          </cell>
          <cell r="J12">
            <v>31.680000000000003</v>
          </cell>
          <cell r="K12">
            <v>10</v>
          </cell>
        </row>
        <row r="13">
          <cell r="B13">
            <v>11.354166666666664</v>
          </cell>
          <cell r="C13">
            <v>13.7</v>
          </cell>
          <cell r="D13">
            <v>9.1999999999999993</v>
          </cell>
          <cell r="E13">
            <v>74.791666666666671</v>
          </cell>
          <cell r="F13">
            <v>100</v>
          </cell>
          <cell r="G13">
            <v>61</v>
          </cell>
          <cell r="H13">
            <v>11.520000000000001</v>
          </cell>
          <cell r="J13">
            <v>34.200000000000003</v>
          </cell>
          <cell r="K13">
            <v>0.4</v>
          </cell>
        </row>
        <row r="14">
          <cell r="B14">
            <v>11.104545454545455</v>
          </cell>
          <cell r="C14">
            <v>19.100000000000001</v>
          </cell>
          <cell r="D14">
            <v>4.4000000000000004</v>
          </cell>
          <cell r="E14">
            <v>64.545454545454547</v>
          </cell>
          <cell r="F14">
            <v>93</v>
          </cell>
          <cell r="G14">
            <v>27</v>
          </cell>
          <cell r="H14">
            <v>12.96</v>
          </cell>
          <cell r="J14">
            <v>32.4</v>
          </cell>
          <cell r="K14">
            <v>0</v>
          </cell>
        </row>
        <row r="15">
          <cell r="B15">
            <v>14.773684210526318</v>
          </cell>
          <cell r="C15">
            <v>22.5</v>
          </cell>
          <cell r="D15">
            <v>4.7</v>
          </cell>
          <cell r="E15">
            <v>53</v>
          </cell>
          <cell r="F15">
            <v>99</v>
          </cell>
          <cell r="G15">
            <v>23</v>
          </cell>
          <cell r="H15">
            <v>7.2</v>
          </cell>
          <cell r="J15">
            <v>23.400000000000002</v>
          </cell>
          <cell r="K15">
            <v>0</v>
          </cell>
        </row>
        <row r="16">
          <cell r="B16">
            <v>14.322727272727271</v>
          </cell>
          <cell r="C16">
            <v>19.5</v>
          </cell>
          <cell r="D16">
            <v>7.9</v>
          </cell>
          <cell r="E16">
            <v>49.272727272727273</v>
          </cell>
          <cell r="F16">
            <v>79</v>
          </cell>
          <cell r="G16">
            <v>24</v>
          </cell>
          <cell r="H16">
            <v>14.4</v>
          </cell>
          <cell r="J16">
            <v>45.36</v>
          </cell>
          <cell r="K16">
            <v>0</v>
          </cell>
        </row>
        <row r="17">
          <cell r="B17">
            <v>14.744444444444447</v>
          </cell>
          <cell r="C17">
            <v>22.9</v>
          </cell>
          <cell r="D17">
            <v>7</v>
          </cell>
          <cell r="E17">
            <v>44.277777777777779</v>
          </cell>
          <cell r="F17">
            <v>76</v>
          </cell>
          <cell r="G17">
            <v>19</v>
          </cell>
          <cell r="H17">
            <v>12.96</v>
          </cell>
          <cell r="J17">
            <v>23.040000000000003</v>
          </cell>
          <cell r="K17">
            <v>0</v>
          </cell>
        </row>
        <row r="18">
          <cell r="B18">
            <v>16.729166666666668</v>
          </cell>
          <cell r="C18">
            <v>27.1</v>
          </cell>
          <cell r="D18">
            <v>8</v>
          </cell>
          <cell r="E18">
            <v>46.25</v>
          </cell>
          <cell r="F18">
            <v>80</v>
          </cell>
          <cell r="G18">
            <v>23</v>
          </cell>
          <cell r="H18">
            <v>12.24</v>
          </cell>
          <cell r="J18">
            <v>32.4</v>
          </cell>
          <cell r="K18">
            <v>0</v>
          </cell>
        </row>
        <row r="19">
          <cell r="B19">
            <v>21.079166666666666</v>
          </cell>
          <cell r="C19">
            <v>31</v>
          </cell>
          <cell r="D19">
            <v>12.7</v>
          </cell>
          <cell r="E19">
            <v>44.041666666666664</v>
          </cell>
          <cell r="F19">
            <v>71</v>
          </cell>
          <cell r="G19">
            <v>22</v>
          </cell>
          <cell r="H19">
            <v>7.5600000000000005</v>
          </cell>
          <cell r="J19">
            <v>27.36</v>
          </cell>
          <cell r="K19">
            <v>0</v>
          </cell>
        </row>
        <row r="20">
          <cell r="B20">
            <v>24.995833333333341</v>
          </cell>
          <cell r="C20">
            <v>35.1</v>
          </cell>
          <cell r="D20">
            <v>16.100000000000001</v>
          </cell>
          <cell r="E20">
            <v>37</v>
          </cell>
          <cell r="F20">
            <v>61</v>
          </cell>
          <cell r="G20">
            <v>17</v>
          </cell>
          <cell r="H20">
            <v>12.6</v>
          </cell>
          <cell r="J20">
            <v>33.840000000000003</v>
          </cell>
          <cell r="K20">
            <v>0</v>
          </cell>
        </row>
        <row r="21">
          <cell r="B21">
            <v>26.783333333333342</v>
          </cell>
          <cell r="C21">
            <v>36.5</v>
          </cell>
          <cell r="D21">
            <v>18.5</v>
          </cell>
          <cell r="E21">
            <v>38.333333333333336</v>
          </cell>
          <cell r="F21">
            <v>62</v>
          </cell>
          <cell r="G21">
            <v>16</v>
          </cell>
          <cell r="H21">
            <v>13.68</v>
          </cell>
          <cell r="J21">
            <v>33.840000000000003</v>
          </cell>
          <cell r="K21">
            <v>0</v>
          </cell>
        </row>
        <row r="22">
          <cell r="B22">
            <v>27.766666666666669</v>
          </cell>
          <cell r="C22">
            <v>37.4</v>
          </cell>
          <cell r="D22">
            <v>19.600000000000001</v>
          </cell>
          <cell r="E22">
            <v>32.125</v>
          </cell>
          <cell r="F22">
            <v>52</v>
          </cell>
          <cell r="G22">
            <v>12</v>
          </cell>
          <cell r="H22">
            <v>16.2</v>
          </cell>
          <cell r="J22">
            <v>39.6</v>
          </cell>
          <cell r="K22">
            <v>0</v>
          </cell>
        </row>
        <row r="23">
          <cell r="B23">
            <v>27.875000000000004</v>
          </cell>
          <cell r="C23">
            <v>37.5</v>
          </cell>
          <cell r="D23">
            <v>19.8</v>
          </cell>
          <cell r="E23">
            <v>30.25</v>
          </cell>
          <cell r="F23">
            <v>52</v>
          </cell>
          <cell r="G23">
            <v>13</v>
          </cell>
          <cell r="H23">
            <v>12.24</v>
          </cell>
          <cell r="J23">
            <v>28.8</v>
          </cell>
          <cell r="K23">
            <v>0</v>
          </cell>
        </row>
        <row r="24">
          <cell r="B24">
            <v>28.870833333333334</v>
          </cell>
          <cell r="C24">
            <v>37.6</v>
          </cell>
          <cell r="D24">
            <v>20.7</v>
          </cell>
          <cell r="E24">
            <v>29.541666666666668</v>
          </cell>
          <cell r="F24">
            <v>56</v>
          </cell>
          <cell r="G24">
            <v>13</v>
          </cell>
          <cell r="H24">
            <v>12.24</v>
          </cell>
          <cell r="J24">
            <v>30.96</v>
          </cell>
          <cell r="K24">
            <v>0</v>
          </cell>
        </row>
        <row r="25">
          <cell r="B25">
            <v>27.487500000000001</v>
          </cell>
          <cell r="C25">
            <v>36.299999999999997</v>
          </cell>
          <cell r="D25">
            <v>20.399999999999999</v>
          </cell>
          <cell r="E25">
            <v>29.541666666666668</v>
          </cell>
          <cell r="F25">
            <v>44</v>
          </cell>
          <cell r="G25">
            <v>15</v>
          </cell>
          <cell r="H25">
            <v>20.16</v>
          </cell>
          <cell r="J25">
            <v>45.36</v>
          </cell>
          <cell r="K25">
            <v>0</v>
          </cell>
        </row>
        <row r="26">
          <cell r="B26">
            <v>27.004166666666663</v>
          </cell>
          <cell r="C26">
            <v>36.299999999999997</v>
          </cell>
          <cell r="D26">
            <v>19.7</v>
          </cell>
          <cell r="E26">
            <v>35.375</v>
          </cell>
          <cell r="F26">
            <v>68</v>
          </cell>
          <cell r="G26">
            <v>16</v>
          </cell>
          <cell r="H26">
            <v>25.56</v>
          </cell>
          <cell r="J26">
            <v>58.32</v>
          </cell>
          <cell r="K26">
            <v>0</v>
          </cell>
        </row>
        <row r="27">
          <cell r="B27">
            <v>16.758333333333329</v>
          </cell>
          <cell r="C27">
            <v>22.6</v>
          </cell>
          <cell r="D27">
            <v>13.8</v>
          </cell>
          <cell r="E27">
            <v>80.599999999999994</v>
          </cell>
          <cell r="F27">
            <v>100</v>
          </cell>
          <cell r="G27">
            <v>68</v>
          </cell>
          <cell r="H27">
            <v>18.36</v>
          </cell>
          <cell r="J27">
            <v>48.24</v>
          </cell>
          <cell r="K27">
            <v>5</v>
          </cell>
        </row>
        <row r="28">
          <cell r="B28">
            <v>14.4125</v>
          </cell>
          <cell r="C28">
            <v>18.600000000000001</v>
          </cell>
          <cell r="D28">
            <v>12.8</v>
          </cell>
          <cell r="E28">
            <v>71</v>
          </cell>
          <cell r="F28">
            <v>100</v>
          </cell>
          <cell r="G28">
            <v>52</v>
          </cell>
          <cell r="H28">
            <v>12.24</v>
          </cell>
          <cell r="J28">
            <v>29.52</v>
          </cell>
          <cell r="K28">
            <v>20.599999999999998</v>
          </cell>
        </row>
        <row r="29">
          <cell r="B29">
            <v>11.286956521739128</v>
          </cell>
          <cell r="C29">
            <v>16</v>
          </cell>
          <cell r="D29">
            <v>7.9</v>
          </cell>
          <cell r="E29">
            <v>66</v>
          </cell>
          <cell r="F29">
            <v>85</v>
          </cell>
          <cell r="G29">
            <v>33</v>
          </cell>
          <cell r="H29">
            <v>16.920000000000002</v>
          </cell>
          <cell r="J29">
            <v>36</v>
          </cell>
          <cell r="K29">
            <v>0</v>
          </cell>
        </row>
        <row r="30">
          <cell r="B30">
            <v>13.464705882352941</v>
          </cell>
          <cell r="C30">
            <v>19.600000000000001</v>
          </cell>
          <cell r="D30">
            <v>4.9000000000000004</v>
          </cell>
          <cell r="E30">
            <v>45.882352941176471</v>
          </cell>
          <cell r="F30">
            <v>84</v>
          </cell>
          <cell r="G30">
            <v>21</v>
          </cell>
          <cell r="H30">
            <v>19.079999999999998</v>
          </cell>
          <cell r="J30">
            <v>31.680000000000003</v>
          </cell>
          <cell r="K30">
            <v>0</v>
          </cell>
        </row>
        <row r="31">
          <cell r="B31">
            <v>15.933333333333334</v>
          </cell>
          <cell r="C31">
            <v>24</v>
          </cell>
          <cell r="D31">
            <v>4.0999999999999996</v>
          </cell>
          <cell r="E31">
            <v>44.904761904761905</v>
          </cell>
          <cell r="F31">
            <v>97</v>
          </cell>
          <cell r="G31">
            <v>24</v>
          </cell>
          <cell r="H31">
            <v>13.32</v>
          </cell>
          <cell r="J31">
            <v>30.96</v>
          </cell>
          <cell r="K31">
            <v>0</v>
          </cell>
        </row>
        <row r="32">
          <cell r="B32">
            <v>19.570833333333333</v>
          </cell>
          <cell r="C32">
            <v>29</v>
          </cell>
          <cell r="D32">
            <v>11.6</v>
          </cell>
          <cell r="E32">
            <v>41</v>
          </cell>
          <cell r="F32">
            <v>70</v>
          </cell>
          <cell r="G32">
            <v>22</v>
          </cell>
          <cell r="H32">
            <v>13.32</v>
          </cell>
          <cell r="J32">
            <v>27</v>
          </cell>
          <cell r="K32">
            <v>0</v>
          </cell>
        </row>
        <row r="33">
          <cell r="B33">
            <v>22.770833333333332</v>
          </cell>
          <cell r="C33">
            <v>32</v>
          </cell>
          <cell r="D33">
            <v>14.9</v>
          </cell>
          <cell r="E33">
            <v>47.541666666666664</v>
          </cell>
          <cell r="F33">
            <v>75</v>
          </cell>
          <cell r="G33">
            <v>26</v>
          </cell>
          <cell r="H33">
            <v>16.920000000000002</v>
          </cell>
          <cell r="J33">
            <v>33.840000000000003</v>
          </cell>
          <cell r="K33">
            <v>0</v>
          </cell>
        </row>
        <row r="34">
          <cell r="B34">
            <v>25.716666666666665</v>
          </cell>
          <cell r="C34">
            <v>34.6</v>
          </cell>
          <cell r="D34">
            <v>18.8</v>
          </cell>
          <cell r="E34">
            <v>41.416666666666664</v>
          </cell>
          <cell r="F34">
            <v>61</v>
          </cell>
          <cell r="G34">
            <v>20</v>
          </cell>
          <cell r="H34">
            <v>15.48</v>
          </cell>
          <cell r="J34">
            <v>35.28</v>
          </cell>
          <cell r="K34">
            <v>0</v>
          </cell>
        </row>
        <row r="35">
          <cell r="B35">
            <v>27.012499999999999</v>
          </cell>
          <cell r="C35">
            <v>35.1</v>
          </cell>
          <cell r="D35">
            <v>19.600000000000001</v>
          </cell>
          <cell r="E35">
            <v>34.708333333333336</v>
          </cell>
          <cell r="F35">
            <v>54</v>
          </cell>
          <cell r="G35">
            <v>18</v>
          </cell>
          <cell r="H35">
            <v>16.559999999999999</v>
          </cell>
          <cell r="J35">
            <v>38.519999999999996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24.329166666666666</v>
          </cell>
          <cell r="D5">
            <v>18.399999999999999</v>
          </cell>
          <cell r="E5">
            <v>53.541666666666664</v>
          </cell>
          <cell r="F5">
            <v>77</v>
          </cell>
          <cell r="G5">
            <v>21</v>
          </cell>
          <cell r="H5">
            <v>18.720000000000002</v>
          </cell>
          <cell r="J5">
            <v>38.880000000000003</v>
          </cell>
          <cell r="K5">
            <v>0</v>
          </cell>
        </row>
        <row r="6">
          <cell r="B6">
            <v>25.570833333333329</v>
          </cell>
          <cell r="D6">
            <v>20.100000000000001</v>
          </cell>
          <cell r="E6">
            <v>37.958333333333336</v>
          </cell>
          <cell r="F6">
            <v>54</v>
          </cell>
          <cell r="G6">
            <v>21</v>
          </cell>
          <cell r="H6">
            <v>20.16</v>
          </cell>
          <cell r="J6">
            <v>40.680000000000007</v>
          </cell>
          <cell r="K6">
            <v>0</v>
          </cell>
        </row>
        <row r="7">
          <cell r="B7">
            <v>25.570833333333336</v>
          </cell>
          <cell r="D7">
            <v>19.899999999999999</v>
          </cell>
          <cell r="E7">
            <v>37.416666666666664</v>
          </cell>
          <cell r="F7">
            <v>53</v>
          </cell>
          <cell r="G7">
            <v>19</v>
          </cell>
          <cell r="H7">
            <v>22.68</v>
          </cell>
          <cell r="J7">
            <v>50.4</v>
          </cell>
          <cell r="K7">
            <v>0</v>
          </cell>
        </row>
        <row r="8">
          <cell r="B8">
            <v>26.175000000000001</v>
          </cell>
          <cell r="D8">
            <v>21</v>
          </cell>
          <cell r="E8">
            <v>36.458333333333336</v>
          </cell>
          <cell r="F8">
            <v>49</v>
          </cell>
          <cell r="G8">
            <v>23</v>
          </cell>
          <cell r="H8">
            <v>19.8</v>
          </cell>
          <cell r="J8">
            <v>35.64</v>
          </cell>
          <cell r="K8">
            <v>0</v>
          </cell>
        </row>
        <row r="9">
          <cell r="B9">
            <v>25.924999999999997</v>
          </cell>
          <cell r="D9">
            <v>19.8</v>
          </cell>
          <cell r="E9">
            <v>37.541666666666664</v>
          </cell>
          <cell r="F9">
            <v>54</v>
          </cell>
          <cell r="G9">
            <v>21</v>
          </cell>
          <cell r="H9">
            <v>21.240000000000002</v>
          </cell>
          <cell r="J9">
            <v>40.32</v>
          </cell>
          <cell r="K9">
            <v>0</v>
          </cell>
        </row>
        <row r="10">
          <cell r="B10">
            <v>25.579166666666666</v>
          </cell>
          <cell r="D10">
            <v>18.399999999999999</v>
          </cell>
          <cell r="E10">
            <v>38.541666666666664</v>
          </cell>
          <cell r="F10">
            <v>58</v>
          </cell>
          <cell r="G10">
            <v>21</v>
          </cell>
          <cell r="H10">
            <v>24.48</v>
          </cell>
          <cell r="J10">
            <v>43.2</v>
          </cell>
          <cell r="K10">
            <v>0</v>
          </cell>
        </row>
        <row r="11">
          <cell r="B11">
            <v>25.366666666666671</v>
          </cell>
          <cell r="D11">
            <v>17.899999999999999</v>
          </cell>
          <cell r="E11">
            <v>38.166666666666664</v>
          </cell>
          <cell r="F11">
            <v>59</v>
          </cell>
          <cell r="G11">
            <v>19</v>
          </cell>
          <cell r="H11">
            <v>21.6</v>
          </cell>
          <cell r="J11">
            <v>42.84</v>
          </cell>
          <cell r="K11">
            <v>0</v>
          </cell>
        </row>
        <row r="12">
          <cell r="B12">
            <v>19.774999999999999</v>
          </cell>
          <cell r="D12">
            <v>16.399999999999999</v>
          </cell>
          <cell r="E12">
            <v>75.125</v>
          </cell>
          <cell r="F12">
            <v>91</v>
          </cell>
          <cell r="G12">
            <v>30</v>
          </cell>
          <cell r="H12">
            <v>17.28</v>
          </cell>
          <cell r="J12">
            <v>34.92</v>
          </cell>
          <cell r="K12">
            <v>1.6</v>
          </cell>
        </row>
        <row r="13">
          <cell r="B13">
            <v>11.862499999999999</v>
          </cell>
          <cell r="D13">
            <v>10.3</v>
          </cell>
          <cell r="E13">
            <v>77.541666666666671</v>
          </cell>
          <cell r="F13">
            <v>94</v>
          </cell>
          <cell r="G13">
            <v>69</v>
          </cell>
          <cell r="H13">
            <v>24.12</v>
          </cell>
          <cell r="J13">
            <v>46.800000000000004</v>
          </cell>
          <cell r="K13">
            <v>1.4</v>
          </cell>
        </row>
        <row r="14">
          <cell r="B14">
            <v>11.120833333333332</v>
          </cell>
          <cell r="D14">
            <v>5</v>
          </cell>
          <cell r="E14">
            <v>62.833333333333336</v>
          </cell>
          <cell r="F14">
            <v>86</v>
          </cell>
          <cell r="G14">
            <v>23</v>
          </cell>
          <cell r="H14">
            <v>15.840000000000002</v>
          </cell>
          <cell r="J14">
            <v>30.240000000000002</v>
          </cell>
          <cell r="K14">
            <v>0</v>
          </cell>
        </row>
        <row r="15">
          <cell r="B15">
            <v>14.500000000000002</v>
          </cell>
          <cell r="D15">
            <v>7.8</v>
          </cell>
          <cell r="E15">
            <v>45.958333333333336</v>
          </cell>
          <cell r="F15">
            <v>69</v>
          </cell>
          <cell r="G15">
            <v>21</v>
          </cell>
          <cell r="H15">
            <v>13.32</v>
          </cell>
          <cell r="J15">
            <v>27.36</v>
          </cell>
          <cell r="K15">
            <v>0</v>
          </cell>
        </row>
        <row r="16">
          <cell r="B16">
            <v>15.65</v>
          </cell>
          <cell r="D16">
            <v>10</v>
          </cell>
          <cell r="E16">
            <v>42.375</v>
          </cell>
          <cell r="F16">
            <v>68</v>
          </cell>
          <cell r="G16">
            <v>18</v>
          </cell>
          <cell r="H16">
            <v>19.079999999999998</v>
          </cell>
          <cell r="J16">
            <v>34.92</v>
          </cell>
          <cell r="K16">
            <v>0</v>
          </cell>
        </row>
        <row r="17">
          <cell r="B17">
            <v>14.77083333333333</v>
          </cell>
          <cell r="D17">
            <v>8</v>
          </cell>
          <cell r="E17">
            <v>39.958333333333336</v>
          </cell>
          <cell r="F17">
            <v>63</v>
          </cell>
          <cell r="G17">
            <v>18</v>
          </cell>
          <cell r="H17">
            <v>15.48</v>
          </cell>
          <cell r="J17">
            <v>25.92</v>
          </cell>
          <cell r="K17">
            <v>0</v>
          </cell>
        </row>
        <row r="18">
          <cell r="B18">
            <v>18.724999999999998</v>
          </cell>
          <cell r="D18">
            <v>12.4</v>
          </cell>
          <cell r="E18">
            <v>47.083333333333336</v>
          </cell>
          <cell r="F18">
            <v>73</v>
          </cell>
          <cell r="G18">
            <v>19</v>
          </cell>
          <cell r="H18">
            <v>12.96</v>
          </cell>
          <cell r="J18">
            <v>30.240000000000002</v>
          </cell>
          <cell r="K18">
            <v>0</v>
          </cell>
        </row>
        <row r="19">
          <cell r="B19">
            <v>22.929166666666664</v>
          </cell>
          <cell r="D19">
            <v>15.9</v>
          </cell>
          <cell r="E19">
            <v>36.458333333333336</v>
          </cell>
          <cell r="F19">
            <v>53</v>
          </cell>
          <cell r="G19">
            <v>17</v>
          </cell>
          <cell r="H19">
            <v>12.24</v>
          </cell>
          <cell r="J19">
            <v>27.720000000000002</v>
          </cell>
          <cell r="K19">
            <v>0</v>
          </cell>
        </row>
        <row r="20">
          <cell r="B20">
            <v>26.258333333333336</v>
          </cell>
          <cell r="D20">
            <v>19.399999999999999</v>
          </cell>
          <cell r="E20">
            <v>31.208333333333332</v>
          </cell>
          <cell r="F20">
            <v>43</v>
          </cell>
          <cell r="G20">
            <v>18</v>
          </cell>
          <cell r="H20">
            <v>16.2</v>
          </cell>
          <cell r="J20">
            <v>32.4</v>
          </cell>
          <cell r="K20">
            <v>0</v>
          </cell>
        </row>
        <row r="21">
          <cell r="B21">
            <v>27.795833333333331</v>
          </cell>
          <cell r="D21">
            <v>20.5</v>
          </cell>
          <cell r="E21">
            <v>32.333333333333336</v>
          </cell>
          <cell r="F21">
            <v>51</v>
          </cell>
          <cell r="G21">
            <v>13</v>
          </cell>
          <cell r="H21">
            <v>15.48</v>
          </cell>
          <cell r="J21">
            <v>30.96</v>
          </cell>
          <cell r="K21">
            <v>0</v>
          </cell>
        </row>
        <row r="22">
          <cell r="B22">
            <v>28.679166666666671</v>
          </cell>
          <cell r="D22">
            <v>21.3</v>
          </cell>
          <cell r="E22">
            <v>25.5</v>
          </cell>
          <cell r="F22">
            <v>37</v>
          </cell>
          <cell r="G22">
            <v>13</v>
          </cell>
          <cell r="H22">
            <v>14.76</v>
          </cell>
          <cell r="J22">
            <v>33.119999999999997</v>
          </cell>
          <cell r="K22">
            <v>0</v>
          </cell>
        </row>
        <row r="23">
          <cell r="B23">
            <v>28.916666666666668</v>
          </cell>
          <cell r="D23">
            <v>21.9</v>
          </cell>
          <cell r="E23">
            <v>23.458333333333332</v>
          </cell>
          <cell r="F23">
            <v>37</v>
          </cell>
          <cell r="G23">
            <v>12</v>
          </cell>
          <cell r="H23">
            <v>14.76</v>
          </cell>
          <cell r="J23">
            <v>29.52</v>
          </cell>
          <cell r="K23">
            <v>0</v>
          </cell>
        </row>
        <row r="24">
          <cell r="B24">
            <v>29.558333333333337</v>
          </cell>
          <cell r="D24">
            <v>23</v>
          </cell>
          <cell r="E24">
            <v>24.083333333333332</v>
          </cell>
          <cell r="F24">
            <v>36</v>
          </cell>
          <cell r="G24">
            <v>12</v>
          </cell>
          <cell r="H24">
            <v>12.24</v>
          </cell>
          <cell r="J24">
            <v>27</v>
          </cell>
          <cell r="K24">
            <v>0</v>
          </cell>
        </row>
        <row r="25">
          <cell r="B25">
            <v>28.537499999999994</v>
          </cell>
          <cell r="D25">
            <v>21</v>
          </cell>
          <cell r="E25">
            <v>25.041666666666668</v>
          </cell>
          <cell r="F25">
            <v>40</v>
          </cell>
          <cell r="G25">
            <v>13</v>
          </cell>
          <cell r="H25">
            <v>19.8</v>
          </cell>
          <cell r="J25">
            <v>45.36</v>
          </cell>
          <cell r="K25">
            <v>0</v>
          </cell>
        </row>
        <row r="26">
          <cell r="B26">
            <v>28.416666666666668</v>
          </cell>
          <cell r="D26">
            <v>20.2</v>
          </cell>
          <cell r="E26">
            <v>26.166666666666668</v>
          </cell>
          <cell r="F26">
            <v>42</v>
          </cell>
          <cell r="G26">
            <v>14</v>
          </cell>
          <cell r="H26">
            <v>24.840000000000003</v>
          </cell>
          <cell r="J26">
            <v>54.72</v>
          </cell>
          <cell r="K26">
            <v>0</v>
          </cell>
        </row>
        <row r="27">
          <cell r="B27">
            <v>19.083333333333332</v>
          </cell>
          <cell r="D27">
            <v>14.8</v>
          </cell>
          <cell r="E27">
            <v>71.041666666666671</v>
          </cell>
          <cell r="F27">
            <v>94</v>
          </cell>
          <cell r="G27">
            <v>25</v>
          </cell>
          <cell r="H27">
            <v>24.48</v>
          </cell>
          <cell r="J27">
            <v>47.88</v>
          </cell>
          <cell r="K27">
            <v>4</v>
          </cell>
        </row>
        <row r="28">
          <cell r="B28">
            <v>14.608333333333334</v>
          </cell>
          <cell r="D28">
            <v>13.4</v>
          </cell>
          <cell r="E28">
            <v>88.708333333333329</v>
          </cell>
          <cell r="F28">
            <v>95</v>
          </cell>
          <cell r="G28">
            <v>74</v>
          </cell>
          <cell r="H28">
            <v>19.440000000000001</v>
          </cell>
          <cell r="J28">
            <v>36.72</v>
          </cell>
          <cell r="K28">
            <v>24.4</v>
          </cell>
        </row>
        <row r="29">
          <cell r="B29">
            <v>12.066666666666668</v>
          </cell>
          <cell r="D29">
            <v>9.6999999999999993</v>
          </cell>
          <cell r="E29">
            <v>62.083333333333336</v>
          </cell>
          <cell r="F29">
            <v>80</v>
          </cell>
          <cell r="G29">
            <v>39</v>
          </cell>
          <cell r="H29">
            <v>33.119999999999997</v>
          </cell>
          <cell r="J29">
            <v>56.88</v>
          </cell>
          <cell r="K29">
            <v>0</v>
          </cell>
        </row>
        <row r="30">
          <cell r="B30">
            <v>12.300000000000002</v>
          </cell>
          <cell r="D30">
            <v>6</v>
          </cell>
          <cell r="E30">
            <v>49.75</v>
          </cell>
          <cell r="F30">
            <v>74</v>
          </cell>
          <cell r="G30">
            <v>24</v>
          </cell>
          <cell r="H30">
            <v>12.96</v>
          </cell>
          <cell r="J30">
            <v>25.2</v>
          </cell>
          <cell r="K30">
            <v>0</v>
          </cell>
        </row>
        <row r="31">
          <cell r="B31">
            <v>16.950000000000006</v>
          </cell>
          <cell r="D31">
            <v>11.2</v>
          </cell>
          <cell r="E31">
            <v>38.583333333333336</v>
          </cell>
          <cell r="F31">
            <v>67</v>
          </cell>
          <cell r="G31">
            <v>21</v>
          </cell>
          <cell r="H31">
            <v>14.04</v>
          </cell>
          <cell r="J31">
            <v>32.4</v>
          </cell>
          <cell r="K31">
            <v>0</v>
          </cell>
        </row>
        <row r="32">
          <cell r="B32">
            <v>21.283333333333331</v>
          </cell>
          <cell r="D32">
            <v>13.7</v>
          </cell>
          <cell r="E32">
            <v>34.166666666666664</v>
          </cell>
          <cell r="F32">
            <v>53</v>
          </cell>
          <cell r="G32">
            <v>20</v>
          </cell>
          <cell r="H32">
            <v>13.32</v>
          </cell>
          <cell r="J32">
            <v>26.28</v>
          </cell>
          <cell r="K32">
            <v>0</v>
          </cell>
        </row>
        <row r="33">
          <cell r="B33">
            <v>24.508333333333329</v>
          </cell>
          <cell r="D33">
            <v>17.600000000000001</v>
          </cell>
          <cell r="E33">
            <v>43</v>
          </cell>
          <cell r="F33">
            <v>69</v>
          </cell>
          <cell r="G33">
            <v>19</v>
          </cell>
          <cell r="H33">
            <v>15.840000000000002</v>
          </cell>
          <cell r="J33">
            <v>31.680000000000003</v>
          </cell>
          <cell r="K33">
            <v>0</v>
          </cell>
        </row>
        <row r="34">
          <cell r="B34">
            <v>27.254166666666663</v>
          </cell>
          <cell r="D34">
            <v>20.3</v>
          </cell>
          <cell r="E34">
            <v>35.083333333333336</v>
          </cell>
          <cell r="F34">
            <v>54</v>
          </cell>
          <cell r="G34">
            <v>17</v>
          </cell>
          <cell r="H34">
            <v>17.64</v>
          </cell>
          <cell r="J34">
            <v>34.56</v>
          </cell>
          <cell r="K34">
            <v>0</v>
          </cell>
        </row>
        <row r="35">
          <cell r="B35">
            <v>27.55</v>
          </cell>
          <cell r="D35">
            <v>20.2</v>
          </cell>
          <cell r="E35">
            <v>31.125</v>
          </cell>
          <cell r="F35">
            <v>49</v>
          </cell>
          <cell r="G35">
            <v>18</v>
          </cell>
          <cell r="H35">
            <v>14.04</v>
          </cell>
          <cell r="J35">
            <v>29.52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26.433333333333334</v>
          </cell>
          <cell r="C5">
            <v>36</v>
          </cell>
          <cell r="D5">
            <v>16.2</v>
          </cell>
          <cell r="E5">
            <v>41.208333333333336</v>
          </cell>
          <cell r="F5">
            <v>80</v>
          </cell>
          <cell r="G5">
            <v>17</v>
          </cell>
          <cell r="H5">
            <v>20.52</v>
          </cell>
          <cell r="J5">
            <v>44.28</v>
          </cell>
          <cell r="K5">
            <v>0</v>
          </cell>
        </row>
        <row r="6">
          <cell r="B6">
            <v>28.133333333333336</v>
          </cell>
          <cell r="C6">
            <v>34.5</v>
          </cell>
          <cell r="D6">
            <v>22.3</v>
          </cell>
          <cell r="E6">
            <v>28.333333333333332</v>
          </cell>
          <cell r="F6">
            <v>43</v>
          </cell>
          <cell r="G6">
            <v>17</v>
          </cell>
          <cell r="H6">
            <v>20.52</v>
          </cell>
          <cell r="J6">
            <v>47.16</v>
          </cell>
          <cell r="K6">
            <v>0</v>
          </cell>
        </row>
        <row r="7">
          <cell r="B7">
            <v>27.812499999999996</v>
          </cell>
          <cell r="C7">
            <v>33.9</v>
          </cell>
          <cell r="D7">
            <v>20</v>
          </cell>
          <cell r="E7">
            <v>29.583333333333332</v>
          </cell>
          <cell r="F7">
            <v>51</v>
          </cell>
          <cell r="G7">
            <v>19</v>
          </cell>
          <cell r="H7">
            <v>21.6</v>
          </cell>
          <cell r="J7">
            <v>48.6</v>
          </cell>
          <cell r="K7">
            <v>0</v>
          </cell>
        </row>
        <row r="8">
          <cell r="B8">
            <v>27.358333333333331</v>
          </cell>
          <cell r="C8">
            <v>33.799999999999997</v>
          </cell>
          <cell r="D8">
            <v>19.7</v>
          </cell>
          <cell r="E8">
            <v>33.458333333333336</v>
          </cell>
          <cell r="F8">
            <v>62</v>
          </cell>
          <cell r="G8">
            <v>20</v>
          </cell>
          <cell r="H8">
            <v>17.64</v>
          </cell>
          <cell r="J8">
            <v>38.159999999999997</v>
          </cell>
          <cell r="K8">
            <v>0</v>
          </cell>
        </row>
        <row r="9">
          <cell r="B9">
            <v>26.787499999999998</v>
          </cell>
          <cell r="C9">
            <v>35.1</v>
          </cell>
          <cell r="D9">
            <v>17.600000000000001</v>
          </cell>
          <cell r="E9">
            <v>38.5</v>
          </cell>
          <cell r="F9">
            <v>76</v>
          </cell>
          <cell r="G9">
            <v>17</v>
          </cell>
          <cell r="H9">
            <v>15.120000000000001</v>
          </cell>
          <cell r="J9">
            <v>36</v>
          </cell>
          <cell r="K9">
            <v>0</v>
          </cell>
        </row>
        <row r="10">
          <cell r="B10">
            <v>24.862500000000001</v>
          </cell>
          <cell r="C10">
            <v>34.799999999999997</v>
          </cell>
          <cell r="D10">
            <v>14.6</v>
          </cell>
          <cell r="E10">
            <v>44.208333333333336</v>
          </cell>
          <cell r="F10">
            <v>82</v>
          </cell>
          <cell r="G10">
            <v>16</v>
          </cell>
          <cell r="H10">
            <v>19.079999999999998</v>
          </cell>
          <cell r="J10">
            <v>48.24</v>
          </cell>
          <cell r="K10">
            <v>0</v>
          </cell>
        </row>
        <row r="11">
          <cell r="B11">
            <v>24.516666666666666</v>
          </cell>
          <cell r="C11">
            <v>33.4</v>
          </cell>
          <cell r="D11">
            <v>15.6</v>
          </cell>
          <cell r="E11">
            <v>41.125</v>
          </cell>
          <cell r="F11">
            <v>73</v>
          </cell>
          <cell r="G11">
            <v>19</v>
          </cell>
          <cell r="H11">
            <v>20.16</v>
          </cell>
          <cell r="J11">
            <v>43.56</v>
          </cell>
          <cell r="K11">
            <v>0</v>
          </cell>
        </row>
        <row r="12">
          <cell r="B12">
            <v>18.029166666666665</v>
          </cell>
          <cell r="C12">
            <v>23</v>
          </cell>
          <cell r="D12">
            <v>14.8</v>
          </cell>
          <cell r="E12">
            <v>82.611111111111114</v>
          </cell>
          <cell r="F12">
            <v>98</v>
          </cell>
          <cell r="G12">
            <v>51</v>
          </cell>
          <cell r="H12">
            <v>9.3600000000000012</v>
          </cell>
          <cell r="J12">
            <v>29.880000000000003</v>
          </cell>
          <cell r="K12">
            <v>6.3999999999999995</v>
          </cell>
        </row>
        <row r="13">
          <cell r="B13">
            <v>13.5</v>
          </cell>
          <cell r="C13">
            <v>15.2</v>
          </cell>
          <cell r="D13">
            <v>11.4</v>
          </cell>
          <cell r="E13">
            <v>64.304347826086953</v>
          </cell>
          <cell r="F13">
            <v>98</v>
          </cell>
          <cell r="G13">
            <v>43</v>
          </cell>
          <cell r="H13">
            <v>7.5600000000000005</v>
          </cell>
          <cell r="J13">
            <v>24.840000000000003</v>
          </cell>
          <cell r="K13">
            <v>1.6</v>
          </cell>
        </row>
        <row r="14">
          <cell r="B14">
            <v>10.633333333333331</v>
          </cell>
          <cell r="C14">
            <v>20.2</v>
          </cell>
          <cell r="D14">
            <v>2.5</v>
          </cell>
          <cell r="E14">
            <v>58.1</v>
          </cell>
          <cell r="F14">
            <v>91</v>
          </cell>
          <cell r="G14">
            <v>25</v>
          </cell>
          <cell r="H14">
            <v>7.9200000000000008</v>
          </cell>
          <cell r="J14">
            <v>15.840000000000002</v>
          </cell>
          <cell r="K14">
            <v>0</v>
          </cell>
        </row>
        <row r="15">
          <cell r="B15">
            <v>13.375</v>
          </cell>
          <cell r="C15">
            <v>25.3</v>
          </cell>
          <cell r="D15">
            <v>2.9</v>
          </cell>
          <cell r="E15">
            <v>53.25</v>
          </cell>
          <cell r="F15">
            <v>91</v>
          </cell>
          <cell r="G15">
            <v>13</v>
          </cell>
          <cell r="H15">
            <v>11.16</v>
          </cell>
          <cell r="J15">
            <v>21.6</v>
          </cell>
          <cell r="K15">
            <v>0</v>
          </cell>
        </row>
        <row r="16">
          <cell r="B16">
            <v>15.225</v>
          </cell>
          <cell r="C16">
            <v>25.1</v>
          </cell>
          <cell r="D16">
            <v>4.3</v>
          </cell>
          <cell r="E16">
            <v>44.041666666666664</v>
          </cell>
          <cell r="F16">
            <v>86</v>
          </cell>
          <cell r="G16">
            <v>16</v>
          </cell>
          <cell r="H16">
            <v>7.5600000000000005</v>
          </cell>
          <cell r="J16">
            <v>30.240000000000002</v>
          </cell>
          <cell r="K16">
            <v>0</v>
          </cell>
        </row>
        <row r="17">
          <cell r="B17">
            <v>16.012499999999999</v>
          </cell>
          <cell r="C17">
            <v>27.2</v>
          </cell>
          <cell r="D17">
            <v>4.7</v>
          </cell>
          <cell r="E17">
            <v>35.583333333333336</v>
          </cell>
          <cell r="F17">
            <v>73</v>
          </cell>
          <cell r="G17">
            <v>11</v>
          </cell>
          <cell r="H17">
            <v>7.9200000000000008</v>
          </cell>
          <cell r="J17">
            <v>20.16</v>
          </cell>
          <cell r="K17">
            <v>0</v>
          </cell>
        </row>
        <row r="18">
          <cell r="B18">
            <v>20.195833333333329</v>
          </cell>
          <cell r="C18">
            <v>31.8</v>
          </cell>
          <cell r="D18">
            <v>10.1</v>
          </cell>
          <cell r="E18">
            <v>32.125</v>
          </cell>
          <cell r="F18">
            <v>69</v>
          </cell>
          <cell r="G18">
            <v>11</v>
          </cell>
          <cell r="H18">
            <v>14.76</v>
          </cell>
          <cell r="J18">
            <v>28.44</v>
          </cell>
          <cell r="K18">
            <v>0</v>
          </cell>
        </row>
        <row r="19">
          <cell r="B19">
            <v>23.208333333333329</v>
          </cell>
          <cell r="C19">
            <v>35.6</v>
          </cell>
          <cell r="D19">
            <v>11.5</v>
          </cell>
          <cell r="E19">
            <v>38.625</v>
          </cell>
          <cell r="F19">
            <v>78</v>
          </cell>
          <cell r="G19">
            <v>13</v>
          </cell>
          <cell r="H19">
            <v>11.520000000000001</v>
          </cell>
          <cell r="J19">
            <v>30.240000000000002</v>
          </cell>
          <cell r="K19">
            <v>0</v>
          </cell>
        </row>
        <row r="20">
          <cell r="B20">
            <v>25.129166666666663</v>
          </cell>
          <cell r="C20">
            <v>36.799999999999997</v>
          </cell>
          <cell r="D20">
            <v>14.2</v>
          </cell>
          <cell r="E20">
            <v>39.916666666666664</v>
          </cell>
          <cell r="F20">
            <v>73</v>
          </cell>
          <cell r="G20">
            <v>13</v>
          </cell>
          <cell r="H20">
            <v>17.28</v>
          </cell>
          <cell r="J20">
            <v>30.240000000000002</v>
          </cell>
          <cell r="K20">
            <v>0</v>
          </cell>
        </row>
        <row r="21">
          <cell r="B21">
            <v>27.099999999999998</v>
          </cell>
          <cell r="C21">
            <v>38.299999999999997</v>
          </cell>
          <cell r="D21">
            <v>15.8</v>
          </cell>
          <cell r="E21">
            <v>37.416666666666664</v>
          </cell>
          <cell r="F21">
            <v>73</v>
          </cell>
          <cell r="G21">
            <v>14</v>
          </cell>
          <cell r="H21">
            <v>13.32</v>
          </cell>
          <cell r="J21">
            <v>30.240000000000002</v>
          </cell>
          <cell r="K21">
            <v>0</v>
          </cell>
        </row>
        <row r="22">
          <cell r="B22">
            <v>27.616666666666671</v>
          </cell>
          <cell r="C22">
            <v>39</v>
          </cell>
          <cell r="D22">
            <v>16.399999999999999</v>
          </cell>
          <cell r="E22">
            <v>38.291666666666664</v>
          </cell>
          <cell r="F22">
            <v>75</v>
          </cell>
          <cell r="G22">
            <v>11</v>
          </cell>
          <cell r="H22">
            <v>20.52</v>
          </cell>
          <cell r="J22">
            <v>36.72</v>
          </cell>
          <cell r="K22">
            <v>0</v>
          </cell>
        </row>
        <row r="23">
          <cell r="B23">
            <v>28.370833333333337</v>
          </cell>
          <cell r="C23">
            <v>38.700000000000003</v>
          </cell>
          <cell r="D23">
            <v>18.5</v>
          </cell>
          <cell r="E23">
            <v>33.333333333333336</v>
          </cell>
          <cell r="F23">
            <v>65</v>
          </cell>
          <cell r="G23">
            <v>11</v>
          </cell>
          <cell r="H23">
            <v>14.04</v>
          </cell>
          <cell r="J23">
            <v>31.680000000000003</v>
          </cell>
          <cell r="K23">
            <v>0</v>
          </cell>
        </row>
        <row r="24">
          <cell r="B24">
            <v>28.079166666666669</v>
          </cell>
          <cell r="C24">
            <v>39.200000000000003</v>
          </cell>
          <cell r="D24">
            <v>17.600000000000001</v>
          </cell>
          <cell r="E24">
            <v>33.958333333333336</v>
          </cell>
          <cell r="F24">
            <v>67</v>
          </cell>
          <cell r="G24">
            <v>11</v>
          </cell>
          <cell r="H24">
            <v>12.24</v>
          </cell>
          <cell r="J24">
            <v>29.880000000000003</v>
          </cell>
          <cell r="K24">
            <v>0</v>
          </cell>
        </row>
        <row r="25">
          <cell r="B25">
            <v>27.358333333333331</v>
          </cell>
          <cell r="C25">
            <v>38.299999999999997</v>
          </cell>
          <cell r="D25">
            <v>15.9</v>
          </cell>
          <cell r="E25">
            <v>34.416666666666664</v>
          </cell>
          <cell r="F25">
            <v>69</v>
          </cell>
          <cell r="G25">
            <v>11</v>
          </cell>
          <cell r="H25">
            <v>20.88</v>
          </cell>
          <cell r="J25">
            <v>44.28</v>
          </cell>
          <cell r="K25">
            <v>0</v>
          </cell>
        </row>
        <row r="26">
          <cell r="B26">
            <v>27.320833333333336</v>
          </cell>
          <cell r="C26">
            <v>35.4</v>
          </cell>
          <cell r="D26">
            <v>19.2</v>
          </cell>
          <cell r="E26">
            <v>28.791666666666668</v>
          </cell>
          <cell r="F26">
            <v>51</v>
          </cell>
          <cell r="G26">
            <v>17</v>
          </cell>
          <cell r="H26">
            <v>14.76</v>
          </cell>
          <cell r="J26">
            <v>35.28</v>
          </cell>
          <cell r="K26">
            <v>0</v>
          </cell>
        </row>
        <row r="27">
          <cell r="B27">
            <v>17.216666666666665</v>
          </cell>
          <cell r="C27">
            <v>24.8</v>
          </cell>
          <cell r="D27">
            <v>14.1</v>
          </cell>
          <cell r="E27">
            <v>75.708333333333329</v>
          </cell>
          <cell r="F27">
            <v>91</v>
          </cell>
          <cell r="G27">
            <v>51</v>
          </cell>
          <cell r="H27">
            <v>11.879999999999999</v>
          </cell>
          <cell r="J27">
            <v>34.200000000000003</v>
          </cell>
          <cell r="K27">
            <v>3.2</v>
          </cell>
        </row>
        <row r="28">
          <cell r="B28">
            <v>15.699999999999996</v>
          </cell>
          <cell r="C28">
            <v>18.600000000000001</v>
          </cell>
          <cell r="D28">
            <v>13</v>
          </cell>
          <cell r="E28">
            <v>77.6875</v>
          </cell>
          <cell r="F28">
            <v>99</v>
          </cell>
          <cell r="G28">
            <v>53</v>
          </cell>
          <cell r="H28">
            <v>9</v>
          </cell>
          <cell r="J28">
            <v>29.52</v>
          </cell>
          <cell r="K28">
            <v>9.4</v>
          </cell>
        </row>
        <row r="29">
          <cell r="B29">
            <v>14.545833333333336</v>
          </cell>
          <cell r="C29">
            <v>18.899999999999999</v>
          </cell>
          <cell r="D29">
            <v>11.7</v>
          </cell>
          <cell r="E29">
            <v>48.208333333333336</v>
          </cell>
          <cell r="F29">
            <v>71</v>
          </cell>
          <cell r="G29">
            <v>18</v>
          </cell>
          <cell r="H29">
            <v>7.5600000000000005</v>
          </cell>
          <cell r="J29">
            <v>26.64</v>
          </cell>
          <cell r="K29">
            <v>0</v>
          </cell>
        </row>
        <row r="30">
          <cell r="B30">
            <v>13.4375</v>
          </cell>
          <cell r="C30">
            <v>23.3</v>
          </cell>
          <cell r="D30">
            <v>4.2</v>
          </cell>
          <cell r="E30">
            <v>48.583333333333336</v>
          </cell>
          <cell r="F30">
            <v>87</v>
          </cell>
          <cell r="G30">
            <v>17</v>
          </cell>
          <cell r="H30">
            <v>12.24</v>
          </cell>
          <cell r="J30">
            <v>27.36</v>
          </cell>
          <cell r="K30">
            <v>0</v>
          </cell>
        </row>
        <row r="31">
          <cell r="B31">
            <v>18.374999999999996</v>
          </cell>
          <cell r="C31">
            <v>28.6</v>
          </cell>
          <cell r="D31">
            <v>10.7</v>
          </cell>
          <cell r="E31">
            <v>42.708333333333336</v>
          </cell>
          <cell r="F31">
            <v>76</v>
          </cell>
          <cell r="G31">
            <v>18</v>
          </cell>
          <cell r="H31">
            <v>8.2799999999999994</v>
          </cell>
          <cell r="J31">
            <v>19.079999999999998</v>
          </cell>
          <cell r="K31">
            <v>0</v>
          </cell>
        </row>
        <row r="32">
          <cell r="B32">
            <v>22.958333333333332</v>
          </cell>
          <cell r="C32">
            <v>35.200000000000003</v>
          </cell>
          <cell r="D32">
            <v>10.7</v>
          </cell>
          <cell r="E32">
            <v>36.666666666666664</v>
          </cell>
          <cell r="F32">
            <v>81</v>
          </cell>
          <cell r="G32">
            <v>12</v>
          </cell>
          <cell r="H32">
            <v>13.32</v>
          </cell>
          <cell r="J32">
            <v>25.92</v>
          </cell>
          <cell r="K32">
            <v>0</v>
          </cell>
        </row>
        <row r="33">
          <cell r="B33">
            <v>25.724999999999998</v>
          </cell>
          <cell r="C33">
            <v>37.1</v>
          </cell>
          <cell r="D33">
            <v>14.3</v>
          </cell>
          <cell r="E33">
            <v>37.25</v>
          </cell>
          <cell r="F33">
            <v>78</v>
          </cell>
          <cell r="G33">
            <v>12</v>
          </cell>
          <cell r="H33">
            <v>14.4</v>
          </cell>
          <cell r="J33">
            <v>28.8</v>
          </cell>
          <cell r="K33">
            <v>0</v>
          </cell>
        </row>
        <row r="34">
          <cell r="B34">
            <v>28.5625</v>
          </cell>
          <cell r="C34">
            <v>37</v>
          </cell>
          <cell r="D34">
            <v>18.3</v>
          </cell>
          <cell r="E34">
            <v>29.375</v>
          </cell>
          <cell r="F34">
            <v>66</v>
          </cell>
          <cell r="G34">
            <v>13</v>
          </cell>
          <cell r="H34">
            <v>20.88</v>
          </cell>
          <cell r="J34">
            <v>44.64</v>
          </cell>
          <cell r="K34">
            <v>0</v>
          </cell>
        </row>
        <row r="35">
          <cell r="B35">
            <v>26.95</v>
          </cell>
          <cell r="C35">
            <v>37.6</v>
          </cell>
          <cell r="D35">
            <v>17.2</v>
          </cell>
          <cell r="E35">
            <v>37.25</v>
          </cell>
          <cell r="F35">
            <v>65</v>
          </cell>
          <cell r="G35">
            <v>14</v>
          </cell>
          <cell r="H35">
            <v>12.96</v>
          </cell>
          <cell r="J35">
            <v>33.480000000000004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24.725000000000005</v>
          </cell>
          <cell r="C5">
            <v>33.5</v>
          </cell>
          <cell r="D5">
            <v>19</v>
          </cell>
          <cell r="E5">
            <v>54.5</v>
          </cell>
          <cell r="F5">
            <v>77</v>
          </cell>
          <cell r="G5">
            <v>22</v>
          </cell>
          <cell r="H5">
            <v>22.32</v>
          </cell>
          <cell r="J5">
            <v>47.519999999999996</v>
          </cell>
          <cell r="K5">
            <v>0</v>
          </cell>
        </row>
        <row r="6">
          <cell r="B6">
            <v>26.137500000000003</v>
          </cell>
          <cell r="C6">
            <v>32.799999999999997</v>
          </cell>
          <cell r="D6">
            <v>20.100000000000001</v>
          </cell>
          <cell r="E6">
            <v>38.875</v>
          </cell>
          <cell r="F6">
            <v>57</v>
          </cell>
          <cell r="G6">
            <v>22</v>
          </cell>
          <cell r="H6">
            <v>25.92</v>
          </cell>
          <cell r="J6">
            <v>56.16</v>
          </cell>
          <cell r="K6">
            <v>0</v>
          </cell>
        </row>
        <row r="7">
          <cell r="B7">
            <v>26.458333333333332</v>
          </cell>
          <cell r="C7">
            <v>33.9</v>
          </cell>
          <cell r="D7">
            <v>20.5</v>
          </cell>
          <cell r="E7">
            <v>36.541666666666664</v>
          </cell>
          <cell r="F7">
            <v>51</v>
          </cell>
          <cell r="G7">
            <v>23</v>
          </cell>
          <cell r="H7">
            <v>21.96</v>
          </cell>
          <cell r="J7">
            <v>51.12</v>
          </cell>
          <cell r="K7">
            <v>0</v>
          </cell>
        </row>
        <row r="8">
          <cell r="B8">
            <v>26.916666666666668</v>
          </cell>
          <cell r="C8">
            <v>31.8</v>
          </cell>
          <cell r="D8">
            <v>23.3</v>
          </cell>
          <cell r="E8">
            <v>35.166666666666664</v>
          </cell>
          <cell r="F8">
            <v>40</v>
          </cell>
          <cell r="G8">
            <v>27</v>
          </cell>
          <cell r="H8">
            <v>17.28</v>
          </cell>
          <cell r="J8">
            <v>38.159999999999997</v>
          </cell>
          <cell r="K8">
            <v>0</v>
          </cell>
        </row>
        <row r="9">
          <cell r="B9">
            <v>26.570833333333329</v>
          </cell>
          <cell r="C9">
            <v>33.6</v>
          </cell>
          <cell r="D9">
            <v>21.5</v>
          </cell>
          <cell r="E9">
            <v>38.375</v>
          </cell>
          <cell r="F9">
            <v>56</v>
          </cell>
          <cell r="G9">
            <v>24</v>
          </cell>
          <cell r="H9">
            <v>16.559999999999999</v>
          </cell>
          <cell r="J9">
            <v>45.36</v>
          </cell>
          <cell r="K9">
            <v>0</v>
          </cell>
        </row>
        <row r="10">
          <cell r="B10">
            <v>27.05</v>
          </cell>
          <cell r="C10">
            <v>33.799999999999997</v>
          </cell>
          <cell r="D10">
            <v>21.8</v>
          </cell>
          <cell r="E10">
            <v>34.791666666666664</v>
          </cell>
          <cell r="F10">
            <v>49</v>
          </cell>
          <cell r="G10">
            <v>20</v>
          </cell>
          <cell r="H10">
            <v>19.8</v>
          </cell>
          <cell r="J10">
            <v>43.56</v>
          </cell>
          <cell r="K10">
            <v>0</v>
          </cell>
        </row>
        <row r="11">
          <cell r="B11">
            <v>24.387499999999999</v>
          </cell>
          <cell r="C11">
            <v>32.1</v>
          </cell>
          <cell r="D11">
            <v>18.2</v>
          </cell>
          <cell r="E11">
            <v>41.833333333333336</v>
          </cell>
          <cell r="F11">
            <v>59</v>
          </cell>
          <cell r="G11">
            <v>23</v>
          </cell>
          <cell r="H11">
            <v>7.2</v>
          </cell>
          <cell r="J11">
            <v>44.28</v>
          </cell>
          <cell r="K11">
            <v>0</v>
          </cell>
        </row>
        <row r="12">
          <cell r="B12">
            <v>17.454166666666662</v>
          </cell>
          <cell r="C12">
            <v>22.4</v>
          </cell>
          <cell r="D12">
            <v>13.8</v>
          </cell>
          <cell r="E12">
            <v>91.458333333333329</v>
          </cell>
          <cell r="F12">
            <v>100</v>
          </cell>
          <cell r="G12">
            <v>56</v>
          </cell>
          <cell r="H12">
            <v>5.04</v>
          </cell>
          <cell r="J12">
            <v>33.480000000000004</v>
          </cell>
          <cell r="K12">
            <v>18</v>
          </cell>
        </row>
        <row r="13">
          <cell r="B13">
            <v>11.58333333333333</v>
          </cell>
          <cell r="C13">
            <v>13.8</v>
          </cell>
          <cell r="D13">
            <v>9.5</v>
          </cell>
          <cell r="E13">
            <v>74.375</v>
          </cell>
          <cell r="F13">
            <v>96</v>
          </cell>
          <cell r="G13">
            <v>60</v>
          </cell>
          <cell r="H13">
            <v>11.879999999999999</v>
          </cell>
          <cell r="J13">
            <v>37.440000000000005</v>
          </cell>
          <cell r="K13">
            <v>0.4</v>
          </cell>
        </row>
        <row r="14">
          <cell r="B14">
            <v>10.570833333333331</v>
          </cell>
          <cell r="C14">
            <v>19.5</v>
          </cell>
          <cell r="D14">
            <v>4</v>
          </cell>
          <cell r="E14">
            <v>68.5</v>
          </cell>
          <cell r="F14">
            <v>96</v>
          </cell>
          <cell r="G14">
            <v>24</v>
          </cell>
          <cell r="H14">
            <v>5.7600000000000007</v>
          </cell>
          <cell r="J14">
            <v>19.079999999999998</v>
          </cell>
          <cell r="K14">
            <v>0</v>
          </cell>
        </row>
        <row r="15">
          <cell r="B15">
            <v>12.820833333333335</v>
          </cell>
          <cell r="C15">
            <v>23</v>
          </cell>
          <cell r="D15">
            <v>3.9</v>
          </cell>
          <cell r="E15">
            <v>59.416666666666664</v>
          </cell>
          <cell r="F15">
            <v>94</v>
          </cell>
          <cell r="G15">
            <v>22</v>
          </cell>
          <cell r="H15">
            <v>0</v>
          </cell>
          <cell r="J15">
            <v>10.44</v>
          </cell>
          <cell r="K15">
            <v>0</v>
          </cell>
        </row>
        <row r="16">
          <cell r="B16">
            <v>14.358333333333334</v>
          </cell>
          <cell r="C16">
            <v>21.7</v>
          </cell>
          <cell r="D16">
            <v>7</v>
          </cell>
          <cell r="E16">
            <v>50.541666666666664</v>
          </cell>
          <cell r="F16">
            <v>87</v>
          </cell>
          <cell r="G16">
            <v>19</v>
          </cell>
          <cell r="H16">
            <v>7.9200000000000008</v>
          </cell>
          <cell r="J16">
            <v>34.56</v>
          </cell>
          <cell r="K16">
            <v>0</v>
          </cell>
        </row>
        <row r="17">
          <cell r="B17">
            <v>13.075000000000003</v>
          </cell>
          <cell r="C17">
            <v>23.8</v>
          </cell>
          <cell r="D17">
            <v>4.4000000000000004</v>
          </cell>
          <cell r="E17">
            <v>49</v>
          </cell>
          <cell r="F17">
            <v>84</v>
          </cell>
          <cell r="G17">
            <v>14</v>
          </cell>
          <cell r="H17">
            <v>0</v>
          </cell>
          <cell r="J17">
            <v>0</v>
          </cell>
          <cell r="K17">
            <v>0</v>
          </cell>
        </row>
        <row r="18">
          <cell r="B18">
            <v>19.112500000000001</v>
          </cell>
          <cell r="C18">
            <v>28.9</v>
          </cell>
          <cell r="D18">
            <v>9.9</v>
          </cell>
          <cell r="E18">
            <v>42.041666666666664</v>
          </cell>
          <cell r="F18">
            <v>74</v>
          </cell>
          <cell r="G18">
            <v>18</v>
          </cell>
          <cell r="H18">
            <v>12.24</v>
          </cell>
          <cell r="J18">
            <v>25.92</v>
          </cell>
          <cell r="K18">
            <v>0</v>
          </cell>
        </row>
        <row r="19">
          <cell r="B19">
            <v>22.191666666666674</v>
          </cell>
          <cell r="C19">
            <v>33.1</v>
          </cell>
          <cell r="D19">
            <v>12.6</v>
          </cell>
          <cell r="E19">
            <v>43</v>
          </cell>
          <cell r="F19">
            <v>73</v>
          </cell>
          <cell r="G19">
            <v>18</v>
          </cell>
          <cell r="H19">
            <v>1.08</v>
          </cell>
          <cell r="J19">
            <v>22.68</v>
          </cell>
          <cell r="K19">
            <v>0</v>
          </cell>
        </row>
        <row r="20">
          <cell r="B20">
            <v>25.220833333333335</v>
          </cell>
          <cell r="C20">
            <v>35.1</v>
          </cell>
          <cell r="D20">
            <v>15</v>
          </cell>
          <cell r="E20">
            <v>40.625</v>
          </cell>
          <cell r="F20">
            <v>73</v>
          </cell>
          <cell r="G20">
            <v>18</v>
          </cell>
          <cell r="H20">
            <v>11.16</v>
          </cell>
          <cell r="J20">
            <v>36</v>
          </cell>
          <cell r="K20">
            <v>0</v>
          </cell>
        </row>
        <row r="21">
          <cell r="B21">
            <v>28.19583333333334</v>
          </cell>
          <cell r="C21">
            <v>36.700000000000003</v>
          </cell>
          <cell r="D21">
            <v>18.399999999999999</v>
          </cell>
          <cell r="E21">
            <v>33.291666666666664</v>
          </cell>
          <cell r="F21">
            <v>61</v>
          </cell>
          <cell r="G21">
            <v>16</v>
          </cell>
          <cell r="H21">
            <v>12.96</v>
          </cell>
          <cell r="J21">
            <v>40.32</v>
          </cell>
          <cell r="K21">
            <v>0</v>
          </cell>
        </row>
        <row r="22">
          <cell r="B22">
            <v>27.637499999999992</v>
          </cell>
          <cell r="C22">
            <v>37.299999999999997</v>
          </cell>
          <cell r="D22">
            <v>17.899999999999999</v>
          </cell>
          <cell r="E22">
            <v>34.041666666666664</v>
          </cell>
          <cell r="F22">
            <v>59</v>
          </cell>
          <cell r="G22">
            <v>14</v>
          </cell>
          <cell r="H22">
            <v>17.64</v>
          </cell>
          <cell r="J22">
            <v>40.680000000000007</v>
          </cell>
          <cell r="K22">
            <v>0</v>
          </cell>
        </row>
        <row r="23">
          <cell r="B23">
            <v>29.004166666666663</v>
          </cell>
          <cell r="C23">
            <v>37.799999999999997</v>
          </cell>
          <cell r="D23">
            <v>18.3</v>
          </cell>
          <cell r="E23">
            <v>26.291666666666668</v>
          </cell>
          <cell r="F23">
            <v>54</v>
          </cell>
          <cell r="G23">
            <v>12</v>
          </cell>
          <cell r="H23">
            <v>16.920000000000002</v>
          </cell>
          <cell r="J23">
            <v>38.519999999999996</v>
          </cell>
          <cell r="K23">
            <v>0</v>
          </cell>
        </row>
        <row r="24">
          <cell r="B24">
            <v>29.154166666666669</v>
          </cell>
          <cell r="C24">
            <v>38.700000000000003</v>
          </cell>
          <cell r="D24">
            <v>20.6</v>
          </cell>
          <cell r="E24">
            <v>29.791666666666668</v>
          </cell>
          <cell r="F24">
            <v>51</v>
          </cell>
          <cell r="G24">
            <v>12</v>
          </cell>
          <cell r="H24">
            <v>11.879999999999999</v>
          </cell>
          <cell r="J24">
            <v>30.6</v>
          </cell>
          <cell r="K24">
            <v>0</v>
          </cell>
        </row>
        <row r="25">
          <cell r="B25">
            <v>28.633333333333329</v>
          </cell>
          <cell r="C25">
            <v>36.9</v>
          </cell>
          <cell r="D25">
            <v>18.7</v>
          </cell>
          <cell r="E25">
            <v>25.416666666666668</v>
          </cell>
          <cell r="F25">
            <v>48</v>
          </cell>
          <cell r="G25">
            <v>13</v>
          </cell>
          <cell r="H25">
            <v>17.64</v>
          </cell>
          <cell r="J25">
            <v>41.4</v>
          </cell>
          <cell r="K25">
            <v>0</v>
          </cell>
        </row>
        <row r="26">
          <cell r="B26">
            <v>27.504166666666666</v>
          </cell>
          <cell r="C26">
            <v>36.4</v>
          </cell>
          <cell r="D26">
            <v>17.5</v>
          </cell>
          <cell r="E26">
            <v>31.708333333333332</v>
          </cell>
          <cell r="F26">
            <v>66</v>
          </cell>
          <cell r="G26">
            <v>17</v>
          </cell>
          <cell r="H26">
            <v>18.720000000000002</v>
          </cell>
          <cell r="J26">
            <v>52.2</v>
          </cell>
          <cell r="K26">
            <v>0</v>
          </cell>
        </row>
        <row r="27">
          <cell r="B27">
            <v>16.5625</v>
          </cell>
          <cell r="C27">
            <v>22.8</v>
          </cell>
          <cell r="D27">
            <v>13.7</v>
          </cell>
          <cell r="E27">
            <v>85.083333333333329</v>
          </cell>
          <cell r="F27">
            <v>100</v>
          </cell>
          <cell r="G27">
            <v>66</v>
          </cell>
          <cell r="H27">
            <v>13.68</v>
          </cell>
          <cell r="J27">
            <v>47.519999999999996</v>
          </cell>
          <cell r="K27">
            <v>6.4</v>
          </cell>
        </row>
        <row r="28">
          <cell r="B28">
            <v>14.545833333333333</v>
          </cell>
          <cell r="C28">
            <v>19.2</v>
          </cell>
          <cell r="D28">
            <v>12.6</v>
          </cell>
          <cell r="E28">
            <v>86.75</v>
          </cell>
          <cell r="F28">
            <v>100</v>
          </cell>
          <cell r="G28">
            <v>54</v>
          </cell>
          <cell r="H28">
            <v>12.24</v>
          </cell>
          <cell r="J28">
            <v>30.6</v>
          </cell>
          <cell r="K28">
            <v>16</v>
          </cell>
        </row>
        <row r="29">
          <cell r="B29">
            <v>11.487499999999999</v>
          </cell>
          <cell r="C29">
            <v>16.8</v>
          </cell>
          <cell r="D29">
            <v>8.4</v>
          </cell>
          <cell r="E29">
            <v>64.125</v>
          </cell>
          <cell r="F29">
            <v>83</v>
          </cell>
          <cell r="G29">
            <v>33</v>
          </cell>
          <cell r="H29">
            <v>10.8</v>
          </cell>
          <cell r="J29">
            <v>33.480000000000004</v>
          </cell>
          <cell r="K29">
            <v>0</v>
          </cell>
        </row>
        <row r="30">
          <cell r="B30">
            <v>11.475</v>
          </cell>
          <cell r="C30">
            <v>20.6</v>
          </cell>
          <cell r="D30">
            <v>3.4</v>
          </cell>
          <cell r="E30">
            <v>54.083333333333336</v>
          </cell>
          <cell r="F30">
            <v>91</v>
          </cell>
          <cell r="G30">
            <v>18</v>
          </cell>
          <cell r="H30">
            <v>10.8</v>
          </cell>
          <cell r="J30">
            <v>26.64</v>
          </cell>
          <cell r="K30">
            <v>0</v>
          </cell>
        </row>
        <row r="31">
          <cell r="B31">
            <v>15.254166666666663</v>
          </cell>
          <cell r="C31">
            <v>25.4</v>
          </cell>
          <cell r="D31">
            <v>6.7</v>
          </cell>
          <cell r="E31">
            <v>47.958333333333336</v>
          </cell>
          <cell r="F31">
            <v>80</v>
          </cell>
          <cell r="G31">
            <v>24</v>
          </cell>
          <cell r="H31">
            <v>14.4</v>
          </cell>
          <cell r="J31">
            <v>33.119999999999997</v>
          </cell>
          <cell r="K31">
            <v>0</v>
          </cell>
        </row>
        <row r="32">
          <cell r="B32">
            <v>21.258333333333336</v>
          </cell>
          <cell r="C32">
            <v>31.5</v>
          </cell>
          <cell r="D32">
            <v>13</v>
          </cell>
          <cell r="E32">
            <v>37.291666666666664</v>
          </cell>
          <cell r="F32">
            <v>64</v>
          </cell>
          <cell r="G32">
            <v>20</v>
          </cell>
          <cell r="H32">
            <v>6.48</v>
          </cell>
          <cell r="J32">
            <v>29.52</v>
          </cell>
          <cell r="K32">
            <v>0</v>
          </cell>
        </row>
        <row r="33">
          <cell r="B33">
            <v>24.208333333333329</v>
          </cell>
          <cell r="C33">
            <v>33.4</v>
          </cell>
          <cell r="D33">
            <v>14.5</v>
          </cell>
          <cell r="E33">
            <v>46</v>
          </cell>
          <cell r="F33">
            <v>80</v>
          </cell>
          <cell r="G33">
            <v>23</v>
          </cell>
          <cell r="H33">
            <v>15.840000000000002</v>
          </cell>
          <cell r="J33">
            <v>37.440000000000005</v>
          </cell>
          <cell r="K33">
            <v>0</v>
          </cell>
        </row>
        <row r="34">
          <cell r="B34">
            <v>27.212499999999995</v>
          </cell>
          <cell r="C34">
            <v>35.700000000000003</v>
          </cell>
          <cell r="D34">
            <v>17.600000000000001</v>
          </cell>
          <cell r="E34">
            <v>37</v>
          </cell>
          <cell r="F34">
            <v>68</v>
          </cell>
          <cell r="G34">
            <v>17</v>
          </cell>
          <cell r="H34">
            <v>14.4</v>
          </cell>
          <cell r="J34">
            <v>38.159999999999997</v>
          </cell>
          <cell r="K34">
            <v>0</v>
          </cell>
        </row>
        <row r="35">
          <cell r="B35">
            <v>27.512499999999999</v>
          </cell>
          <cell r="C35">
            <v>35.5</v>
          </cell>
          <cell r="D35">
            <v>18</v>
          </cell>
          <cell r="E35">
            <v>34.75</v>
          </cell>
          <cell r="F35">
            <v>64</v>
          </cell>
          <cell r="G35">
            <v>18</v>
          </cell>
          <cell r="H35">
            <v>16.920000000000002</v>
          </cell>
          <cell r="J35">
            <v>36.36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23.291666666666668</v>
          </cell>
          <cell r="C5">
            <v>33.9</v>
          </cell>
          <cell r="D5">
            <v>16.7</v>
          </cell>
          <cell r="E5">
            <v>56.75</v>
          </cell>
          <cell r="F5">
            <v>82</v>
          </cell>
          <cell r="G5">
            <v>23</v>
          </cell>
          <cell r="H5">
            <v>34.56</v>
          </cell>
          <cell r="J5">
            <v>56.88</v>
          </cell>
          <cell r="K5">
            <v>0</v>
          </cell>
        </row>
        <row r="6">
          <cell r="B6">
            <v>23.962500000000006</v>
          </cell>
          <cell r="C6">
            <v>33.4</v>
          </cell>
          <cell r="D6">
            <v>15.7</v>
          </cell>
          <cell r="E6">
            <v>44.541666666666664</v>
          </cell>
          <cell r="F6">
            <v>69</v>
          </cell>
          <cell r="G6">
            <v>22</v>
          </cell>
          <cell r="H6">
            <v>39.6</v>
          </cell>
          <cell r="J6">
            <v>61.2</v>
          </cell>
          <cell r="K6">
            <v>0</v>
          </cell>
        </row>
        <row r="7">
          <cell r="B7">
            <v>24.479166666666668</v>
          </cell>
          <cell r="C7">
            <v>34</v>
          </cell>
          <cell r="D7">
            <v>15.3</v>
          </cell>
          <cell r="E7">
            <v>42.875</v>
          </cell>
          <cell r="F7">
            <v>69</v>
          </cell>
          <cell r="G7">
            <v>23</v>
          </cell>
          <cell r="H7">
            <v>39.6</v>
          </cell>
          <cell r="J7">
            <v>59.4</v>
          </cell>
          <cell r="K7">
            <v>0</v>
          </cell>
        </row>
        <row r="8">
          <cell r="B8">
            <v>25.049999999999997</v>
          </cell>
          <cell r="C8">
            <v>32.9</v>
          </cell>
          <cell r="D8">
            <v>17.100000000000001</v>
          </cell>
          <cell r="E8">
            <v>42.208333333333336</v>
          </cell>
          <cell r="F8">
            <v>65</v>
          </cell>
          <cell r="G8">
            <v>25</v>
          </cell>
          <cell r="H8">
            <v>27.36</v>
          </cell>
          <cell r="J8">
            <v>46.080000000000005</v>
          </cell>
          <cell r="K8">
            <v>0</v>
          </cell>
        </row>
        <row r="9">
          <cell r="B9">
            <v>24.537499999999998</v>
          </cell>
          <cell r="C9">
            <v>34.299999999999997</v>
          </cell>
          <cell r="D9">
            <v>17.2</v>
          </cell>
          <cell r="E9">
            <v>45.625</v>
          </cell>
          <cell r="F9">
            <v>68</v>
          </cell>
          <cell r="G9">
            <v>23</v>
          </cell>
          <cell r="H9">
            <v>27.36</v>
          </cell>
          <cell r="J9">
            <v>45</v>
          </cell>
          <cell r="K9">
            <v>0</v>
          </cell>
        </row>
        <row r="10">
          <cell r="B10">
            <v>24.016666666666666</v>
          </cell>
          <cell r="C10">
            <v>33.799999999999997</v>
          </cell>
          <cell r="D10">
            <v>16</v>
          </cell>
          <cell r="E10">
            <v>43.541666666666664</v>
          </cell>
          <cell r="F10">
            <v>68</v>
          </cell>
          <cell r="G10">
            <v>21</v>
          </cell>
          <cell r="H10">
            <v>33.840000000000003</v>
          </cell>
          <cell r="J10">
            <v>54</v>
          </cell>
          <cell r="K10">
            <v>0</v>
          </cell>
        </row>
        <row r="11">
          <cell r="B11">
            <v>22.724999999999998</v>
          </cell>
          <cell r="C11">
            <v>31.8</v>
          </cell>
          <cell r="D11">
            <v>16.600000000000001</v>
          </cell>
          <cell r="E11">
            <v>45.875</v>
          </cell>
          <cell r="F11">
            <v>69</v>
          </cell>
          <cell r="G11">
            <v>24</v>
          </cell>
          <cell r="H11">
            <v>36</v>
          </cell>
          <cell r="J11">
            <v>56.88</v>
          </cell>
          <cell r="K11">
            <v>0</v>
          </cell>
        </row>
        <row r="12">
          <cell r="B12">
            <v>16.179166666666664</v>
          </cell>
          <cell r="C12">
            <v>19.8</v>
          </cell>
          <cell r="D12">
            <v>12.7</v>
          </cell>
          <cell r="E12">
            <v>92.791666666666671</v>
          </cell>
          <cell r="F12">
            <v>98</v>
          </cell>
          <cell r="G12">
            <v>69</v>
          </cell>
          <cell r="H12">
            <v>28.08</v>
          </cell>
          <cell r="J12">
            <v>46.080000000000005</v>
          </cell>
          <cell r="K12">
            <v>10.200000000000001</v>
          </cell>
        </row>
        <row r="13">
          <cell r="B13">
            <v>10.529166666666665</v>
          </cell>
          <cell r="C13">
            <v>12.7</v>
          </cell>
          <cell r="D13">
            <v>7.7</v>
          </cell>
          <cell r="E13">
            <v>76.208333333333329</v>
          </cell>
          <cell r="F13">
            <v>97</v>
          </cell>
          <cell r="G13">
            <v>62</v>
          </cell>
          <cell r="H13">
            <v>23.759999999999998</v>
          </cell>
          <cell r="J13">
            <v>50.04</v>
          </cell>
          <cell r="K13">
            <v>0.2</v>
          </cell>
        </row>
        <row r="14">
          <cell r="B14">
            <v>9.6125000000000025</v>
          </cell>
          <cell r="C14">
            <v>19</v>
          </cell>
          <cell r="D14">
            <v>3.1</v>
          </cell>
          <cell r="E14">
            <v>68.458333333333329</v>
          </cell>
          <cell r="F14">
            <v>94</v>
          </cell>
          <cell r="G14">
            <v>26</v>
          </cell>
          <cell r="H14">
            <v>15.840000000000002</v>
          </cell>
          <cell r="J14">
            <v>30.240000000000002</v>
          </cell>
          <cell r="K14">
            <v>0</v>
          </cell>
        </row>
        <row r="15">
          <cell r="B15">
            <v>12.395833333333334</v>
          </cell>
          <cell r="C15">
            <v>22.8</v>
          </cell>
          <cell r="D15">
            <v>1.9</v>
          </cell>
          <cell r="E15">
            <v>51.083333333333336</v>
          </cell>
          <cell r="F15">
            <v>91</v>
          </cell>
          <cell r="G15">
            <v>18</v>
          </cell>
          <cell r="H15">
            <v>18.720000000000002</v>
          </cell>
          <cell r="J15">
            <v>29.880000000000003</v>
          </cell>
          <cell r="K15">
            <v>0</v>
          </cell>
        </row>
        <row r="16">
          <cell r="B16">
            <v>13.704166666666666</v>
          </cell>
          <cell r="C16">
            <v>21.2</v>
          </cell>
          <cell r="D16">
            <v>7.1</v>
          </cell>
          <cell r="E16">
            <v>48.041666666666664</v>
          </cell>
          <cell r="F16">
            <v>78</v>
          </cell>
          <cell r="G16">
            <v>19</v>
          </cell>
          <cell r="H16">
            <v>21.6</v>
          </cell>
          <cell r="J16">
            <v>41.76</v>
          </cell>
          <cell r="K16">
            <v>0</v>
          </cell>
        </row>
        <row r="17">
          <cell r="B17">
            <v>13.275</v>
          </cell>
          <cell r="C17">
            <v>24.5</v>
          </cell>
          <cell r="D17">
            <v>4.5</v>
          </cell>
          <cell r="E17">
            <v>44.458333333333336</v>
          </cell>
          <cell r="F17">
            <v>73</v>
          </cell>
          <cell r="G17">
            <v>14</v>
          </cell>
          <cell r="H17">
            <v>13.32</v>
          </cell>
          <cell r="J17">
            <v>29.16</v>
          </cell>
          <cell r="K17">
            <v>0</v>
          </cell>
        </row>
        <row r="18">
          <cell r="B18">
            <v>17.508333333333333</v>
          </cell>
          <cell r="C18">
            <v>28.5</v>
          </cell>
          <cell r="D18">
            <v>9.3000000000000007</v>
          </cell>
          <cell r="E18">
            <v>44.125</v>
          </cell>
          <cell r="F18">
            <v>74</v>
          </cell>
          <cell r="G18">
            <v>17</v>
          </cell>
          <cell r="H18">
            <v>27.720000000000002</v>
          </cell>
          <cell r="J18">
            <v>38.159999999999997</v>
          </cell>
          <cell r="K18">
            <v>0</v>
          </cell>
        </row>
        <row r="19">
          <cell r="B19">
            <v>21.208333333333332</v>
          </cell>
          <cell r="C19">
            <v>32.799999999999997</v>
          </cell>
          <cell r="D19">
            <v>12.7</v>
          </cell>
          <cell r="E19">
            <v>42.375</v>
          </cell>
          <cell r="F19">
            <v>66</v>
          </cell>
          <cell r="G19">
            <v>20</v>
          </cell>
          <cell r="H19">
            <v>21.240000000000002</v>
          </cell>
          <cell r="J19">
            <v>36</v>
          </cell>
          <cell r="K19">
            <v>0</v>
          </cell>
        </row>
        <row r="20">
          <cell r="B20">
            <v>23.875</v>
          </cell>
          <cell r="C20">
            <v>35.700000000000003</v>
          </cell>
          <cell r="D20">
            <v>14.6</v>
          </cell>
          <cell r="E20">
            <v>40.583333333333336</v>
          </cell>
          <cell r="F20">
            <v>68</v>
          </cell>
          <cell r="G20">
            <v>18</v>
          </cell>
          <cell r="H20">
            <v>24.48</v>
          </cell>
          <cell r="J20">
            <v>44.28</v>
          </cell>
          <cell r="K20">
            <v>0</v>
          </cell>
        </row>
        <row r="21">
          <cell r="B21">
            <v>25.641666666666676</v>
          </cell>
          <cell r="C21">
            <v>36.9</v>
          </cell>
          <cell r="D21">
            <v>16.5</v>
          </cell>
          <cell r="E21">
            <v>39.791666666666664</v>
          </cell>
          <cell r="F21">
            <v>68</v>
          </cell>
          <cell r="G21">
            <v>18</v>
          </cell>
          <cell r="H21">
            <v>29.880000000000003</v>
          </cell>
          <cell r="J21">
            <v>43.2</v>
          </cell>
          <cell r="K21">
            <v>0</v>
          </cell>
        </row>
        <row r="22">
          <cell r="B22">
            <v>27.095833333333331</v>
          </cell>
          <cell r="C22">
            <v>37.700000000000003</v>
          </cell>
          <cell r="D22">
            <v>18.899999999999999</v>
          </cell>
          <cell r="E22">
            <v>33.375</v>
          </cell>
          <cell r="F22">
            <v>58</v>
          </cell>
          <cell r="G22">
            <v>14</v>
          </cell>
          <cell r="H22">
            <v>32.4</v>
          </cell>
          <cell r="J22">
            <v>47.16</v>
          </cell>
          <cell r="K22">
            <v>0</v>
          </cell>
        </row>
        <row r="23">
          <cell r="B23">
            <v>26.791666666666661</v>
          </cell>
          <cell r="C23">
            <v>37.299999999999997</v>
          </cell>
          <cell r="D23">
            <v>16</v>
          </cell>
          <cell r="E23">
            <v>32.416666666666664</v>
          </cell>
          <cell r="F23">
            <v>64</v>
          </cell>
          <cell r="G23">
            <v>14</v>
          </cell>
          <cell r="H23">
            <v>28.44</v>
          </cell>
          <cell r="J23">
            <v>47.16</v>
          </cell>
          <cell r="K23">
            <v>0</v>
          </cell>
        </row>
        <row r="24">
          <cell r="B24">
            <v>26.841666666666669</v>
          </cell>
          <cell r="C24">
            <v>38.1</v>
          </cell>
          <cell r="D24">
            <v>17.2</v>
          </cell>
          <cell r="E24">
            <v>35.583333333333336</v>
          </cell>
          <cell r="F24">
            <v>61</v>
          </cell>
          <cell r="G24">
            <v>14</v>
          </cell>
          <cell r="H24">
            <v>21.6</v>
          </cell>
          <cell r="J24">
            <v>37.080000000000005</v>
          </cell>
          <cell r="K24">
            <v>0</v>
          </cell>
        </row>
        <row r="25">
          <cell r="B25">
            <v>26.804166666666664</v>
          </cell>
          <cell r="C25">
            <v>37.700000000000003</v>
          </cell>
          <cell r="D25">
            <v>17.8</v>
          </cell>
          <cell r="E25">
            <v>29.5</v>
          </cell>
          <cell r="F25">
            <v>49</v>
          </cell>
          <cell r="G25">
            <v>13</v>
          </cell>
          <cell r="H25">
            <v>36.36</v>
          </cell>
          <cell r="J25">
            <v>57.6</v>
          </cell>
          <cell r="K25">
            <v>0</v>
          </cell>
        </row>
        <row r="26">
          <cell r="B26">
            <v>24.970833333333331</v>
          </cell>
          <cell r="C26">
            <v>34.700000000000003</v>
          </cell>
          <cell r="D26">
            <v>15.1</v>
          </cell>
          <cell r="E26">
            <v>37.833333333333336</v>
          </cell>
          <cell r="F26">
            <v>71</v>
          </cell>
          <cell r="G26">
            <v>20</v>
          </cell>
          <cell r="H26">
            <v>46.440000000000005</v>
          </cell>
          <cell r="J26">
            <v>62.639999999999993</v>
          </cell>
          <cell r="K26">
            <v>0</v>
          </cell>
        </row>
        <row r="27">
          <cell r="B27">
            <v>15.454166666666666</v>
          </cell>
          <cell r="C27">
            <v>20.8</v>
          </cell>
          <cell r="D27">
            <v>12.9</v>
          </cell>
          <cell r="E27">
            <v>87.916666666666671</v>
          </cell>
          <cell r="F27">
            <v>97</v>
          </cell>
          <cell r="G27">
            <v>71</v>
          </cell>
          <cell r="H27">
            <v>31.319999999999997</v>
          </cell>
          <cell r="J27">
            <v>59.760000000000005</v>
          </cell>
          <cell r="K27">
            <v>10.600000000000001</v>
          </cell>
        </row>
        <row r="28">
          <cell r="B28">
            <v>13.745833333333332</v>
          </cell>
          <cell r="C28">
            <v>17.600000000000001</v>
          </cell>
          <cell r="D28">
            <v>11.6</v>
          </cell>
          <cell r="E28">
            <v>85.541666666666671</v>
          </cell>
          <cell r="F28">
            <v>97</v>
          </cell>
          <cell r="G28">
            <v>53</v>
          </cell>
          <cell r="H28">
            <v>27</v>
          </cell>
          <cell r="J28">
            <v>43.56</v>
          </cell>
          <cell r="K28">
            <v>21.400000000000002</v>
          </cell>
        </row>
        <row r="29">
          <cell r="B29">
            <v>10.612499999999999</v>
          </cell>
          <cell r="C29">
            <v>15.9</v>
          </cell>
          <cell r="D29">
            <v>7</v>
          </cell>
          <cell r="E29">
            <v>64.041666666666671</v>
          </cell>
          <cell r="F29">
            <v>83</v>
          </cell>
          <cell r="G29">
            <v>30</v>
          </cell>
          <cell r="H29">
            <v>24.840000000000003</v>
          </cell>
          <cell r="J29">
            <v>47.519999999999996</v>
          </cell>
          <cell r="K29">
            <v>0</v>
          </cell>
        </row>
        <row r="30">
          <cell r="B30">
            <v>10.72916666666667</v>
          </cell>
          <cell r="C30">
            <v>20.3</v>
          </cell>
          <cell r="D30">
            <v>2.2000000000000002</v>
          </cell>
          <cell r="E30">
            <v>53.166666666666664</v>
          </cell>
          <cell r="F30">
            <v>86</v>
          </cell>
          <cell r="G30">
            <v>20</v>
          </cell>
          <cell r="H30">
            <v>25.92</v>
          </cell>
          <cell r="J30">
            <v>37.800000000000004</v>
          </cell>
          <cell r="K30">
            <v>0</v>
          </cell>
        </row>
        <row r="31">
          <cell r="B31">
            <v>15.741666666666665</v>
          </cell>
          <cell r="C31">
            <v>25.8</v>
          </cell>
          <cell r="D31">
            <v>8.5</v>
          </cell>
          <cell r="E31">
            <v>40.166666666666664</v>
          </cell>
          <cell r="F31">
            <v>54</v>
          </cell>
          <cell r="G31">
            <v>23</v>
          </cell>
          <cell r="H31">
            <v>26.28</v>
          </cell>
          <cell r="J31">
            <v>38.159999999999997</v>
          </cell>
          <cell r="K31">
            <v>0</v>
          </cell>
        </row>
        <row r="32">
          <cell r="B32">
            <v>20.166666666666668</v>
          </cell>
          <cell r="C32">
            <v>32.5</v>
          </cell>
          <cell r="D32">
            <v>9.3000000000000007</v>
          </cell>
          <cell r="E32">
            <v>38.375</v>
          </cell>
          <cell r="F32">
            <v>77</v>
          </cell>
          <cell r="G32">
            <v>19</v>
          </cell>
          <cell r="H32">
            <v>23.400000000000002</v>
          </cell>
          <cell r="J32">
            <v>39.96</v>
          </cell>
          <cell r="K32">
            <v>0</v>
          </cell>
        </row>
        <row r="33">
          <cell r="B33">
            <v>22.508333333333329</v>
          </cell>
          <cell r="C33">
            <v>33.6</v>
          </cell>
          <cell r="D33">
            <v>12.4</v>
          </cell>
          <cell r="E33">
            <v>45.5</v>
          </cell>
          <cell r="F33">
            <v>79</v>
          </cell>
          <cell r="G33">
            <v>21</v>
          </cell>
          <cell r="H33">
            <v>26.28</v>
          </cell>
          <cell r="J33">
            <v>40.32</v>
          </cell>
          <cell r="K33">
            <v>0</v>
          </cell>
        </row>
        <row r="34">
          <cell r="B34">
            <v>25.399999999999995</v>
          </cell>
          <cell r="C34">
            <v>35.5</v>
          </cell>
          <cell r="D34">
            <v>14.2</v>
          </cell>
          <cell r="E34">
            <v>41.833333333333336</v>
          </cell>
          <cell r="F34">
            <v>79</v>
          </cell>
          <cell r="G34">
            <v>18</v>
          </cell>
          <cell r="H34">
            <v>29.880000000000003</v>
          </cell>
          <cell r="J34">
            <v>46.440000000000005</v>
          </cell>
          <cell r="K34">
            <v>0</v>
          </cell>
        </row>
        <row r="35">
          <cell r="B35">
            <v>25.316666666666663</v>
          </cell>
          <cell r="C35">
            <v>34.700000000000003</v>
          </cell>
          <cell r="D35">
            <v>16</v>
          </cell>
          <cell r="E35">
            <v>39.583333333333336</v>
          </cell>
          <cell r="F35">
            <v>66</v>
          </cell>
          <cell r="G35">
            <v>20</v>
          </cell>
          <cell r="H35">
            <v>24.840000000000003</v>
          </cell>
          <cell r="J35">
            <v>38.519999999999996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22.662500000000005</v>
          </cell>
          <cell r="C5">
            <v>35.5</v>
          </cell>
          <cell r="D5">
            <v>12.4</v>
          </cell>
          <cell r="E5">
            <v>58.583333333333336</v>
          </cell>
          <cell r="F5">
            <v>92</v>
          </cell>
          <cell r="G5">
            <v>18</v>
          </cell>
          <cell r="H5">
            <v>10.44</v>
          </cell>
          <cell r="J5">
            <v>37.080000000000005</v>
          </cell>
          <cell r="K5">
            <v>0</v>
          </cell>
        </row>
        <row r="6">
          <cell r="B6">
            <v>25.504166666666666</v>
          </cell>
          <cell r="C6">
            <v>34.5</v>
          </cell>
          <cell r="D6">
            <v>17.5</v>
          </cell>
          <cell r="E6">
            <v>40.083333333333336</v>
          </cell>
          <cell r="F6">
            <v>68</v>
          </cell>
          <cell r="G6">
            <v>20</v>
          </cell>
          <cell r="H6">
            <v>11.16</v>
          </cell>
          <cell r="J6">
            <v>44.28</v>
          </cell>
          <cell r="K6">
            <v>0</v>
          </cell>
        </row>
        <row r="7">
          <cell r="B7">
            <v>24.295833333333334</v>
          </cell>
          <cell r="C7">
            <v>34.700000000000003</v>
          </cell>
          <cell r="D7">
            <v>15.5</v>
          </cell>
          <cell r="E7">
            <v>45.875</v>
          </cell>
          <cell r="F7">
            <v>74</v>
          </cell>
          <cell r="G7">
            <v>21</v>
          </cell>
          <cell r="H7">
            <v>12.96</v>
          </cell>
          <cell r="J7">
            <v>42.480000000000004</v>
          </cell>
          <cell r="K7">
            <v>0</v>
          </cell>
        </row>
        <row r="8">
          <cell r="B8">
            <v>24.837500000000002</v>
          </cell>
          <cell r="C8">
            <v>34.4</v>
          </cell>
          <cell r="D8">
            <v>16.5</v>
          </cell>
          <cell r="E8">
            <v>46.625</v>
          </cell>
          <cell r="F8">
            <v>74</v>
          </cell>
          <cell r="G8">
            <v>22</v>
          </cell>
          <cell r="H8">
            <v>10.44</v>
          </cell>
          <cell r="J8">
            <v>35.64</v>
          </cell>
          <cell r="K8">
            <v>0</v>
          </cell>
        </row>
        <row r="9">
          <cell r="B9">
            <v>23.125</v>
          </cell>
          <cell r="C9">
            <v>35.1</v>
          </cell>
          <cell r="D9">
            <v>13.7</v>
          </cell>
          <cell r="E9">
            <v>53.958333333333336</v>
          </cell>
          <cell r="F9">
            <v>85</v>
          </cell>
          <cell r="G9">
            <v>20</v>
          </cell>
          <cell r="H9">
            <v>7.5600000000000005</v>
          </cell>
          <cell r="J9">
            <v>27.720000000000002</v>
          </cell>
          <cell r="K9">
            <v>0</v>
          </cell>
        </row>
        <row r="10">
          <cell r="B10">
            <v>23</v>
          </cell>
          <cell r="C10">
            <v>33.9</v>
          </cell>
          <cell r="D10">
            <v>12.7</v>
          </cell>
          <cell r="E10">
            <v>50.666666666666664</v>
          </cell>
          <cell r="F10">
            <v>84</v>
          </cell>
          <cell r="G10">
            <v>19</v>
          </cell>
          <cell r="H10">
            <v>15.840000000000002</v>
          </cell>
          <cell r="J10">
            <v>43.92</v>
          </cell>
          <cell r="K10">
            <v>0</v>
          </cell>
        </row>
        <row r="11">
          <cell r="B11">
            <v>22.733333333333331</v>
          </cell>
          <cell r="C11">
            <v>33.6</v>
          </cell>
          <cell r="D11">
            <v>13.8</v>
          </cell>
          <cell r="E11">
            <v>49.666666666666664</v>
          </cell>
          <cell r="F11">
            <v>81</v>
          </cell>
          <cell r="G11">
            <v>21</v>
          </cell>
          <cell r="H11">
            <v>21.6</v>
          </cell>
          <cell r="J11">
            <v>65.88000000000001</v>
          </cell>
          <cell r="K11">
            <v>0</v>
          </cell>
        </row>
        <row r="12">
          <cell r="B12">
            <v>18.575000000000003</v>
          </cell>
          <cell r="C12">
            <v>27.1</v>
          </cell>
          <cell r="D12">
            <v>15</v>
          </cell>
          <cell r="E12">
            <v>79.208333333333329</v>
          </cell>
          <cell r="F12">
            <v>94</v>
          </cell>
          <cell r="G12">
            <v>34</v>
          </cell>
          <cell r="H12">
            <v>10.8</v>
          </cell>
          <cell r="J12">
            <v>27.720000000000002</v>
          </cell>
          <cell r="K12">
            <v>2.6000000000000005</v>
          </cell>
        </row>
        <row r="13">
          <cell r="B13">
            <v>11.8375</v>
          </cell>
          <cell r="C13">
            <v>15</v>
          </cell>
          <cell r="D13">
            <v>9.6</v>
          </cell>
          <cell r="E13">
            <v>75.333333333333329</v>
          </cell>
          <cell r="F13">
            <v>94</v>
          </cell>
          <cell r="G13">
            <v>55</v>
          </cell>
          <cell r="H13">
            <v>12.24</v>
          </cell>
          <cell r="J13">
            <v>30.96</v>
          </cell>
          <cell r="K13">
            <v>3</v>
          </cell>
        </row>
        <row r="14">
          <cell r="B14">
            <v>9.9222222222222225</v>
          </cell>
          <cell r="C14">
            <v>18.399999999999999</v>
          </cell>
          <cell r="D14">
            <v>2.4</v>
          </cell>
          <cell r="E14">
            <v>70.055555555555557</v>
          </cell>
          <cell r="F14">
            <v>97</v>
          </cell>
          <cell r="G14">
            <v>33</v>
          </cell>
          <cell r="H14">
            <v>7.2</v>
          </cell>
          <cell r="J14">
            <v>18.720000000000002</v>
          </cell>
          <cell r="K14">
            <v>0</v>
          </cell>
        </row>
        <row r="15">
          <cell r="B15">
            <v>13.116666666666667</v>
          </cell>
          <cell r="C15">
            <v>23.3</v>
          </cell>
          <cell r="D15">
            <v>0.7</v>
          </cell>
          <cell r="E15">
            <v>56.166666666666664</v>
          </cell>
          <cell r="F15">
            <v>97</v>
          </cell>
          <cell r="G15">
            <v>20</v>
          </cell>
          <cell r="H15">
            <v>10.8</v>
          </cell>
          <cell r="J15">
            <v>21.240000000000002</v>
          </cell>
          <cell r="K15">
            <v>0</v>
          </cell>
        </row>
        <row r="16">
          <cell r="B16">
            <v>14.504166666666668</v>
          </cell>
          <cell r="C16">
            <v>24.1</v>
          </cell>
          <cell r="D16">
            <v>5.3</v>
          </cell>
          <cell r="E16">
            <v>49.083333333333336</v>
          </cell>
          <cell r="F16">
            <v>85</v>
          </cell>
          <cell r="G16">
            <v>18</v>
          </cell>
          <cell r="H16">
            <v>12.24</v>
          </cell>
          <cell r="J16">
            <v>25.92</v>
          </cell>
          <cell r="K16">
            <v>0</v>
          </cell>
        </row>
        <row r="17">
          <cell r="B17">
            <v>13.362499999999999</v>
          </cell>
          <cell r="C17">
            <v>23.8</v>
          </cell>
          <cell r="D17">
            <v>2.1</v>
          </cell>
          <cell r="E17">
            <v>44.791666666666664</v>
          </cell>
          <cell r="F17">
            <v>85</v>
          </cell>
          <cell r="G17">
            <v>16</v>
          </cell>
          <cell r="H17">
            <v>10.8</v>
          </cell>
          <cell r="J17">
            <v>22.68</v>
          </cell>
          <cell r="K17">
            <v>0</v>
          </cell>
        </row>
        <row r="18">
          <cell r="B18">
            <v>16.070833333333336</v>
          </cell>
          <cell r="C18">
            <v>31.8</v>
          </cell>
          <cell r="D18">
            <v>5.9</v>
          </cell>
          <cell r="E18">
            <v>52.958333333333336</v>
          </cell>
          <cell r="F18">
            <v>84</v>
          </cell>
          <cell r="G18">
            <v>14</v>
          </cell>
          <cell r="H18">
            <v>10.08</v>
          </cell>
          <cell r="J18">
            <v>27.36</v>
          </cell>
          <cell r="K18">
            <v>0</v>
          </cell>
        </row>
        <row r="19">
          <cell r="B19">
            <v>19.854166666666668</v>
          </cell>
          <cell r="C19">
            <v>35.1</v>
          </cell>
          <cell r="D19">
            <v>9</v>
          </cell>
          <cell r="E19">
            <v>53</v>
          </cell>
          <cell r="F19">
            <v>84</v>
          </cell>
          <cell r="G19">
            <v>16</v>
          </cell>
          <cell r="H19">
            <v>6.84</v>
          </cell>
          <cell r="J19">
            <v>18.720000000000002</v>
          </cell>
          <cell r="K19">
            <v>0</v>
          </cell>
        </row>
        <row r="20">
          <cell r="B20">
            <v>22.316666666666663</v>
          </cell>
          <cell r="C20">
            <v>37.5</v>
          </cell>
          <cell r="D20">
            <v>11.7</v>
          </cell>
          <cell r="E20">
            <v>50.541666666666664</v>
          </cell>
          <cell r="F20">
            <v>84</v>
          </cell>
          <cell r="G20">
            <v>14</v>
          </cell>
          <cell r="H20">
            <v>10.08</v>
          </cell>
          <cell r="J20">
            <v>32.76</v>
          </cell>
          <cell r="K20">
            <v>0</v>
          </cell>
        </row>
        <row r="21">
          <cell r="B21">
            <v>24.437499999999996</v>
          </cell>
          <cell r="C21">
            <v>38.299999999999997</v>
          </cell>
          <cell r="D21">
            <v>13.1</v>
          </cell>
          <cell r="E21">
            <v>48.541666666666664</v>
          </cell>
          <cell r="F21">
            <v>83</v>
          </cell>
          <cell r="G21">
            <v>15</v>
          </cell>
          <cell r="H21">
            <v>11.520000000000001</v>
          </cell>
          <cell r="J21">
            <v>39.6</v>
          </cell>
          <cell r="K21">
            <v>0</v>
          </cell>
        </row>
        <row r="22">
          <cell r="B22">
            <v>25.162499999999994</v>
          </cell>
          <cell r="C22">
            <v>38.5</v>
          </cell>
          <cell r="D22">
            <v>13.8</v>
          </cell>
          <cell r="E22">
            <v>45.041666666666664</v>
          </cell>
          <cell r="F22">
            <v>78</v>
          </cell>
          <cell r="G22">
            <v>14</v>
          </cell>
          <cell r="H22">
            <v>9.7200000000000006</v>
          </cell>
          <cell r="J22">
            <v>28.8</v>
          </cell>
          <cell r="K22">
            <v>0</v>
          </cell>
        </row>
        <row r="23">
          <cell r="B23">
            <v>25.162499999999994</v>
          </cell>
          <cell r="C23">
            <v>38.5</v>
          </cell>
          <cell r="D23">
            <v>13.8</v>
          </cell>
          <cell r="E23">
            <v>45.041666666666664</v>
          </cell>
          <cell r="F23">
            <v>78</v>
          </cell>
          <cell r="G23">
            <v>14</v>
          </cell>
          <cell r="H23">
            <v>9.7200000000000006</v>
          </cell>
          <cell r="J23">
            <v>28.8</v>
          </cell>
          <cell r="K23">
            <v>0</v>
          </cell>
        </row>
        <row r="24">
          <cell r="B24">
            <v>25.916666666666671</v>
          </cell>
          <cell r="C24">
            <v>38.5</v>
          </cell>
          <cell r="D24">
            <v>14.3</v>
          </cell>
          <cell r="E24">
            <v>43.375</v>
          </cell>
          <cell r="F24">
            <v>79</v>
          </cell>
          <cell r="G24">
            <v>13</v>
          </cell>
          <cell r="H24">
            <v>7.9200000000000008</v>
          </cell>
          <cell r="J24">
            <v>33.119999999999997</v>
          </cell>
          <cell r="K24">
            <v>0</v>
          </cell>
        </row>
        <row r="25">
          <cell r="B25">
            <v>25.395833333333332</v>
          </cell>
          <cell r="C25">
            <v>38.9</v>
          </cell>
          <cell r="D25">
            <v>13.8</v>
          </cell>
          <cell r="E25">
            <v>42.708333333333336</v>
          </cell>
          <cell r="F25">
            <v>80</v>
          </cell>
          <cell r="G25">
            <v>11</v>
          </cell>
          <cell r="H25">
            <v>6.48</v>
          </cell>
          <cell r="J25">
            <v>18</v>
          </cell>
          <cell r="K25">
            <v>0</v>
          </cell>
        </row>
        <row r="26">
          <cell r="B26">
            <v>24.466666666666669</v>
          </cell>
          <cell r="C26">
            <v>38</v>
          </cell>
          <cell r="D26">
            <v>13.5</v>
          </cell>
          <cell r="E26">
            <v>42.791666666666664</v>
          </cell>
          <cell r="F26">
            <v>76</v>
          </cell>
          <cell r="G26">
            <v>13</v>
          </cell>
          <cell r="H26">
            <v>12.24</v>
          </cell>
          <cell r="J26">
            <v>39.6</v>
          </cell>
          <cell r="K26">
            <v>0</v>
          </cell>
        </row>
        <row r="27">
          <cell r="B27">
            <v>26.033333333333342</v>
          </cell>
          <cell r="C27">
            <v>36.299999999999997</v>
          </cell>
          <cell r="D27">
            <v>18.399999999999999</v>
          </cell>
          <cell r="E27">
            <v>34.333333333333336</v>
          </cell>
          <cell r="F27">
            <v>54</v>
          </cell>
          <cell r="G27">
            <v>17</v>
          </cell>
          <cell r="H27">
            <v>27</v>
          </cell>
          <cell r="J27">
            <v>60.480000000000004</v>
          </cell>
          <cell r="K27">
            <v>0</v>
          </cell>
        </row>
        <row r="28">
          <cell r="B28">
            <v>18.224999999999998</v>
          </cell>
          <cell r="C28">
            <v>24.4</v>
          </cell>
          <cell r="D28">
            <v>14.7</v>
          </cell>
          <cell r="E28">
            <v>76.583333333333329</v>
          </cell>
          <cell r="F28">
            <v>92</v>
          </cell>
          <cell r="G28">
            <v>42</v>
          </cell>
          <cell r="H28">
            <v>20.52</v>
          </cell>
          <cell r="J28">
            <v>39.96</v>
          </cell>
          <cell r="K28">
            <v>2.2000000000000002</v>
          </cell>
        </row>
        <row r="29">
          <cell r="B29">
            <v>14.583333333333334</v>
          </cell>
          <cell r="C29">
            <v>16.899999999999999</v>
          </cell>
          <cell r="D29">
            <v>12.7</v>
          </cell>
          <cell r="E29">
            <v>86.333333333333329</v>
          </cell>
          <cell r="F29">
            <v>95</v>
          </cell>
          <cell r="G29">
            <v>64</v>
          </cell>
          <cell r="H29">
            <v>12.24</v>
          </cell>
          <cell r="J29">
            <v>30.240000000000002</v>
          </cell>
          <cell r="K29">
            <v>15.2</v>
          </cell>
        </row>
        <row r="30">
          <cell r="B30">
            <v>12.200000000000001</v>
          </cell>
          <cell r="C30">
            <v>15.9</v>
          </cell>
          <cell r="D30">
            <v>10.1</v>
          </cell>
          <cell r="E30">
            <v>62.291666666666664</v>
          </cell>
          <cell r="F30">
            <v>76</v>
          </cell>
          <cell r="G30">
            <v>33</v>
          </cell>
          <cell r="H30">
            <v>15.120000000000001</v>
          </cell>
          <cell r="J30">
            <v>33.480000000000004</v>
          </cell>
          <cell r="K30">
            <v>0</v>
          </cell>
        </row>
        <row r="31">
          <cell r="B31">
            <v>11.670833333333333</v>
          </cell>
          <cell r="C31">
            <v>20.7</v>
          </cell>
          <cell r="D31">
            <v>4.7</v>
          </cell>
          <cell r="E31">
            <v>55.25</v>
          </cell>
          <cell r="F31">
            <v>82</v>
          </cell>
          <cell r="G31">
            <v>26</v>
          </cell>
          <cell r="H31">
            <v>20.52</v>
          </cell>
          <cell r="J31">
            <v>38.159999999999997</v>
          </cell>
          <cell r="K31">
            <v>0</v>
          </cell>
        </row>
        <row r="32">
          <cell r="B32">
            <v>20.191666666666666</v>
          </cell>
          <cell r="C32">
            <v>34.200000000000003</v>
          </cell>
          <cell r="D32">
            <v>8.1999999999999993</v>
          </cell>
          <cell r="E32">
            <v>46.666666666666664</v>
          </cell>
          <cell r="F32">
            <v>82</v>
          </cell>
          <cell r="G32">
            <v>15</v>
          </cell>
          <cell r="H32">
            <v>10.44</v>
          </cell>
          <cell r="J32">
            <v>26.64</v>
          </cell>
          <cell r="K32">
            <v>0</v>
          </cell>
        </row>
        <row r="33">
          <cell r="B33">
            <v>22.475000000000005</v>
          </cell>
          <cell r="C33">
            <v>36.299999999999997</v>
          </cell>
          <cell r="D33">
            <v>11</v>
          </cell>
          <cell r="E33">
            <v>49.458333333333336</v>
          </cell>
          <cell r="F33">
            <v>84</v>
          </cell>
          <cell r="G33">
            <v>15</v>
          </cell>
          <cell r="H33">
            <v>12.24</v>
          </cell>
          <cell r="J33">
            <v>33.840000000000003</v>
          </cell>
          <cell r="K33">
            <v>0</v>
          </cell>
        </row>
        <row r="34">
          <cell r="B34">
            <v>24.449999999999992</v>
          </cell>
          <cell r="C34">
            <v>36.5</v>
          </cell>
          <cell r="D34">
            <v>13.6</v>
          </cell>
          <cell r="E34">
            <v>47.625</v>
          </cell>
          <cell r="F34">
            <v>83</v>
          </cell>
          <cell r="G34">
            <v>15</v>
          </cell>
          <cell r="H34">
            <v>11.520000000000001</v>
          </cell>
          <cell r="J34">
            <v>32.04</v>
          </cell>
          <cell r="K34">
            <v>0</v>
          </cell>
        </row>
        <row r="35">
          <cell r="B35">
            <v>23.6875</v>
          </cell>
          <cell r="C35">
            <v>36.6</v>
          </cell>
          <cell r="D35">
            <v>12.9</v>
          </cell>
          <cell r="E35">
            <v>48.666666666666664</v>
          </cell>
          <cell r="F35">
            <v>83</v>
          </cell>
          <cell r="G35">
            <v>17</v>
          </cell>
          <cell r="H35">
            <v>15.120000000000001</v>
          </cell>
          <cell r="J35">
            <v>33.480000000000004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26.541666666666668</v>
          </cell>
          <cell r="C5">
            <v>36.4</v>
          </cell>
          <cell r="D5">
            <v>18.3</v>
          </cell>
          <cell r="E5">
            <v>44.208333333333336</v>
          </cell>
          <cell r="F5">
            <v>73</v>
          </cell>
          <cell r="G5">
            <v>19</v>
          </cell>
          <cell r="H5">
            <v>18</v>
          </cell>
          <cell r="J5">
            <v>38.880000000000003</v>
          </cell>
          <cell r="K5">
            <v>0</v>
          </cell>
        </row>
        <row r="6">
          <cell r="B6">
            <v>26.94583333333334</v>
          </cell>
          <cell r="C6">
            <v>35.799999999999997</v>
          </cell>
          <cell r="D6">
            <v>17.899999999999999</v>
          </cell>
          <cell r="E6">
            <v>39.166666666666664</v>
          </cell>
          <cell r="F6">
            <v>70</v>
          </cell>
          <cell r="G6">
            <v>19</v>
          </cell>
          <cell r="H6">
            <v>19.079999999999998</v>
          </cell>
          <cell r="J6">
            <v>44.64</v>
          </cell>
          <cell r="K6">
            <v>0</v>
          </cell>
        </row>
        <row r="7">
          <cell r="B7">
            <v>28.304166666666664</v>
          </cell>
          <cell r="C7">
            <v>35.5</v>
          </cell>
          <cell r="D7">
            <v>17.5</v>
          </cell>
          <cell r="E7">
            <v>33.083333333333336</v>
          </cell>
          <cell r="F7">
            <v>68</v>
          </cell>
          <cell r="G7">
            <v>17</v>
          </cell>
          <cell r="H7">
            <v>16.920000000000002</v>
          </cell>
          <cell r="J7">
            <v>40.32</v>
          </cell>
          <cell r="K7">
            <v>0</v>
          </cell>
        </row>
        <row r="8">
          <cell r="B8">
            <v>26.208333333333329</v>
          </cell>
          <cell r="C8">
            <v>34.700000000000003</v>
          </cell>
          <cell r="D8">
            <v>18.3</v>
          </cell>
          <cell r="E8">
            <v>42</v>
          </cell>
          <cell r="F8">
            <v>71</v>
          </cell>
          <cell r="G8">
            <v>19</v>
          </cell>
          <cell r="H8">
            <v>14.76</v>
          </cell>
          <cell r="J8">
            <v>33.840000000000003</v>
          </cell>
          <cell r="K8">
            <v>0</v>
          </cell>
        </row>
        <row r="9">
          <cell r="B9">
            <v>25.849999999999994</v>
          </cell>
          <cell r="C9">
            <v>35.700000000000003</v>
          </cell>
          <cell r="D9">
            <v>16.3</v>
          </cell>
          <cell r="E9">
            <v>45.083333333333336</v>
          </cell>
          <cell r="F9">
            <v>80</v>
          </cell>
          <cell r="G9">
            <v>17</v>
          </cell>
          <cell r="H9">
            <v>12.96</v>
          </cell>
          <cell r="J9">
            <v>32.04</v>
          </cell>
          <cell r="K9">
            <v>0</v>
          </cell>
        </row>
        <row r="10">
          <cell r="B10">
            <v>25.112499999999997</v>
          </cell>
          <cell r="C10">
            <v>34.4</v>
          </cell>
          <cell r="D10">
            <v>15.4</v>
          </cell>
          <cell r="E10">
            <v>45.125</v>
          </cell>
          <cell r="F10">
            <v>81</v>
          </cell>
          <cell r="G10">
            <v>18</v>
          </cell>
          <cell r="H10">
            <v>16.559999999999999</v>
          </cell>
          <cell r="J10">
            <v>43.2</v>
          </cell>
          <cell r="K10">
            <v>0</v>
          </cell>
        </row>
        <row r="11">
          <cell r="B11">
            <v>25.425000000000001</v>
          </cell>
          <cell r="C11">
            <v>35.6</v>
          </cell>
          <cell r="D11">
            <v>16</v>
          </cell>
          <cell r="E11">
            <v>42.541666666666664</v>
          </cell>
          <cell r="F11">
            <v>74</v>
          </cell>
          <cell r="G11">
            <v>16</v>
          </cell>
          <cell r="H11">
            <v>21.96</v>
          </cell>
          <cell r="J11">
            <v>48.96</v>
          </cell>
          <cell r="K11">
            <v>0</v>
          </cell>
        </row>
        <row r="12">
          <cell r="B12">
            <v>20.345833333333335</v>
          </cell>
          <cell r="C12">
            <v>26.6</v>
          </cell>
          <cell r="D12">
            <v>15.9</v>
          </cell>
          <cell r="E12">
            <v>79.458333333333329</v>
          </cell>
          <cell r="F12">
            <v>92</v>
          </cell>
          <cell r="G12">
            <v>48</v>
          </cell>
          <cell r="H12">
            <v>7.9200000000000008</v>
          </cell>
          <cell r="J12">
            <v>22.68</v>
          </cell>
          <cell r="K12">
            <v>16.799999999999997</v>
          </cell>
        </row>
        <row r="13">
          <cell r="B13">
            <v>13.095833333333331</v>
          </cell>
          <cell r="C13">
            <v>16.3</v>
          </cell>
          <cell r="D13">
            <v>11.4</v>
          </cell>
          <cell r="E13">
            <v>80.458333333333329</v>
          </cell>
          <cell r="F13">
            <v>91</v>
          </cell>
          <cell r="G13">
            <v>58</v>
          </cell>
          <cell r="H13">
            <v>12.96</v>
          </cell>
          <cell r="J13">
            <v>22.68</v>
          </cell>
          <cell r="K13">
            <v>14.599999999999998</v>
          </cell>
        </row>
        <row r="14">
          <cell r="B14">
            <v>11.149999999999999</v>
          </cell>
          <cell r="C14">
            <v>20.100000000000001</v>
          </cell>
          <cell r="D14">
            <v>3.3</v>
          </cell>
          <cell r="E14">
            <v>71.791666666666671</v>
          </cell>
          <cell r="F14">
            <v>96</v>
          </cell>
          <cell r="G14">
            <v>29</v>
          </cell>
          <cell r="H14">
            <v>6.48</v>
          </cell>
          <cell r="J14">
            <v>16.559999999999999</v>
          </cell>
          <cell r="K14">
            <v>0.2</v>
          </cell>
        </row>
        <row r="15">
          <cell r="B15">
            <v>13.754166666666665</v>
          </cell>
          <cell r="C15">
            <v>24.8</v>
          </cell>
          <cell r="D15">
            <v>5.7</v>
          </cell>
          <cell r="E15">
            <v>60.583333333333336</v>
          </cell>
          <cell r="F15">
            <v>91</v>
          </cell>
          <cell r="G15">
            <v>19</v>
          </cell>
          <cell r="H15">
            <v>6.12</v>
          </cell>
          <cell r="J15">
            <v>18</v>
          </cell>
          <cell r="K15">
            <v>0</v>
          </cell>
        </row>
        <row r="16">
          <cell r="B16">
            <v>16.782608695652176</v>
          </cell>
          <cell r="C16">
            <v>25.9</v>
          </cell>
          <cell r="D16">
            <v>8.5</v>
          </cell>
          <cell r="E16">
            <v>46.565217391304351</v>
          </cell>
          <cell r="F16">
            <v>83</v>
          </cell>
          <cell r="G16">
            <v>14</v>
          </cell>
          <cell r="H16">
            <v>11.879999999999999</v>
          </cell>
          <cell r="J16">
            <v>33.480000000000004</v>
          </cell>
          <cell r="K16">
            <v>0</v>
          </cell>
        </row>
        <row r="17">
          <cell r="B17">
            <v>16.849999999999998</v>
          </cell>
          <cell r="C17">
            <v>25.5</v>
          </cell>
          <cell r="D17">
            <v>8.8000000000000007</v>
          </cell>
          <cell r="E17">
            <v>37.083333333333336</v>
          </cell>
          <cell r="F17">
            <v>63</v>
          </cell>
          <cell r="G17">
            <v>16</v>
          </cell>
          <cell r="H17">
            <v>10.8</v>
          </cell>
          <cell r="J17">
            <v>24.48</v>
          </cell>
          <cell r="K17">
            <v>0</v>
          </cell>
        </row>
        <row r="18">
          <cell r="B18">
            <v>20.229166666666664</v>
          </cell>
          <cell r="C18">
            <v>31.5</v>
          </cell>
          <cell r="D18">
            <v>12.6</v>
          </cell>
          <cell r="E18">
            <v>38.916666666666664</v>
          </cell>
          <cell r="F18">
            <v>73</v>
          </cell>
          <cell r="G18">
            <v>15</v>
          </cell>
          <cell r="H18">
            <v>6.84</v>
          </cell>
          <cell r="J18">
            <v>16.559999999999999</v>
          </cell>
          <cell r="K18">
            <v>0</v>
          </cell>
        </row>
        <row r="19">
          <cell r="B19">
            <v>23.762499999999999</v>
          </cell>
          <cell r="C19">
            <v>37</v>
          </cell>
          <cell r="D19">
            <v>14.1</v>
          </cell>
          <cell r="E19">
            <v>44.291666666666664</v>
          </cell>
          <cell r="F19">
            <v>77</v>
          </cell>
          <cell r="G19">
            <v>14</v>
          </cell>
          <cell r="H19">
            <v>11.879999999999999</v>
          </cell>
          <cell r="J19">
            <v>22.32</v>
          </cell>
          <cell r="K19">
            <v>0</v>
          </cell>
        </row>
        <row r="20">
          <cell r="B20">
            <v>25.812499999999996</v>
          </cell>
          <cell r="C20">
            <v>38.4</v>
          </cell>
          <cell r="D20">
            <v>15.6</v>
          </cell>
          <cell r="E20">
            <v>45.75</v>
          </cell>
          <cell r="F20">
            <v>80</v>
          </cell>
          <cell r="G20">
            <v>15</v>
          </cell>
          <cell r="H20">
            <v>12.6</v>
          </cell>
          <cell r="J20">
            <v>30.240000000000002</v>
          </cell>
          <cell r="K20">
            <v>0</v>
          </cell>
        </row>
        <row r="21">
          <cell r="B21">
            <v>27.075000000000003</v>
          </cell>
          <cell r="C21">
            <v>38.799999999999997</v>
          </cell>
          <cell r="D21">
            <v>16.7</v>
          </cell>
          <cell r="E21">
            <v>47.625</v>
          </cell>
          <cell r="F21">
            <v>83</v>
          </cell>
          <cell r="G21">
            <v>16</v>
          </cell>
          <cell r="H21">
            <v>6.48</v>
          </cell>
          <cell r="J21">
            <v>20.88</v>
          </cell>
          <cell r="K21">
            <v>0</v>
          </cell>
        </row>
        <row r="22">
          <cell r="B22">
            <v>28.233333333333334</v>
          </cell>
          <cell r="C22">
            <v>38.799999999999997</v>
          </cell>
          <cell r="D22">
            <v>17.8</v>
          </cell>
          <cell r="E22">
            <v>42.791666666666664</v>
          </cell>
          <cell r="F22">
            <v>81</v>
          </cell>
          <cell r="G22">
            <v>14</v>
          </cell>
          <cell r="H22">
            <v>9</v>
          </cell>
          <cell r="J22">
            <v>21.96</v>
          </cell>
          <cell r="K22">
            <v>0</v>
          </cell>
        </row>
        <row r="23">
          <cell r="B23">
            <v>28.424999999999997</v>
          </cell>
          <cell r="C23">
            <v>39.1</v>
          </cell>
          <cell r="D23">
            <v>17.899999999999999</v>
          </cell>
          <cell r="E23">
            <v>42.458333333333336</v>
          </cell>
          <cell r="F23">
            <v>79</v>
          </cell>
          <cell r="G23">
            <v>13</v>
          </cell>
          <cell r="H23">
            <v>10.08</v>
          </cell>
          <cell r="J23">
            <v>27.36</v>
          </cell>
          <cell r="K23">
            <v>0</v>
          </cell>
        </row>
        <row r="24">
          <cell r="B24">
            <v>27.695833333333336</v>
          </cell>
          <cell r="C24">
            <v>39</v>
          </cell>
          <cell r="D24">
            <v>16.5</v>
          </cell>
          <cell r="E24">
            <v>44.625</v>
          </cell>
          <cell r="F24">
            <v>85</v>
          </cell>
          <cell r="G24">
            <v>15</v>
          </cell>
          <cell r="H24">
            <v>11.520000000000001</v>
          </cell>
          <cell r="J24">
            <v>24.840000000000003</v>
          </cell>
          <cell r="K24">
            <v>0</v>
          </cell>
        </row>
        <row r="25">
          <cell r="B25">
            <v>27.508695652173909</v>
          </cell>
          <cell r="C25">
            <v>38.6</v>
          </cell>
          <cell r="D25">
            <v>16.600000000000001</v>
          </cell>
          <cell r="E25">
            <v>44.434782608695649</v>
          </cell>
          <cell r="F25">
            <v>84</v>
          </cell>
          <cell r="G25">
            <v>12</v>
          </cell>
          <cell r="H25">
            <v>16.559999999999999</v>
          </cell>
          <cell r="J25">
            <v>38.880000000000003</v>
          </cell>
          <cell r="K25">
            <v>0</v>
          </cell>
        </row>
        <row r="26">
          <cell r="B26">
            <v>26.591666666666665</v>
          </cell>
          <cell r="C26">
            <v>37.200000000000003</v>
          </cell>
          <cell r="D26">
            <v>16.100000000000001</v>
          </cell>
          <cell r="E26">
            <v>38.833333333333336</v>
          </cell>
          <cell r="F26">
            <v>73</v>
          </cell>
          <cell r="G26">
            <v>17</v>
          </cell>
          <cell r="H26">
            <v>14.4</v>
          </cell>
          <cell r="J26">
            <v>36.72</v>
          </cell>
          <cell r="K26">
            <v>0</v>
          </cell>
        </row>
        <row r="27">
          <cell r="B27">
            <v>21.770833333333329</v>
          </cell>
          <cell r="C27">
            <v>28.1</v>
          </cell>
          <cell r="D27">
            <v>19.399999999999999</v>
          </cell>
          <cell r="E27">
            <v>58.75</v>
          </cell>
          <cell r="F27">
            <v>70</v>
          </cell>
          <cell r="G27">
            <v>34</v>
          </cell>
          <cell r="H27">
            <v>11.879999999999999</v>
          </cell>
          <cell r="J27">
            <v>26.64</v>
          </cell>
          <cell r="K27">
            <v>0</v>
          </cell>
        </row>
        <row r="28">
          <cell r="B28">
            <v>16.824999999999999</v>
          </cell>
          <cell r="C28">
            <v>20.3</v>
          </cell>
          <cell r="D28">
            <v>14.1</v>
          </cell>
          <cell r="E28">
            <v>76.583333333333329</v>
          </cell>
          <cell r="F28">
            <v>91</v>
          </cell>
          <cell r="G28">
            <v>60</v>
          </cell>
          <cell r="H28">
            <v>13.68</v>
          </cell>
          <cell r="J28">
            <v>25.92</v>
          </cell>
          <cell r="K28">
            <v>4.8</v>
          </cell>
        </row>
        <row r="29">
          <cell r="B29">
            <v>14.891666666666666</v>
          </cell>
          <cell r="C29">
            <v>17</v>
          </cell>
          <cell r="D29">
            <v>12.7</v>
          </cell>
          <cell r="E29">
            <v>57.916666666666664</v>
          </cell>
          <cell r="F29">
            <v>82</v>
          </cell>
          <cell r="G29">
            <v>36</v>
          </cell>
          <cell r="H29">
            <v>11.879999999999999</v>
          </cell>
          <cell r="J29">
            <v>26.28</v>
          </cell>
          <cell r="K29">
            <v>1.2</v>
          </cell>
        </row>
        <row r="30">
          <cell r="B30">
            <v>14.095833333333333</v>
          </cell>
          <cell r="C30">
            <v>23</v>
          </cell>
          <cell r="D30">
            <v>6.7</v>
          </cell>
          <cell r="E30">
            <v>54.583333333333336</v>
          </cell>
          <cell r="F30">
            <v>88</v>
          </cell>
          <cell r="G30">
            <v>19</v>
          </cell>
          <cell r="H30">
            <v>9.7200000000000006</v>
          </cell>
          <cell r="J30">
            <v>27</v>
          </cell>
          <cell r="K30">
            <v>0</v>
          </cell>
        </row>
        <row r="31">
          <cell r="B31">
            <v>19.695833333333333</v>
          </cell>
          <cell r="C31">
            <v>29.1</v>
          </cell>
          <cell r="D31">
            <v>13</v>
          </cell>
          <cell r="E31">
            <v>40.166666666666664</v>
          </cell>
          <cell r="F31">
            <v>65</v>
          </cell>
          <cell r="G31">
            <v>21</v>
          </cell>
          <cell r="H31">
            <v>7.2</v>
          </cell>
          <cell r="J31">
            <v>17.64</v>
          </cell>
          <cell r="K31">
            <v>0</v>
          </cell>
        </row>
        <row r="32">
          <cell r="B32">
            <v>24.512499999999999</v>
          </cell>
          <cell r="C32">
            <v>35.200000000000003</v>
          </cell>
          <cell r="D32">
            <v>15.5</v>
          </cell>
          <cell r="E32">
            <v>32.75</v>
          </cell>
          <cell r="F32">
            <v>65</v>
          </cell>
          <cell r="G32">
            <v>12</v>
          </cell>
          <cell r="H32">
            <v>6.84</v>
          </cell>
          <cell r="J32">
            <v>19.440000000000001</v>
          </cell>
          <cell r="K32">
            <v>0</v>
          </cell>
        </row>
        <row r="33">
          <cell r="B33">
            <v>26.420833333333331</v>
          </cell>
          <cell r="C33">
            <v>38.5</v>
          </cell>
          <cell r="D33">
            <v>16.5</v>
          </cell>
          <cell r="E33">
            <v>38</v>
          </cell>
          <cell r="F33">
            <v>71</v>
          </cell>
          <cell r="G33">
            <v>12</v>
          </cell>
          <cell r="H33">
            <v>11.879999999999999</v>
          </cell>
          <cell r="J33">
            <v>30.96</v>
          </cell>
          <cell r="K33">
            <v>0</v>
          </cell>
        </row>
        <row r="34">
          <cell r="B34">
            <v>29.216666666666665</v>
          </cell>
          <cell r="C34">
            <v>38.9</v>
          </cell>
          <cell r="D34">
            <v>21.1</v>
          </cell>
          <cell r="E34">
            <v>31</v>
          </cell>
          <cell r="F34">
            <v>53</v>
          </cell>
          <cell r="G34">
            <v>13</v>
          </cell>
          <cell r="H34">
            <v>15.840000000000002</v>
          </cell>
          <cell r="J34">
            <v>34.56</v>
          </cell>
          <cell r="K34">
            <v>0</v>
          </cell>
        </row>
        <row r="35">
          <cell r="B35">
            <v>28.358333333333334</v>
          </cell>
          <cell r="C35">
            <v>38.4</v>
          </cell>
          <cell r="D35">
            <v>17.600000000000001</v>
          </cell>
          <cell r="E35">
            <v>34.75</v>
          </cell>
          <cell r="F35">
            <v>69</v>
          </cell>
          <cell r="G35">
            <v>15</v>
          </cell>
          <cell r="H35">
            <v>13.68</v>
          </cell>
          <cell r="J35">
            <v>66.960000000000008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25.304166666666664</v>
          </cell>
          <cell r="C5">
            <v>37.299999999999997</v>
          </cell>
          <cell r="D5">
            <v>15.6</v>
          </cell>
          <cell r="E5">
            <v>51.583333333333336</v>
          </cell>
          <cell r="F5">
            <v>84</v>
          </cell>
          <cell r="G5">
            <v>20</v>
          </cell>
          <cell r="H5">
            <v>29.16</v>
          </cell>
          <cell r="J5">
            <v>45</v>
          </cell>
          <cell r="K5">
            <v>0</v>
          </cell>
        </row>
        <row r="6">
          <cell r="B6">
            <v>28.074999999999992</v>
          </cell>
          <cell r="C6">
            <v>36.9</v>
          </cell>
          <cell r="D6">
            <v>20.3</v>
          </cell>
          <cell r="E6">
            <v>38.833333333333336</v>
          </cell>
          <cell r="F6">
            <v>71</v>
          </cell>
          <cell r="G6">
            <v>18</v>
          </cell>
          <cell r="H6">
            <v>30.240000000000002</v>
          </cell>
          <cell r="J6">
            <v>54</v>
          </cell>
          <cell r="K6">
            <v>0</v>
          </cell>
        </row>
        <row r="7">
          <cell r="B7">
            <v>29.116666666666671</v>
          </cell>
          <cell r="C7">
            <v>37.9</v>
          </cell>
          <cell r="D7">
            <v>22.4</v>
          </cell>
          <cell r="E7">
            <v>31.875</v>
          </cell>
          <cell r="F7">
            <v>65</v>
          </cell>
          <cell r="G7">
            <v>14</v>
          </cell>
          <cell r="H7">
            <v>30.96</v>
          </cell>
          <cell r="J7">
            <v>54.72</v>
          </cell>
          <cell r="K7">
            <v>0</v>
          </cell>
        </row>
        <row r="8">
          <cell r="B8">
            <v>27.474999999999998</v>
          </cell>
          <cell r="C8">
            <v>36.6</v>
          </cell>
          <cell r="D8">
            <v>21</v>
          </cell>
          <cell r="E8">
            <v>40.375</v>
          </cell>
          <cell r="F8">
            <v>67</v>
          </cell>
          <cell r="G8">
            <v>18</v>
          </cell>
          <cell r="H8">
            <v>24.48</v>
          </cell>
          <cell r="J8">
            <v>44.64</v>
          </cell>
          <cell r="K8">
            <v>0</v>
          </cell>
        </row>
        <row r="9">
          <cell r="B9">
            <v>25.345833333333331</v>
          </cell>
          <cell r="C9">
            <v>36.299999999999997</v>
          </cell>
          <cell r="D9">
            <v>16</v>
          </cell>
          <cell r="E9">
            <v>50.875</v>
          </cell>
          <cell r="F9">
            <v>84</v>
          </cell>
          <cell r="G9">
            <v>18</v>
          </cell>
          <cell r="H9">
            <v>26.64</v>
          </cell>
          <cell r="J9">
            <v>49.32</v>
          </cell>
          <cell r="K9">
            <v>0</v>
          </cell>
        </row>
        <row r="10">
          <cell r="B10">
            <v>26.195833333333336</v>
          </cell>
          <cell r="C10">
            <v>36</v>
          </cell>
          <cell r="D10">
            <v>16.8</v>
          </cell>
          <cell r="E10">
            <v>42.458333333333336</v>
          </cell>
          <cell r="F10">
            <v>80</v>
          </cell>
          <cell r="G10">
            <v>16</v>
          </cell>
          <cell r="H10">
            <v>30.240000000000002</v>
          </cell>
          <cell r="J10">
            <v>48.24</v>
          </cell>
          <cell r="K10">
            <v>0</v>
          </cell>
        </row>
        <row r="11">
          <cell r="B11">
            <v>26.604166666666668</v>
          </cell>
          <cell r="C11">
            <v>36.299999999999997</v>
          </cell>
          <cell r="D11">
            <v>14.7</v>
          </cell>
          <cell r="E11">
            <v>40.125</v>
          </cell>
          <cell r="F11">
            <v>80</v>
          </cell>
          <cell r="G11">
            <v>18</v>
          </cell>
          <cell r="H11">
            <v>26.28</v>
          </cell>
          <cell r="J11">
            <v>47.519999999999996</v>
          </cell>
          <cell r="K11">
            <v>0</v>
          </cell>
        </row>
        <row r="12">
          <cell r="B12">
            <v>19.970833333333335</v>
          </cell>
          <cell r="C12">
            <v>28.7</v>
          </cell>
          <cell r="D12">
            <v>15.5</v>
          </cell>
          <cell r="E12">
            <v>84.5</v>
          </cell>
          <cell r="F12">
            <v>94</v>
          </cell>
          <cell r="G12">
            <v>35</v>
          </cell>
          <cell r="H12">
            <v>24.48</v>
          </cell>
          <cell r="J12">
            <v>42.84</v>
          </cell>
          <cell r="K12">
            <v>16.2</v>
          </cell>
        </row>
        <row r="13">
          <cell r="B13">
            <v>13</v>
          </cell>
          <cell r="C13">
            <v>15.7</v>
          </cell>
          <cell r="D13">
            <v>10.6</v>
          </cell>
          <cell r="E13">
            <v>88.541666666666671</v>
          </cell>
          <cell r="F13">
            <v>94</v>
          </cell>
          <cell r="G13">
            <v>77</v>
          </cell>
          <cell r="H13">
            <v>23.400000000000002</v>
          </cell>
          <cell r="J13">
            <v>47.519999999999996</v>
          </cell>
          <cell r="K13">
            <v>8.6</v>
          </cell>
        </row>
        <row r="14">
          <cell r="B14">
            <v>12.4</v>
          </cell>
          <cell r="C14">
            <v>20.8</v>
          </cell>
          <cell r="D14">
            <v>3.8</v>
          </cell>
          <cell r="E14">
            <v>73.375</v>
          </cell>
          <cell r="F14">
            <v>100</v>
          </cell>
          <cell r="G14">
            <v>30</v>
          </cell>
          <cell r="H14">
            <v>13.68</v>
          </cell>
          <cell r="J14">
            <v>25.56</v>
          </cell>
          <cell r="K14">
            <v>0.2</v>
          </cell>
        </row>
        <row r="15">
          <cell r="B15">
            <v>13.883333333333333</v>
          </cell>
          <cell r="C15">
            <v>27</v>
          </cell>
          <cell r="D15">
            <v>3.9</v>
          </cell>
          <cell r="E15">
            <v>64.833333333333329</v>
          </cell>
          <cell r="F15">
            <v>97</v>
          </cell>
          <cell r="G15">
            <v>17</v>
          </cell>
          <cell r="H15">
            <v>10.08</v>
          </cell>
          <cell r="J15">
            <v>23.400000000000002</v>
          </cell>
          <cell r="K15">
            <v>0</v>
          </cell>
        </row>
        <row r="16">
          <cell r="B16">
            <v>16.891666666666666</v>
          </cell>
          <cell r="C16">
            <v>26.6</v>
          </cell>
          <cell r="D16">
            <v>9.6</v>
          </cell>
          <cell r="E16">
            <v>51.333333333333336</v>
          </cell>
          <cell r="F16">
            <v>89</v>
          </cell>
          <cell r="G16">
            <v>15</v>
          </cell>
          <cell r="H16">
            <v>20.52</v>
          </cell>
          <cell r="J16">
            <v>33.840000000000003</v>
          </cell>
          <cell r="K16">
            <v>0</v>
          </cell>
        </row>
        <row r="17">
          <cell r="B17">
            <v>17.69166666666667</v>
          </cell>
          <cell r="C17">
            <v>28.4</v>
          </cell>
          <cell r="D17">
            <v>7.9</v>
          </cell>
          <cell r="E17">
            <v>41.625</v>
          </cell>
          <cell r="F17">
            <v>79</v>
          </cell>
          <cell r="G17">
            <v>15</v>
          </cell>
          <cell r="H17">
            <v>14.04</v>
          </cell>
          <cell r="J17">
            <v>25.2</v>
          </cell>
          <cell r="K17">
            <v>0</v>
          </cell>
        </row>
        <row r="18">
          <cell r="B18">
            <v>19.595833333333335</v>
          </cell>
          <cell r="C18">
            <v>33.700000000000003</v>
          </cell>
          <cell r="D18">
            <v>9.6999999999999993</v>
          </cell>
          <cell r="E18">
            <v>56.541666666666664</v>
          </cell>
          <cell r="F18">
            <v>91</v>
          </cell>
          <cell r="G18">
            <v>14</v>
          </cell>
          <cell r="H18">
            <v>12.24</v>
          </cell>
          <cell r="J18">
            <v>25.2</v>
          </cell>
          <cell r="K18">
            <v>0</v>
          </cell>
        </row>
        <row r="19">
          <cell r="B19">
            <v>24.275000000000002</v>
          </cell>
          <cell r="C19">
            <v>38.5</v>
          </cell>
          <cell r="D19">
            <v>14.1</v>
          </cell>
          <cell r="E19">
            <v>54.166666666666664</v>
          </cell>
          <cell r="F19">
            <v>88</v>
          </cell>
          <cell r="G19">
            <v>13</v>
          </cell>
          <cell r="H19">
            <v>21.240000000000002</v>
          </cell>
          <cell r="J19">
            <v>41.76</v>
          </cell>
          <cell r="K19">
            <v>0</v>
          </cell>
        </row>
        <row r="20">
          <cell r="B20">
            <v>26.254166666666666</v>
          </cell>
          <cell r="C20">
            <v>39.299999999999997</v>
          </cell>
          <cell r="D20">
            <v>15.9</v>
          </cell>
          <cell r="E20">
            <v>50.125</v>
          </cell>
          <cell r="F20">
            <v>83</v>
          </cell>
          <cell r="G20">
            <v>14</v>
          </cell>
          <cell r="H20">
            <v>19.440000000000001</v>
          </cell>
          <cell r="J20">
            <v>33.480000000000004</v>
          </cell>
          <cell r="K20">
            <v>0</v>
          </cell>
        </row>
        <row r="21">
          <cell r="B21">
            <v>28.925000000000001</v>
          </cell>
          <cell r="C21">
            <v>40.1</v>
          </cell>
          <cell r="D21">
            <v>19.5</v>
          </cell>
          <cell r="E21">
            <v>43.958333333333336</v>
          </cell>
          <cell r="F21">
            <v>79</v>
          </cell>
          <cell r="G21">
            <v>13</v>
          </cell>
          <cell r="H21">
            <v>16.920000000000002</v>
          </cell>
          <cell r="J21">
            <v>28.8</v>
          </cell>
          <cell r="K21">
            <v>0</v>
          </cell>
        </row>
        <row r="22">
          <cell r="B22">
            <v>27.945833333333336</v>
          </cell>
          <cell r="C22">
            <v>39.5</v>
          </cell>
          <cell r="D22">
            <v>18.5</v>
          </cell>
          <cell r="E22">
            <v>51.208333333333336</v>
          </cell>
          <cell r="F22">
            <v>83</v>
          </cell>
          <cell r="G22">
            <v>19</v>
          </cell>
          <cell r="H22">
            <v>20.88</v>
          </cell>
          <cell r="J22">
            <v>38.880000000000003</v>
          </cell>
          <cell r="K22">
            <v>0</v>
          </cell>
        </row>
        <row r="23">
          <cell r="B23">
            <v>27.633333333333336</v>
          </cell>
          <cell r="C23">
            <v>39.6</v>
          </cell>
          <cell r="D23">
            <v>17.100000000000001</v>
          </cell>
          <cell r="E23">
            <v>49.375</v>
          </cell>
          <cell r="F23">
            <v>87</v>
          </cell>
          <cell r="G23">
            <v>14</v>
          </cell>
          <cell r="H23">
            <v>23.759999999999998</v>
          </cell>
          <cell r="J23">
            <v>38.159999999999997</v>
          </cell>
          <cell r="K23">
            <v>0</v>
          </cell>
        </row>
        <row r="24">
          <cell r="B24">
            <v>27.637499999999999</v>
          </cell>
          <cell r="C24">
            <v>39.700000000000003</v>
          </cell>
          <cell r="D24">
            <v>17.7</v>
          </cell>
          <cell r="E24">
            <v>46.833333333333336</v>
          </cell>
          <cell r="F24">
            <v>86</v>
          </cell>
          <cell r="G24">
            <v>12</v>
          </cell>
          <cell r="H24">
            <v>21.6</v>
          </cell>
          <cell r="J24">
            <v>36</v>
          </cell>
          <cell r="K24">
            <v>0</v>
          </cell>
        </row>
        <row r="25">
          <cell r="B25">
            <v>26.516666666666669</v>
          </cell>
          <cell r="C25">
            <v>39.700000000000003</v>
          </cell>
          <cell r="D25">
            <v>15.1</v>
          </cell>
          <cell r="E25">
            <v>47.208333333333336</v>
          </cell>
          <cell r="F25">
            <v>86</v>
          </cell>
          <cell r="G25">
            <v>11</v>
          </cell>
          <cell r="H25">
            <v>24.840000000000003</v>
          </cell>
          <cell r="J25">
            <v>44.28</v>
          </cell>
          <cell r="K25">
            <v>0</v>
          </cell>
        </row>
        <row r="26">
          <cell r="B26">
            <v>27.325000000000003</v>
          </cell>
          <cell r="C26">
            <v>38.9</v>
          </cell>
          <cell r="D26">
            <v>17.600000000000001</v>
          </cell>
          <cell r="E26">
            <v>40.791666666666664</v>
          </cell>
          <cell r="F26">
            <v>77</v>
          </cell>
          <cell r="G26">
            <v>15</v>
          </cell>
          <cell r="H26">
            <v>27.36</v>
          </cell>
          <cell r="J26">
            <v>46.440000000000005</v>
          </cell>
          <cell r="K26">
            <v>0</v>
          </cell>
        </row>
        <row r="27">
          <cell r="B27">
            <v>21.929166666666671</v>
          </cell>
          <cell r="C27">
            <v>29.2</v>
          </cell>
          <cell r="D27">
            <v>18.399999999999999</v>
          </cell>
          <cell r="E27">
            <v>59.791666666666664</v>
          </cell>
          <cell r="F27">
            <v>70</v>
          </cell>
          <cell r="G27">
            <v>33</v>
          </cell>
          <cell r="H27">
            <v>25.56</v>
          </cell>
          <cell r="J27">
            <v>44.28</v>
          </cell>
          <cell r="K27">
            <v>0</v>
          </cell>
        </row>
        <row r="28">
          <cell r="B28">
            <v>17.345833333333335</v>
          </cell>
          <cell r="C28">
            <v>20.6</v>
          </cell>
          <cell r="D28">
            <v>15.1</v>
          </cell>
          <cell r="E28">
            <v>76.208333333333329</v>
          </cell>
          <cell r="F28">
            <v>92</v>
          </cell>
          <cell r="G28">
            <v>61</v>
          </cell>
          <cell r="H28">
            <v>19.8</v>
          </cell>
          <cell r="J28">
            <v>36.72</v>
          </cell>
          <cell r="K28">
            <v>1.8</v>
          </cell>
        </row>
        <row r="29">
          <cell r="B29">
            <v>15.587499999999999</v>
          </cell>
          <cell r="C29">
            <v>18</v>
          </cell>
          <cell r="D29">
            <v>13.8</v>
          </cell>
          <cell r="E29">
            <v>65.041666666666671</v>
          </cell>
          <cell r="F29">
            <v>91</v>
          </cell>
          <cell r="G29">
            <v>32</v>
          </cell>
          <cell r="H29">
            <v>24.48</v>
          </cell>
          <cell r="J29">
            <v>38.880000000000003</v>
          </cell>
          <cell r="K29">
            <v>0.2</v>
          </cell>
        </row>
        <row r="30">
          <cell r="B30">
            <v>15.129166666666663</v>
          </cell>
          <cell r="C30">
            <v>23.7</v>
          </cell>
          <cell r="D30">
            <v>8.5</v>
          </cell>
          <cell r="E30">
            <v>51.75</v>
          </cell>
          <cell r="F30">
            <v>82</v>
          </cell>
          <cell r="G30">
            <v>21</v>
          </cell>
          <cell r="H30">
            <v>17.28</v>
          </cell>
          <cell r="J30">
            <v>29.52</v>
          </cell>
          <cell r="K30">
            <v>0</v>
          </cell>
        </row>
        <row r="31">
          <cell r="B31">
            <v>18.908333333333335</v>
          </cell>
          <cell r="C31">
            <v>32.6</v>
          </cell>
          <cell r="D31">
            <v>9.1</v>
          </cell>
          <cell r="E31">
            <v>52.5</v>
          </cell>
          <cell r="F31">
            <v>83</v>
          </cell>
          <cell r="G31">
            <v>20</v>
          </cell>
          <cell r="H31">
            <v>8.2799999999999994</v>
          </cell>
          <cell r="J31">
            <v>19.8</v>
          </cell>
          <cell r="K31">
            <v>0</v>
          </cell>
        </row>
        <row r="32">
          <cell r="B32">
            <v>24.637499999999999</v>
          </cell>
          <cell r="C32">
            <v>37.5</v>
          </cell>
          <cell r="D32">
            <v>14.2</v>
          </cell>
          <cell r="E32">
            <v>42.25</v>
          </cell>
          <cell r="F32">
            <v>83</v>
          </cell>
          <cell r="G32">
            <v>12</v>
          </cell>
          <cell r="H32">
            <v>13.68</v>
          </cell>
          <cell r="J32">
            <v>30.6</v>
          </cell>
          <cell r="K32">
            <v>0</v>
          </cell>
        </row>
        <row r="33">
          <cell r="B33">
            <v>25.920833333333338</v>
          </cell>
          <cell r="C33">
            <v>39.700000000000003</v>
          </cell>
          <cell r="D33">
            <v>14.5</v>
          </cell>
          <cell r="E33">
            <v>46.083333333333336</v>
          </cell>
          <cell r="F33">
            <v>83</v>
          </cell>
          <cell r="G33">
            <v>11</v>
          </cell>
          <cell r="H33">
            <v>22.32</v>
          </cell>
          <cell r="J33">
            <v>40.32</v>
          </cell>
          <cell r="K33">
            <v>0</v>
          </cell>
        </row>
        <row r="34">
          <cell r="B34">
            <v>28.5625</v>
          </cell>
          <cell r="C34">
            <v>39.299999999999997</v>
          </cell>
          <cell r="D34">
            <v>19.8</v>
          </cell>
          <cell r="E34">
            <v>39.416666666666664</v>
          </cell>
          <cell r="F34">
            <v>70</v>
          </cell>
          <cell r="G34">
            <v>14</v>
          </cell>
          <cell r="H34">
            <v>28.44</v>
          </cell>
          <cell r="J34">
            <v>50.04</v>
          </cell>
          <cell r="K34">
            <v>0</v>
          </cell>
        </row>
        <row r="35">
          <cell r="B35">
            <v>26.966666666666658</v>
          </cell>
          <cell r="C35">
            <v>38.9</v>
          </cell>
          <cell r="D35">
            <v>15.7</v>
          </cell>
          <cell r="E35">
            <v>46.291666666666664</v>
          </cell>
          <cell r="F35">
            <v>81</v>
          </cell>
          <cell r="G35">
            <v>16</v>
          </cell>
          <cell r="H35">
            <v>20.52</v>
          </cell>
          <cell r="J35">
            <v>34.200000000000003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24.383333333333336</v>
          </cell>
          <cell r="C5">
            <v>33.9</v>
          </cell>
          <cell r="D5">
            <v>18</v>
          </cell>
          <cell r="E5">
            <v>55.041666666666664</v>
          </cell>
          <cell r="F5">
            <v>79</v>
          </cell>
          <cell r="G5">
            <v>23</v>
          </cell>
          <cell r="H5">
            <v>20.16</v>
          </cell>
          <cell r="J5">
            <v>39.6</v>
          </cell>
          <cell r="K5">
            <v>0</v>
          </cell>
        </row>
        <row r="6">
          <cell r="B6">
            <v>25.804166666666671</v>
          </cell>
          <cell r="C6">
            <v>33</v>
          </cell>
          <cell r="D6">
            <v>19.899999999999999</v>
          </cell>
          <cell r="E6">
            <v>39.625</v>
          </cell>
          <cell r="F6">
            <v>53</v>
          </cell>
          <cell r="G6">
            <v>24</v>
          </cell>
          <cell r="H6">
            <v>23.759999999999998</v>
          </cell>
          <cell r="J6">
            <v>47.88</v>
          </cell>
          <cell r="K6">
            <v>0</v>
          </cell>
        </row>
        <row r="7">
          <cell r="B7">
            <v>25.854166666666671</v>
          </cell>
          <cell r="C7">
            <v>34.200000000000003</v>
          </cell>
          <cell r="D7">
            <v>18.899999999999999</v>
          </cell>
          <cell r="E7">
            <v>39.208333333333336</v>
          </cell>
          <cell r="F7">
            <v>58</v>
          </cell>
          <cell r="G7">
            <v>22</v>
          </cell>
          <cell r="H7">
            <v>24.12</v>
          </cell>
          <cell r="J7">
            <v>43.2</v>
          </cell>
          <cell r="K7">
            <v>0</v>
          </cell>
        </row>
        <row r="8">
          <cell r="B8">
            <v>26.079166666666666</v>
          </cell>
          <cell r="C8">
            <v>33.299999999999997</v>
          </cell>
          <cell r="D8">
            <v>20.3</v>
          </cell>
          <cell r="E8">
            <v>39.541666666666664</v>
          </cell>
          <cell r="F8">
            <v>53</v>
          </cell>
          <cell r="G8">
            <v>25</v>
          </cell>
          <cell r="H8">
            <v>22.32</v>
          </cell>
          <cell r="J8">
            <v>39.24</v>
          </cell>
          <cell r="K8">
            <v>0</v>
          </cell>
        </row>
        <row r="9">
          <cell r="B9">
            <v>25.920833333333334</v>
          </cell>
          <cell r="C9">
            <v>33.700000000000003</v>
          </cell>
          <cell r="D9">
            <v>19.8</v>
          </cell>
          <cell r="E9">
            <v>40.625</v>
          </cell>
          <cell r="F9">
            <v>56</v>
          </cell>
          <cell r="G9">
            <v>23</v>
          </cell>
          <cell r="H9">
            <v>20.52</v>
          </cell>
          <cell r="J9">
            <v>36.36</v>
          </cell>
          <cell r="K9">
            <v>0</v>
          </cell>
        </row>
        <row r="10">
          <cell r="B10">
            <v>25.554166666666664</v>
          </cell>
          <cell r="C10">
            <v>33.700000000000003</v>
          </cell>
          <cell r="D10">
            <v>17.7</v>
          </cell>
          <cell r="E10">
            <v>41.458333333333336</v>
          </cell>
          <cell r="F10">
            <v>64</v>
          </cell>
          <cell r="G10">
            <v>23</v>
          </cell>
          <cell r="H10">
            <v>23.400000000000002</v>
          </cell>
          <cell r="J10">
            <v>41.4</v>
          </cell>
          <cell r="K10">
            <v>0</v>
          </cell>
        </row>
        <row r="11">
          <cell r="B11">
            <v>25.429166666666671</v>
          </cell>
          <cell r="C11">
            <v>33.700000000000003</v>
          </cell>
          <cell r="D11">
            <v>18.899999999999999</v>
          </cell>
          <cell r="E11">
            <v>40.25</v>
          </cell>
          <cell r="F11">
            <v>57</v>
          </cell>
          <cell r="G11">
            <v>21</v>
          </cell>
          <cell r="H11">
            <v>21.96</v>
          </cell>
          <cell r="J11">
            <v>37.080000000000005</v>
          </cell>
          <cell r="K11">
            <v>0</v>
          </cell>
        </row>
        <row r="12">
          <cell r="B12">
            <v>20.162499999999998</v>
          </cell>
          <cell r="C12">
            <v>27.2</v>
          </cell>
          <cell r="D12">
            <v>16.899999999999999</v>
          </cell>
          <cell r="E12">
            <v>75.791666666666671</v>
          </cell>
          <cell r="F12">
            <v>92</v>
          </cell>
          <cell r="G12">
            <v>35</v>
          </cell>
          <cell r="H12">
            <v>16.559999999999999</v>
          </cell>
          <cell r="J12">
            <v>32.76</v>
          </cell>
          <cell r="K12">
            <v>0.2</v>
          </cell>
        </row>
        <row r="13">
          <cell r="B13">
            <v>12.337499999999999</v>
          </cell>
          <cell r="C13">
            <v>17</v>
          </cell>
          <cell r="D13">
            <v>10.6</v>
          </cell>
          <cell r="E13">
            <v>78.75</v>
          </cell>
          <cell r="F13">
            <v>96</v>
          </cell>
          <cell r="G13">
            <v>69</v>
          </cell>
          <cell r="H13">
            <v>18</v>
          </cell>
          <cell r="J13">
            <v>38.159999999999997</v>
          </cell>
          <cell r="K13">
            <v>2</v>
          </cell>
        </row>
        <row r="14">
          <cell r="B14">
            <v>11.3375</v>
          </cell>
          <cell r="C14">
            <v>20.8</v>
          </cell>
          <cell r="D14">
            <v>4.5</v>
          </cell>
          <cell r="E14">
            <v>65.375</v>
          </cell>
          <cell r="F14">
            <v>93</v>
          </cell>
          <cell r="G14">
            <v>27</v>
          </cell>
          <cell r="H14">
            <v>11.520000000000001</v>
          </cell>
          <cell r="J14">
            <v>24.12</v>
          </cell>
          <cell r="K14">
            <v>0</v>
          </cell>
        </row>
        <row r="15">
          <cell r="B15">
            <v>13.833333333333334</v>
          </cell>
          <cell r="C15">
            <v>23.2</v>
          </cell>
          <cell r="D15">
            <v>3.9</v>
          </cell>
          <cell r="E15">
            <v>52.666666666666664</v>
          </cell>
          <cell r="F15">
            <v>89</v>
          </cell>
          <cell r="G15">
            <v>23</v>
          </cell>
          <cell r="H15">
            <v>13.32</v>
          </cell>
          <cell r="J15">
            <v>27</v>
          </cell>
          <cell r="K15">
            <v>0</v>
          </cell>
        </row>
        <row r="16">
          <cell r="B16">
            <v>15.795833333333334</v>
          </cell>
          <cell r="C16">
            <v>22.8</v>
          </cell>
          <cell r="D16">
            <v>7.9</v>
          </cell>
          <cell r="E16">
            <v>44.291666666666664</v>
          </cell>
          <cell r="F16">
            <v>80</v>
          </cell>
          <cell r="G16">
            <v>19</v>
          </cell>
          <cell r="H16">
            <v>14.4</v>
          </cell>
          <cell r="J16">
            <v>31.319999999999997</v>
          </cell>
          <cell r="K16">
            <v>0</v>
          </cell>
        </row>
        <row r="17">
          <cell r="B17">
            <v>14.875</v>
          </cell>
          <cell r="C17">
            <v>24.6</v>
          </cell>
          <cell r="D17">
            <v>5.2</v>
          </cell>
          <cell r="E17">
            <v>41.208333333333336</v>
          </cell>
          <cell r="F17">
            <v>76</v>
          </cell>
          <cell r="G17">
            <v>18</v>
          </cell>
          <cell r="H17">
            <v>12.24</v>
          </cell>
          <cell r="J17">
            <v>24.48</v>
          </cell>
          <cell r="K17">
            <v>0</v>
          </cell>
        </row>
        <row r="18">
          <cell r="B18">
            <v>18.441666666666663</v>
          </cell>
          <cell r="C18">
            <v>28.4</v>
          </cell>
          <cell r="D18">
            <v>10.9</v>
          </cell>
          <cell r="E18">
            <v>50</v>
          </cell>
          <cell r="F18">
            <v>80</v>
          </cell>
          <cell r="G18">
            <v>22</v>
          </cell>
          <cell r="H18">
            <v>16.920000000000002</v>
          </cell>
          <cell r="J18">
            <v>33.480000000000004</v>
          </cell>
          <cell r="K18">
            <v>0</v>
          </cell>
        </row>
        <row r="19">
          <cell r="B19">
            <v>22.662499999999998</v>
          </cell>
          <cell r="C19">
            <v>33.4</v>
          </cell>
          <cell r="D19">
            <v>14.9</v>
          </cell>
          <cell r="E19">
            <v>40.5</v>
          </cell>
          <cell r="F19">
            <v>61</v>
          </cell>
          <cell r="G19">
            <v>19</v>
          </cell>
          <cell r="H19">
            <v>15.840000000000002</v>
          </cell>
          <cell r="J19">
            <v>26.64</v>
          </cell>
          <cell r="K19">
            <v>0</v>
          </cell>
        </row>
        <row r="20">
          <cell r="B20">
            <v>25.4375</v>
          </cell>
          <cell r="C20">
            <v>35.9</v>
          </cell>
          <cell r="D20">
            <v>16.2</v>
          </cell>
          <cell r="E20">
            <v>38.166666666666664</v>
          </cell>
          <cell r="F20">
            <v>61</v>
          </cell>
          <cell r="G20">
            <v>20</v>
          </cell>
          <cell r="H20">
            <v>18.720000000000002</v>
          </cell>
          <cell r="J20">
            <v>31.319999999999997</v>
          </cell>
          <cell r="K20">
            <v>0</v>
          </cell>
        </row>
        <row r="21">
          <cell r="B21">
            <v>27.270833333333332</v>
          </cell>
          <cell r="C21">
            <v>37.700000000000003</v>
          </cell>
          <cell r="D21">
            <v>18.2</v>
          </cell>
          <cell r="E21">
            <v>38.166666666666664</v>
          </cell>
          <cell r="F21">
            <v>66</v>
          </cell>
          <cell r="G21">
            <v>16</v>
          </cell>
          <cell r="H21">
            <v>19.440000000000001</v>
          </cell>
          <cell r="J21">
            <v>35.28</v>
          </cell>
          <cell r="K21">
            <v>0</v>
          </cell>
        </row>
        <row r="22">
          <cell r="B22">
            <v>28.295833333333334</v>
          </cell>
          <cell r="C22">
            <v>37.5</v>
          </cell>
          <cell r="D22">
            <v>19.899999999999999</v>
          </cell>
          <cell r="E22">
            <v>30.041666666666668</v>
          </cell>
          <cell r="F22">
            <v>50</v>
          </cell>
          <cell r="G22">
            <v>15</v>
          </cell>
          <cell r="H22">
            <v>20.16</v>
          </cell>
          <cell r="J22">
            <v>38.159999999999997</v>
          </cell>
          <cell r="K22">
            <v>0</v>
          </cell>
        </row>
        <row r="23">
          <cell r="B23">
            <v>28.529166666666658</v>
          </cell>
          <cell r="C23">
            <v>38.299999999999997</v>
          </cell>
          <cell r="D23">
            <v>19.100000000000001</v>
          </cell>
          <cell r="E23">
            <v>28.583333333333332</v>
          </cell>
          <cell r="F23">
            <v>51</v>
          </cell>
          <cell r="G23">
            <v>14</v>
          </cell>
          <cell r="H23">
            <v>15.840000000000002</v>
          </cell>
          <cell r="J23">
            <v>35.64</v>
          </cell>
          <cell r="K23">
            <v>0</v>
          </cell>
        </row>
        <row r="24">
          <cell r="B24">
            <v>28.512499999999999</v>
          </cell>
          <cell r="C24">
            <v>37.9</v>
          </cell>
          <cell r="D24">
            <v>19.3</v>
          </cell>
          <cell r="E24">
            <v>31.625</v>
          </cell>
          <cell r="F24">
            <v>56</v>
          </cell>
          <cell r="G24">
            <v>14</v>
          </cell>
          <cell r="H24">
            <v>15.840000000000002</v>
          </cell>
          <cell r="J24">
            <v>28.08</v>
          </cell>
          <cell r="K24">
            <v>0</v>
          </cell>
        </row>
        <row r="25">
          <cell r="B25">
            <v>28.337499999999995</v>
          </cell>
          <cell r="C25">
            <v>37.799999999999997</v>
          </cell>
          <cell r="D25">
            <v>19.8</v>
          </cell>
          <cell r="E25">
            <v>29</v>
          </cell>
          <cell r="F25">
            <v>47</v>
          </cell>
          <cell r="G25">
            <v>15</v>
          </cell>
          <cell r="H25">
            <v>20.88</v>
          </cell>
          <cell r="J25">
            <v>49.32</v>
          </cell>
          <cell r="K25">
            <v>0</v>
          </cell>
        </row>
        <row r="26">
          <cell r="B26">
            <v>28.112500000000001</v>
          </cell>
          <cell r="C26">
            <v>37.4</v>
          </cell>
          <cell r="D26">
            <v>18.8</v>
          </cell>
          <cell r="E26">
            <v>30.333333333333332</v>
          </cell>
          <cell r="F26">
            <v>51</v>
          </cell>
          <cell r="G26">
            <v>16</v>
          </cell>
          <cell r="H26">
            <v>20.88</v>
          </cell>
          <cell r="J26">
            <v>49.32</v>
          </cell>
          <cell r="K26">
            <v>0</v>
          </cell>
        </row>
        <row r="27">
          <cell r="B27">
            <v>19.674999999999994</v>
          </cell>
          <cell r="C27">
            <v>28.1</v>
          </cell>
          <cell r="D27">
            <v>15</v>
          </cell>
          <cell r="E27">
            <v>70.291666666666671</v>
          </cell>
          <cell r="F27">
            <v>97</v>
          </cell>
          <cell r="G27">
            <v>31</v>
          </cell>
          <cell r="H27">
            <v>19.8</v>
          </cell>
          <cell r="J27">
            <v>39.6</v>
          </cell>
          <cell r="K27">
            <v>2</v>
          </cell>
        </row>
        <row r="28">
          <cell r="B28">
            <v>14.920833333333334</v>
          </cell>
          <cell r="C28">
            <v>15.8</v>
          </cell>
          <cell r="D28">
            <v>13.5</v>
          </cell>
          <cell r="E28">
            <v>92.333333333333329</v>
          </cell>
          <cell r="F28">
            <v>98</v>
          </cell>
          <cell r="G28">
            <v>77</v>
          </cell>
          <cell r="H28">
            <v>12.24</v>
          </cell>
          <cell r="J28">
            <v>34.200000000000003</v>
          </cell>
          <cell r="K28">
            <v>17.799999999999997</v>
          </cell>
        </row>
        <row r="29">
          <cell r="B29">
            <v>12.2875</v>
          </cell>
          <cell r="C29">
            <v>14.8</v>
          </cell>
          <cell r="D29">
            <v>10.1</v>
          </cell>
          <cell r="E29">
            <v>66.875</v>
          </cell>
          <cell r="F29">
            <v>95</v>
          </cell>
          <cell r="G29">
            <v>47</v>
          </cell>
          <cell r="H29">
            <v>15.48</v>
          </cell>
          <cell r="J29">
            <v>42.84</v>
          </cell>
          <cell r="K29">
            <v>0</v>
          </cell>
        </row>
        <row r="30">
          <cell r="B30">
            <v>12.554166666666667</v>
          </cell>
          <cell r="C30">
            <v>20.6</v>
          </cell>
          <cell r="D30">
            <v>6.2</v>
          </cell>
          <cell r="E30">
            <v>51.208333333333336</v>
          </cell>
          <cell r="F30">
            <v>75</v>
          </cell>
          <cell r="G30">
            <v>27</v>
          </cell>
          <cell r="H30">
            <v>13.32</v>
          </cell>
          <cell r="J30">
            <v>32.04</v>
          </cell>
          <cell r="K30">
            <v>0</v>
          </cell>
        </row>
        <row r="31">
          <cell r="B31">
            <v>16.666666666666668</v>
          </cell>
          <cell r="C31">
            <v>26.5</v>
          </cell>
          <cell r="D31">
            <v>8.6</v>
          </cell>
          <cell r="E31">
            <v>45.416666666666664</v>
          </cell>
          <cell r="F31">
            <v>76</v>
          </cell>
          <cell r="G31">
            <v>20</v>
          </cell>
          <cell r="H31">
            <v>19.440000000000001</v>
          </cell>
          <cell r="J31">
            <v>34.92</v>
          </cell>
          <cell r="K31">
            <v>0</v>
          </cell>
        </row>
        <row r="32">
          <cell r="B32">
            <v>21.195833333333333</v>
          </cell>
          <cell r="C32">
            <v>31.4</v>
          </cell>
          <cell r="D32">
            <v>13.6</v>
          </cell>
          <cell r="E32">
            <v>37.083333333333336</v>
          </cell>
          <cell r="F32">
            <v>55</v>
          </cell>
          <cell r="G32">
            <v>21</v>
          </cell>
          <cell r="H32">
            <v>15.120000000000001</v>
          </cell>
          <cell r="J32">
            <v>29.52</v>
          </cell>
          <cell r="K32">
            <v>0</v>
          </cell>
        </row>
        <row r="33">
          <cell r="B33">
            <v>24.420833333333331</v>
          </cell>
          <cell r="C33">
            <v>34.299999999999997</v>
          </cell>
          <cell r="D33">
            <v>16.7</v>
          </cell>
          <cell r="E33">
            <v>43.916666666666664</v>
          </cell>
          <cell r="F33">
            <v>76</v>
          </cell>
          <cell r="G33">
            <v>20</v>
          </cell>
          <cell r="H33">
            <v>18.36</v>
          </cell>
          <cell r="J33">
            <v>33.119999999999997</v>
          </cell>
          <cell r="K33">
            <v>0</v>
          </cell>
        </row>
        <row r="34">
          <cell r="B34">
            <v>26.999999999999996</v>
          </cell>
          <cell r="C34">
            <v>35.799999999999997</v>
          </cell>
          <cell r="D34">
            <v>19.7</v>
          </cell>
          <cell r="E34">
            <v>39</v>
          </cell>
          <cell r="F34">
            <v>61</v>
          </cell>
          <cell r="G34">
            <v>19</v>
          </cell>
          <cell r="H34">
            <v>23.759999999999998</v>
          </cell>
          <cell r="J34">
            <v>36.72</v>
          </cell>
          <cell r="K34">
            <v>0</v>
          </cell>
        </row>
        <row r="35">
          <cell r="B35">
            <v>27.179166666666664</v>
          </cell>
          <cell r="C35">
            <v>36.1</v>
          </cell>
          <cell r="D35">
            <v>18.600000000000001</v>
          </cell>
          <cell r="E35">
            <v>37.041666666666664</v>
          </cell>
          <cell r="F35">
            <v>60</v>
          </cell>
          <cell r="G35">
            <v>19</v>
          </cell>
          <cell r="H35">
            <v>16.920000000000002</v>
          </cell>
          <cell r="J35">
            <v>34.200000000000003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24.624999999999996</v>
          </cell>
          <cell r="C5">
            <v>35.1</v>
          </cell>
          <cell r="D5">
            <v>16.3</v>
          </cell>
          <cell r="E5">
            <v>50.5</v>
          </cell>
          <cell r="F5">
            <v>81</v>
          </cell>
          <cell r="G5">
            <v>19</v>
          </cell>
          <cell r="H5">
            <v>21.240000000000002</v>
          </cell>
          <cell r="J5">
            <v>42.480000000000004</v>
          </cell>
          <cell r="K5">
            <v>0</v>
          </cell>
        </row>
        <row r="6">
          <cell r="B6">
            <v>25.541666666666661</v>
          </cell>
          <cell r="C6">
            <v>34.299999999999997</v>
          </cell>
          <cell r="D6">
            <v>18.5</v>
          </cell>
          <cell r="E6">
            <v>39.5</v>
          </cell>
          <cell r="F6">
            <v>56</v>
          </cell>
          <cell r="G6">
            <v>21</v>
          </cell>
          <cell r="H6">
            <v>20.88</v>
          </cell>
          <cell r="J6">
            <v>47.519999999999996</v>
          </cell>
          <cell r="K6">
            <v>0</v>
          </cell>
        </row>
        <row r="7">
          <cell r="B7">
            <v>25.683333333333334</v>
          </cell>
          <cell r="C7">
            <v>35.200000000000003</v>
          </cell>
          <cell r="D7">
            <v>19.3</v>
          </cell>
          <cell r="E7">
            <v>40.458333333333336</v>
          </cell>
          <cell r="F7">
            <v>55</v>
          </cell>
          <cell r="G7">
            <v>22</v>
          </cell>
          <cell r="H7">
            <v>24.12</v>
          </cell>
          <cell r="J7">
            <v>47.88</v>
          </cell>
          <cell r="K7">
            <v>0</v>
          </cell>
        </row>
        <row r="8">
          <cell r="B8">
            <v>25.745833333333326</v>
          </cell>
          <cell r="C8">
            <v>34.6</v>
          </cell>
          <cell r="D8">
            <v>19.899999999999999</v>
          </cell>
          <cell r="E8">
            <v>40.291666666666664</v>
          </cell>
          <cell r="F8">
            <v>56</v>
          </cell>
          <cell r="G8">
            <v>23</v>
          </cell>
          <cell r="H8">
            <v>18.720000000000002</v>
          </cell>
          <cell r="J8">
            <v>37.440000000000005</v>
          </cell>
          <cell r="K8">
            <v>0</v>
          </cell>
        </row>
        <row r="9">
          <cell r="B9">
            <v>25.708333333333332</v>
          </cell>
          <cell r="C9">
            <v>35</v>
          </cell>
          <cell r="D9">
            <v>19.2</v>
          </cell>
          <cell r="E9">
            <v>41.5</v>
          </cell>
          <cell r="F9">
            <v>62</v>
          </cell>
          <cell r="G9">
            <v>22</v>
          </cell>
          <cell r="H9">
            <v>18.36</v>
          </cell>
          <cell r="J9">
            <v>36.72</v>
          </cell>
          <cell r="K9">
            <v>0</v>
          </cell>
        </row>
        <row r="10">
          <cell r="B10">
            <v>25.499999999999996</v>
          </cell>
          <cell r="C10">
            <v>34.5</v>
          </cell>
          <cell r="D10">
            <v>18.7</v>
          </cell>
          <cell r="E10">
            <v>39.916666666666664</v>
          </cell>
          <cell r="F10">
            <v>58</v>
          </cell>
          <cell r="G10">
            <v>21</v>
          </cell>
          <cell r="H10">
            <v>23.040000000000003</v>
          </cell>
          <cell r="J10">
            <v>47.16</v>
          </cell>
          <cell r="K10">
            <v>0</v>
          </cell>
        </row>
        <row r="11">
          <cell r="B11">
            <v>24.995833333333334</v>
          </cell>
          <cell r="C11">
            <v>34.4</v>
          </cell>
          <cell r="D11">
            <v>16.600000000000001</v>
          </cell>
          <cell r="E11">
            <v>40.208333333333336</v>
          </cell>
          <cell r="F11">
            <v>64</v>
          </cell>
          <cell r="G11">
            <v>20</v>
          </cell>
          <cell r="H11">
            <v>25.2</v>
          </cell>
          <cell r="J11">
            <v>49.32</v>
          </cell>
          <cell r="K11">
            <v>0</v>
          </cell>
        </row>
        <row r="12">
          <cell r="B12">
            <v>19.170833333333338</v>
          </cell>
          <cell r="C12">
            <v>25</v>
          </cell>
          <cell r="D12">
            <v>15.9</v>
          </cell>
          <cell r="E12">
            <v>77.583333333333329</v>
          </cell>
          <cell r="F12">
            <v>96</v>
          </cell>
          <cell r="G12">
            <v>39</v>
          </cell>
          <cell r="H12">
            <v>12.96</v>
          </cell>
          <cell r="J12">
            <v>30.6</v>
          </cell>
          <cell r="K12">
            <v>2</v>
          </cell>
        </row>
        <row r="13">
          <cell r="B13">
            <v>11.183333333333332</v>
          </cell>
          <cell r="C13">
            <v>15.9</v>
          </cell>
          <cell r="D13">
            <v>8.6999999999999993</v>
          </cell>
          <cell r="E13">
            <v>89.833333333333329</v>
          </cell>
          <cell r="F13">
            <v>97</v>
          </cell>
          <cell r="G13">
            <v>78</v>
          </cell>
          <cell r="H13">
            <v>15.48</v>
          </cell>
          <cell r="J13">
            <v>43.56</v>
          </cell>
          <cell r="K13">
            <v>22.8</v>
          </cell>
        </row>
        <row r="14">
          <cell r="B14">
            <v>8.9625000000000004</v>
          </cell>
          <cell r="C14">
            <v>17.7</v>
          </cell>
          <cell r="D14">
            <v>2.5</v>
          </cell>
          <cell r="E14">
            <v>81.583333333333329</v>
          </cell>
          <cell r="F14">
            <v>99</v>
          </cell>
          <cell r="G14">
            <v>44</v>
          </cell>
          <cell r="H14">
            <v>9</v>
          </cell>
          <cell r="J14">
            <v>22.32</v>
          </cell>
          <cell r="K14">
            <v>0.4</v>
          </cell>
        </row>
        <row r="15">
          <cell r="B15">
            <v>12.291666666666664</v>
          </cell>
          <cell r="C15">
            <v>23.8</v>
          </cell>
          <cell r="D15">
            <v>2.2000000000000002</v>
          </cell>
          <cell r="E15">
            <v>65.541666666666671</v>
          </cell>
          <cell r="F15">
            <v>98</v>
          </cell>
          <cell r="G15">
            <v>23</v>
          </cell>
          <cell r="H15">
            <v>9.3600000000000012</v>
          </cell>
          <cell r="J15">
            <v>23.400000000000002</v>
          </cell>
          <cell r="K15">
            <v>0</v>
          </cell>
        </row>
        <row r="16">
          <cell r="B16">
            <v>12.999999999999998</v>
          </cell>
          <cell r="C16">
            <v>23.4</v>
          </cell>
          <cell r="D16">
            <v>5</v>
          </cell>
          <cell r="E16">
            <v>61.125</v>
          </cell>
          <cell r="F16">
            <v>94</v>
          </cell>
          <cell r="G16">
            <v>23</v>
          </cell>
          <cell r="H16">
            <v>12.6</v>
          </cell>
          <cell r="J16">
            <v>24.840000000000003</v>
          </cell>
          <cell r="K16">
            <v>0</v>
          </cell>
        </row>
        <row r="17">
          <cell r="B17">
            <v>13.033333333333333</v>
          </cell>
          <cell r="C17">
            <v>24.7</v>
          </cell>
          <cell r="D17">
            <v>2.9</v>
          </cell>
          <cell r="E17">
            <v>52.958333333333336</v>
          </cell>
          <cell r="F17">
            <v>91</v>
          </cell>
          <cell r="G17">
            <v>18</v>
          </cell>
          <cell r="H17">
            <v>7.9200000000000008</v>
          </cell>
          <cell r="J17">
            <v>20.16</v>
          </cell>
          <cell r="K17">
            <v>0</v>
          </cell>
        </row>
        <row r="18">
          <cell r="B18">
            <v>17.566666666666666</v>
          </cell>
          <cell r="C18">
            <v>30.5</v>
          </cell>
          <cell r="D18">
            <v>5.3</v>
          </cell>
          <cell r="E18">
            <v>48.875</v>
          </cell>
          <cell r="F18">
            <v>91</v>
          </cell>
          <cell r="G18">
            <v>19</v>
          </cell>
          <cell r="H18">
            <v>16.2</v>
          </cell>
          <cell r="J18">
            <v>32.76</v>
          </cell>
          <cell r="K18">
            <v>0</v>
          </cell>
        </row>
        <row r="19">
          <cell r="B19">
            <v>23.820833333333336</v>
          </cell>
          <cell r="C19">
            <v>34.1</v>
          </cell>
          <cell r="D19">
            <v>16.600000000000001</v>
          </cell>
          <cell r="E19">
            <v>37.416666666666664</v>
          </cell>
          <cell r="F19">
            <v>54</v>
          </cell>
          <cell r="G19">
            <v>19</v>
          </cell>
          <cell r="H19">
            <v>15.48</v>
          </cell>
          <cell r="J19">
            <v>33.119999999999997</v>
          </cell>
          <cell r="K19">
            <v>0</v>
          </cell>
        </row>
        <row r="20">
          <cell r="B20">
            <v>26.512500000000003</v>
          </cell>
          <cell r="C20">
            <v>37.1</v>
          </cell>
          <cell r="D20">
            <v>19.2</v>
          </cell>
          <cell r="E20">
            <v>35.791666666666664</v>
          </cell>
          <cell r="F20">
            <v>52</v>
          </cell>
          <cell r="G20">
            <v>17</v>
          </cell>
          <cell r="H20">
            <v>17.64</v>
          </cell>
          <cell r="J20">
            <v>36</v>
          </cell>
          <cell r="K20">
            <v>0</v>
          </cell>
        </row>
        <row r="21">
          <cell r="B21">
            <v>27.975000000000005</v>
          </cell>
          <cell r="C21">
            <v>37.700000000000003</v>
          </cell>
          <cell r="D21">
            <v>19.8</v>
          </cell>
          <cell r="E21">
            <v>33.75</v>
          </cell>
          <cell r="F21">
            <v>54</v>
          </cell>
          <cell r="G21">
            <v>17</v>
          </cell>
          <cell r="H21">
            <v>18</v>
          </cell>
          <cell r="J21">
            <v>37.440000000000005</v>
          </cell>
          <cell r="K21">
            <v>0</v>
          </cell>
        </row>
        <row r="22">
          <cell r="B22">
            <v>28.249999999999989</v>
          </cell>
          <cell r="C22">
            <v>37.9</v>
          </cell>
          <cell r="D22">
            <v>21.1</v>
          </cell>
          <cell r="E22">
            <v>31.083333333333332</v>
          </cell>
          <cell r="F22">
            <v>44</v>
          </cell>
          <cell r="G22">
            <v>17</v>
          </cell>
          <cell r="H22">
            <v>17.64</v>
          </cell>
          <cell r="J22">
            <v>36</v>
          </cell>
          <cell r="K22">
            <v>0</v>
          </cell>
        </row>
        <row r="23">
          <cell r="B23">
            <v>28.295833333333331</v>
          </cell>
          <cell r="C23">
            <v>38.299999999999997</v>
          </cell>
          <cell r="D23">
            <v>21.5</v>
          </cell>
          <cell r="E23">
            <v>30.458333333333332</v>
          </cell>
          <cell r="F23">
            <v>43</v>
          </cell>
          <cell r="G23">
            <v>16</v>
          </cell>
          <cell r="H23">
            <v>21.6</v>
          </cell>
          <cell r="J23">
            <v>37.440000000000005</v>
          </cell>
          <cell r="K23">
            <v>0</v>
          </cell>
        </row>
        <row r="24">
          <cell r="B24">
            <v>28.354166666666675</v>
          </cell>
          <cell r="C24">
            <v>39</v>
          </cell>
          <cell r="D24">
            <v>20.100000000000001</v>
          </cell>
          <cell r="E24">
            <v>35.541666666666664</v>
          </cell>
          <cell r="F24">
            <v>62</v>
          </cell>
          <cell r="G24">
            <v>13</v>
          </cell>
          <cell r="H24">
            <v>14.04</v>
          </cell>
          <cell r="J24">
            <v>28.8</v>
          </cell>
          <cell r="K24">
            <v>0</v>
          </cell>
        </row>
        <row r="25">
          <cell r="B25">
            <v>28.541666666666657</v>
          </cell>
          <cell r="C25">
            <v>39</v>
          </cell>
          <cell r="D25">
            <v>20.6</v>
          </cell>
          <cell r="E25">
            <v>28.416666666666668</v>
          </cell>
          <cell r="F25">
            <v>43</v>
          </cell>
          <cell r="G25">
            <v>14</v>
          </cell>
          <cell r="H25">
            <v>20.52</v>
          </cell>
          <cell r="J25">
            <v>41.4</v>
          </cell>
          <cell r="K25">
            <v>0</v>
          </cell>
        </row>
        <row r="26">
          <cell r="B26">
            <v>27.866666666666664</v>
          </cell>
          <cell r="C26">
            <v>37.5</v>
          </cell>
          <cell r="D26">
            <v>20.399999999999999</v>
          </cell>
          <cell r="E26">
            <v>30</v>
          </cell>
          <cell r="F26">
            <v>42</v>
          </cell>
          <cell r="G26">
            <v>17</v>
          </cell>
          <cell r="H26">
            <v>28.44</v>
          </cell>
          <cell r="J26">
            <v>53.28</v>
          </cell>
          <cell r="K26">
            <v>0</v>
          </cell>
        </row>
        <row r="27">
          <cell r="B27">
            <v>19.604166666666664</v>
          </cell>
          <cell r="C27">
            <v>25.2</v>
          </cell>
          <cell r="D27">
            <v>15.3</v>
          </cell>
          <cell r="E27">
            <v>67.791666666666671</v>
          </cell>
          <cell r="F27">
            <v>95</v>
          </cell>
          <cell r="G27">
            <v>37</v>
          </cell>
          <cell r="H27">
            <v>20.52</v>
          </cell>
          <cell r="J27">
            <v>37.080000000000005</v>
          </cell>
          <cell r="K27">
            <v>0</v>
          </cell>
        </row>
        <row r="28">
          <cell r="B28">
            <v>14.274999999999999</v>
          </cell>
          <cell r="C28">
            <v>15.9</v>
          </cell>
          <cell r="D28">
            <v>12.9</v>
          </cell>
          <cell r="E28">
            <v>95.166666666666671</v>
          </cell>
          <cell r="F28">
            <v>97</v>
          </cell>
          <cell r="G28">
            <v>88</v>
          </cell>
          <cell r="H28">
            <v>10.8</v>
          </cell>
          <cell r="J28">
            <v>21.96</v>
          </cell>
          <cell r="K28">
            <v>21.200000000000003</v>
          </cell>
        </row>
        <row r="29">
          <cell r="B29">
            <v>11.495833333333332</v>
          </cell>
          <cell r="C29">
            <v>13.2</v>
          </cell>
          <cell r="D29">
            <v>9.3000000000000007</v>
          </cell>
          <cell r="E29">
            <v>75.166666666666671</v>
          </cell>
          <cell r="F29">
            <v>97</v>
          </cell>
          <cell r="G29">
            <v>52</v>
          </cell>
          <cell r="H29">
            <v>14.04</v>
          </cell>
          <cell r="J29">
            <v>27.720000000000002</v>
          </cell>
          <cell r="K29">
            <v>0.2</v>
          </cell>
        </row>
        <row r="30">
          <cell r="B30">
            <v>11.008333333333333</v>
          </cell>
          <cell r="C30">
            <v>21.6</v>
          </cell>
          <cell r="D30">
            <v>2.2000000000000002</v>
          </cell>
          <cell r="E30">
            <v>65</v>
          </cell>
          <cell r="F30">
            <v>97</v>
          </cell>
          <cell r="G30">
            <v>29</v>
          </cell>
          <cell r="H30">
            <v>13.68</v>
          </cell>
          <cell r="J30">
            <v>32.04</v>
          </cell>
          <cell r="K30">
            <v>0</v>
          </cell>
        </row>
        <row r="31">
          <cell r="B31">
            <v>17.241666666666671</v>
          </cell>
          <cell r="C31">
            <v>27.6</v>
          </cell>
          <cell r="D31">
            <v>6.9</v>
          </cell>
          <cell r="E31">
            <v>45.75</v>
          </cell>
          <cell r="F31">
            <v>85</v>
          </cell>
          <cell r="G31">
            <v>25</v>
          </cell>
          <cell r="H31">
            <v>14.04</v>
          </cell>
          <cell r="J31">
            <v>30.6</v>
          </cell>
          <cell r="K31">
            <v>0</v>
          </cell>
        </row>
        <row r="32">
          <cell r="B32">
            <v>22.058333333333334</v>
          </cell>
          <cell r="C32">
            <v>33.799999999999997</v>
          </cell>
          <cell r="D32">
            <v>13</v>
          </cell>
          <cell r="E32">
            <v>34.958333333333336</v>
          </cell>
          <cell r="F32">
            <v>64</v>
          </cell>
          <cell r="G32">
            <v>19</v>
          </cell>
          <cell r="H32">
            <v>16.2</v>
          </cell>
          <cell r="J32">
            <v>36.36</v>
          </cell>
          <cell r="K32">
            <v>0</v>
          </cell>
        </row>
        <row r="33">
          <cell r="B33">
            <v>25.379166666666666</v>
          </cell>
          <cell r="C33">
            <v>35.6</v>
          </cell>
          <cell r="D33">
            <v>17.100000000000001</v>
          </cell>
          <cell r="E33">
            <v>37.083333333333336</v>
          </cell>
          <cell r="F33">
            <v>50</v>
          </cell>
          <cell r="G33">
            <v>21</v>
          </cell>
          <cell r="H33">
            <v>18.36</v>
          </cell>
          <cell r="J33">
            <v>40.32</v>
          </cell>
          <cell r="K33">
            <v>0</v>
          </cell>
        </row>
        <row r="34">
          <cell r="B34">
            <v>26.662499999999994</v>
          </cell>
          <cell r="C34">
            <v>36.6</v>
          </cell>
          <cell r="D34">
            <v>17.399999999999999</v>
          </cell>
          <cell r="E34">
            <v>39.958333333333336</v>
          </cell>
          <cell r="F34">
            <v>68</v>
          </cell>
          <cell r="G34">
            <v>18</v>
          </cell>
          <cell r="H34">
            <v>18</v>
          </cell>
          <cell r="J34">
            <v>37.080000000000005</v>
          </cell>
          <cell r="K34">
            <v>0</v>
          </cell>
        </row>
        <row r="35">
          <cell r="B35">
            <v>26.941666666666666</v>
          </cell>
          <cell r="C35">
            <v>36.700000000000003</v>
          </cell>
          <cell r="D35">
            <v>17.8</v>
          </cell>
          <cell r="E35">
            <v>36.75</v>
          </cell>
          <cell r="F35">
            <v>59</v>
          </cell>
          <cell r="G35">
            <v>19</v>
          </cell>
          <cell r="H35">
            <v>17.64</v>
          </cell>
          <cell r="J35">
            <v>36.36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24.995833333333334</v>
          </cell>
          <cell r="C5">
            <v>33.9</v>
          </cell>
          <cell r="D5">
            <v>18.899999999999999</v>
          </cell>
          <cell r="E5">
            <v>52.541666666666664</v>
          </cell>
          <cell r="F5">
            <v>77</v>
          </cell>
          <cell r="G5">
            <v>23</v>
          </cell>
          <cell r="H5">
            <v>25.2</v>
          </cell>
          <cell r="J5">
            <v>45</v>
          </cell>
          <cell r="K5">
            <v>0</v>
          </cell>
        </row>
        <row r="6">
          <cell r="B6">
            <v>26.016666666666666</v>
          </cell>
          <cell r="C6">
            <v>33.1</v>
          </cell>
          <cell r="D6">
            <v>19.100000000000001</v>
          </cell>
          <cell r="E6">
            <v>38.25</v>
          </cell>
          <cell r="F6">
            <v>54</v>
          </cell>
          <cell r="G6">
            <v>24</v>
          </cell>
          <cell r="H6">
            <v>30.240000000000002</v>
          </cell>
          <cell r="J6">
            <v>48.24</v>
          </cell>
          <cell r="K6">
            <v>0</v>
          </cell>
        </row>
        <row r="7">
          <cell r="B7">
            <v>26.383333333333329</v>
          </cell>
          <cell r="C7">
            <v>34.4</v>
          </cell>
          <cell r="D7">
            <v>20.5</v>
          </cell>
          <cell r="E7">
            <v>37.75</v>
          </cell>
          <cell r="F7">
            <v>56</v>
          </cell>
          <cell r="G7">
            <v>22</v>
          </cell>
          <cell r="H7">
            <v>28.08</v>
          </cell>
          <cell r="J7">
            <v>49.680000000000007</v>
          </cell>
          <cell r="K7">
            <v>0</v>
          </cell>
        </row>
        <row r="8">
          <cell r="B8">
            <v>26.795833333333334</v>
          </cell>
          <cell r="C8">
            <v>33.6</v>
          </cell>
          <cell r="D8">
            <v>21.4</v>
          </cell>
          <cell r="E8">
            <v>36.958333333333336</v>
          </cell>
          <cell r="F8">
            <v>51</v>
          </cell>
          <cell r="G8">
            <v>24</v>
          </cell>
          <cell r="H8">
            <v>24.48</v>
          </cell>
          <cell r="J8">
            <v>42.84</v>
          </cell>
          <cell r="K8">
            <v>0</v>
          </cell>
        </row>
        <row r="9">
          <cell r="B9">
            <v>26.724999999999998</v>
          </cell>
          <cell r="C9">
            <v>34</v>
          </cell>
          <cell r="D9">
            <v>22</v>
          </cell>
          <cell r="E9">
            <v>37.375</v>
          </cell>
          <cell r="F9">
            <v>46</v>
          </cell>
          <cell r="G9">
            <v>24</v>
          </cell>
          <cell r="H9">
            <v>21.6</v>
          </cell>
          <cell r="J9">
            <v>38.519999999999996</v>
          </cell>
          <cell r="K9">
            <v>0</v>
          </cell>
        </row>
        <row r="10">
          <cell r="B10">
            <v>26.416666666666668</v>
          </cell>
          <cell r="C10">
            <v>34.299999999999997</v>
          </cell>
          <cell r="D10">
            <v>21.5</v>
          </cell>
          <cell r="E10">
            <v>36.833333333333336</v>
          </cell>
          <cell r="F10">
            <v>47</v>
          </cell>
          <cell r="G10">
            <v>22</v>
          </cell>
          <cell r="H10">
            <v>20.52</v>
          </cell>
          <cell r="J10">
            <v>37.800000000000004</v>
          </cell>
          <cell r="K10">
            <v>0</v>
          </cell>
        </row>
        <row r="11">
          <cell r="B11">
            <v>26.491666666666664</v>
          </cell>
          <cell r="C11">
            <v>33.6</v>
          </cell>
          <cell r="D11">
            <v>17.899999999999999</v>
          </cell>
          <cell r="E11">
            <v>35.833333333333336</v>
          </cell>
          <cell r="F11">
            <v>59</v>
          </cell>
          <cell r="G11">
            <v>21</v>
          </cell>
          <cell r="H11">
            <v>28.8</v>
          </cell>
          <cell r="J11">
            <v>52.56</v>
          </cell>
          <cell r="K11">
            <v>0</v>
          </cell>
        </row>
        <row r="12">
          <cell r="B12">
            <v>20.087499999999999</v>
          </cell>
          <cell r="C12">
            <v>26.7</v>
          </cell>
          <cell r="D12">
            <v>16.7</v>
          </cell>
          <cell r="E12">
            <v>77.125</v>
          </cell>
          <cell r="F12">
            <v>100</v>
          </cell>
          <cell r="G12">
            <v>31</v>
          </cell>
          <cell r="H12">
            <v>14.76</v>
          </cell>
          <cell r="J12">
            <v>35.64</v>
          </cell>
          <cell r="K12">
            <v>0</v>
          </cell>
        </row>
        <row r="13">
          <cell r="B13">
            <v>11.745833333333332</v>
          </cell>
          <cell r="C13">
            <v>16.7</v>
          </cell>
          <cell r="D13">
            <v>9.1</v>
          </cell>
          <cell r="E13">
            <v>89.958333333333329</v>
          </cell>
          <cell r="F13">
            <v>100</v>
          </cell>
          <cell r="G13">
            <v>76</v>
          </cell>
          <cell r="H13">
            <v>19.079999999999998</v>
          </cell>
          <cell r="J13">
            <v>39.24</v>
          </cell>
          <cell r="K13">
            <v>5.8</v>
          </cell>
        </row>
        <row r="14">
          <cell r="B14">
            <v>10.104166666666668</v>
          </cell>
          <cell r="C14">
            <v>19.600000000000001</v>
          </cell>
          <cell r="D14">
            <v>3.6</v>
          </cell>
          <cell r="E14">
            <v>75.958333333333329</v>
          </cell>
          <cell r="F14">
            <v>100</v>
          </cell>
          <cell r="G14">
            <v>34</v>
          </cell>
          <cell r="H14">
            <v>10.44</v>
          </cell>
          <cell r="J14">
            <v>22.68</v>
          </cell>
          <cell r="K14">
            <v>0.2</v>
          </cell>
        </row>
        <row r="15">
          <cell r="B15">
            <v>13.058333333333332</v>
          </cell>
          <cell r="C15">
            <v>23</v>
          </cell>
          <cell r="D15">
            <v>5.3</v>
          </cell>
          <cell r="E15">
            <v>58.791666666666664</v>
          </cell>
          <cell r="F15">
            <v>92</v>
          </cell>
          <cell r="G15">
            <v>27</v>
          </cell>
          <cell r="H15">
            <v>9.7200000000000006</v>
          </cell>
          <cell r="J15">
            <v>24.12</v>
          </cell>
          <cell r="K15">
            <v>0</v>
          </cell>
        </row>
        <row r="16">
          <cell r="B16">
            <v>13.562499999999998</v>
          </cell>
          <cell r="C16">
            <v>22.9</v>
          </cell>
          <cell r="D16">
            <v>5.5</v>
          </cell>
          <cell r="E16">
            <v>57.291666666666664</v>
          </cell>
          <cell r="F16">
            <v>98</v>
          </cell>
          <cell r="G16">
            <v>21</v>
          </cell>
          <cell r="H16">
            <v>17.64</v>
          </cell>
          <cell r="J16">
            <v>32.76</v>
          </cell>
          <cell r="K16">
            <v>0</v>
          </cell>
        </row>
        <row r="17">
          <cell r="B17">
            <v>13.204166666666666</v>
          </cell>
          <cell r="C17">
            <v>24.9</v>
          </cell>
          <cell r="D17">
            <v>3.2</v>
          </cell>
          <cell r="E17">
            <v>47.833333333333336</v>
          </cell>
          <cell r="F17">
            <v>89</v>
          </cell>
          <cell r="G17">
            <v>18</v>
          </cell>
          <cell r="H17">
            <v>13.32</v>
          </cell>
          <cell r="J17">
            <v>25.92</v>
          </cell>
          <cell r="K17">
            <v>0</v>
          </cell>
        </row>
        <row r="18">
          <cell r="B18">
            <v>18.408333333333331</v>
          </cell>
          <cell r="C18">
            <v>28.3</v>
          </cell>
          <cell r="D18">
            <v>10.1</v>
          </cell>
          <cell r="E18">
            <v>51</v>
          </cell>
          <cell r="F18">
            <v>86</v>
          </cell>
          <cell r="G18">
            <v>24</v>
          </cell>
          <cell r="H18">
            <v>15.840000000000002</v>
          </cell>
          <cell r="J18">
            <v>31.680000000000003</v>
          </cell>
          <cell r="K18">
            <v>0</v>
          </cell>
        </row>
        <row r="19">
          <cell r="B19">
            <v>24.200000000000006</v>
          </cell>
          <cell r="C19">
            <v>33.200000000000003</v>
          </cell>
          <cell r="D19">
            <v>18</v>
          </cell>
          <cell r="E19">
            <v>34.125</v>
          </cell>
          <cell r="F19">
            <v>48</v>
          </cell>
          <cell r="G19">
            <v>17</v>
          </cell>
          <cell r="H19">
            <v>17.28</v>
          </cell>
          <cell r="J19">
            <v>33.119999999999997</v>
          </cell>
          <cell r="K19">
            <v>0</v>
          </cell>
        </row>
        <row r="20">
          <cell r="B20">
            <v>27.975000000000005</v>
          </cell>
          <cell r="C20">
            <v>35.700000000000003</v>
          </cell>
          <cell r="D20">
            <v>23.2</v>
          </cell>
          <cell r="E20">
            <v>29.541666666666668</v>
          </cell>
          <cell r="F20">
            <v>37</v>
          </cell>
          <cell r="G20">
            <v>20</v>
          </cell>
          <cell r="H20">
            <v>18.720000000000002</v>
          </cell>
          <cell r="J20">
            <v>33.840000000000003</v>
          </cell>
          <cell r="K20">
            <v>0</v>
          </cell>
        </row>
        <row r="21">
          <cell r="B21">
            <v>28.641666666666669</v>
          </cell>
          <cell r="C21">
            <v>37.799999999999997</v>
          </cell>
          <cell r="D21">
            <v>16.100000000000001</v>
          </cell>
          <cell r="E21">
            <v>32.208333333333336</v>
          </cell>
          <cell r="F21">
            <v>70</v>
          </cell>
          <cell r="G21">
            <v>15</v>
          </cell>
          <cell r="H21">
            <v>19.8</v>
          </cell>
          <cell r="J21">
            <v>36</v>
          </cell>
          <cell r="K21">
            <v>0</v>
          </cell>
        </row>
        <row r="22">
          <cell r="B22">
            <v>30.099999999999998</v>
          </cell>
          <cell r="C22">
            <v>38.1</v>
          </cell>
          <cell r="D22">
            <v>24.4</v>
          </cell>
          <cell r="E22">
            <v>24.458333333333332</v>
          </cell>
          <cell r="F22">
            <v>33</v>
          </cell>
          <cell r="G22">
            <v>14</v>
          </cell>
          <cell r="H22">
            <v>21.96</v>
          </cell>
          <cell r="J22">
            <v>36.36</v>
          </cell>
          <cell r="K22">
            <v>0</v>
          </cell>
        </row>
        <row r="23">
          <cell r="B23">
            <v>29.312499999999996</v>
          </cell>
          <cell r="C23">
            <v>38.4</v>
          </cell>
          <cell r="D23">
            <v>20.100000000000001</v>
          </cell>
          <cell r="E23">
            <v>25.208333333333332</v>
          </cell>
          <cell r="F23">
            <v>44</v>
          </cell>
          <cell r="G23">
            <v>14</v>
          </cell>
          <cell r="H23">
            <v>19.440000000000001</v>
          </cell>
          <cell r="J23">
            <v>35.28</v>
          </cell>
          <cell r="K23">
            <v>0</v>
          </cell>
        </row>
        <row r="24">
          <cell r="B24">
            <v>29.470833333333328</v>
          </cell>
          <cell r="C24">
            <v>37.9</v>
          </cell>
          <cell r="D24">
            <v>17.600000000000001</v>
          </cell>
          <cell r="E24">
            <v>26.666666666666668</v>
          </cell>
          <cell r="F24">
            <v>57</v>
          </cell>
          <cell r="G24">
            <v>13</v>
          </cell>
          <cell r="H24">
            <v>14.4</v>
          </cell>
          <cell r="J24">
            <v>28.08</v>
          </cell>
          <cell r="K24">
            <v>0</v>
          </cell>
        </row>
        <row r="25">
          <cell r="B25">
            <v>29.016666666666669</v>
          </cell>
          <cell r="C25">
            <v>38.1</v>
          </cell>
          <cell r="D25">
            <v>21.7</v>
          </cell>
          <cell r="E25">
            <v>27.375</v>
          </cell>
          <cell r="F25">
            <v>44</v>
          </cell>
          <cell r="G25">
            <v>15</v>
          </cell>
          <cell r="H25">
            <v>20.88</v>
          </cell>
          <cell r="J25">
            <v>39.6</v>
          </cell>
          <cell r="K25">
            <v>0</v>
          </cell>
        </row>
        <row r="26">
          <cell r="B26">
            <v>29.00833333333334</v>
          </cell>
          <cell r="C26">
            <v>38</v>
          </cell>
          <cell r="D26">
            <v>19.2</v>
          </cell>
          <cell r="E26">
            <v>27.083333333333332</v>
          </cell>
          <cell r="F26">
            <v>45</v>
          </cell>
          <cell r="G26">
            <v>15</v>
          </cell>
          <cell r="H26">
            <v>26.64</v>
          </cell>
          <cell r="J26">
            <v>51.12</v>
          </cell>
          <cell r="K26">
            <v>0</v>
          </cell>
        </row>
        <row r="27">
          <cell r="B27">
            <v>19.6875</v>
          </cell>
          <cell r="C27">
            <v>27.9</v>
          </cell>
          <cell r="D27">
            <v>14.6</v>
          </cell>
          <cell r="E27">
            <v>71.125</v>
          </cell>
          <cell r="F27">
            <v>100</v>
          </cell>
          <cell r="G27">
            <v>29</v>
          </cell>
          <cell r="H27">
            <v>25.2</v>
          </cell>
          <cell r="J27">
            <v>43.92</v>
          </cell>
          <cell r="K27">
            <v>2.6</v>
          </cell>
        </row>
        <row r="28">
          <cell r="B28">
            <v>14.416666666666666</v>
          </cell>
          <cell r="C28">
            <v>15.2</v>
          </cell>
          <cell r="D28">
            <v>13.2</v>
          </cell>
          <cell r="E28">
            <v>98.708333333333329</v>
          </cell>
          <cell r="F28">
            <v>100</v>
          </cell>
          <cell r="G28">
            <v>89</v>
          </cell>
          <cell r="H28">
            <v>14.76</v>
          </cell>
          <cell r="J28">
            <v>29.16</v>
          </cell>
          <cell r="K28">
            <v>20.999999999999996</v>
          </cell>
        </row>
        <row r="29">
          <cell r="B29">
            <v>11.404166666666667</v>
          </cell>
          <cell r="C29">
            <v>13.3</v>
          </cell>
          <cell r="D29">
            <v>9.4</v>
          </cell>
          <cell r="E29">
            <v>75.291666666666671</v>
          </cell>
          <cell r="F29">
            <v>100</v>
          </cell>
          <cell r="G29">
            <v>50</v>
          </cell>
          <cell r="H29">
            <v>20.88</v>
          </cell>
          <cell r="J29">
            <v>42.12</v>
          </cell>
          <cell r="K29">
            <v>0.2</v>
          </cell>
        </row>
        <row r="30">
          <cell r="B30">
            <v>10.958333333333336</v>
          </cell>
          <cell r="C30">
            <v>20.7</v>
          </cell>
          <cell r="D30">
            <v>2.5</v>
          </cell>
          <cell r="E30">
            <v>61.833333333333336</v>
          </cell>
          <cell r="F30">
            <v>98</v>
          </cell>
          <cell r="G30">
            <v>25</v>
          </cell>
          <cell r="H30">
            <v>12.24</v>
          </cell>
          <cell r="J30">
            <v>27.36</v>
          </cell>
          <cell r="K30">
            <v>0</v>
          </cell>
        </row>
        <row r="31">
          <cell r="B31">
            <v>16.745833333333334</v>
          </cell>
          <cell r="C31">
            <v>26.3</v>
          </cell>
          <cell r="D31">
            <v>10</v>
          </cell>
          <cell r="E31">
            <v>42.541666666666664</v>
          </cell>
          <cell r="F31">
            <v>65</v>
          </cell>
          <cell r="G31">
            <v>18</v>
          </cell>
          <cell r="H31">
            <v>14.76</v>
          </cell>
          <cell r="J31">
            <v>33.119999999999997</v>
          </cell>
          <cell r="K31">
            <v>0</v>
          </cell>
        </row>
        <row r="32">
          <cell r="B32">
            <v>21.495833333333334</v>
          </cell>
          <cell r="C32">
            <v>31.2</v>
          </cell>
          <cell r="D32">
            <v>14</v>
          </cell>
          <cell r="E32">
            <v>34.375</v>
          </cell>
          <cell r="F32">
            <v>48</v>
          </cell>
          <cell r="G32">
            <v>19</v>
          </cell>
          <cell r="H32">
            <v>18.36</v>
          </cell>
          <cell r="J32">
            <v>38.880000000000003</v>
          </cell>
          <cell r="K32">
            <v>0</v>
          </cell>
        </row>
        <row r="33">
          <cell r="B33">
            <v>25.087499999999995</v>
          </cell>
          <cell r="C33">
            <v>34.299999999999997</v>
          </cell>
          <cell r="D33">
            <v>18.7</v>
          </cell>
          <cell r="E33">
            <v>42.416666666666664</v>
          </cell>
          <cell r="F33">
            <v>68</v>
          </cell>
          <cell r="G33">
            <v>20</v>
          </cell>
          <cell r="H33">
            <v>22.32</v>
          </cell>
          <cell r="J33">
            <v>42.84</v>
          </cell>
          <cell r="K33">
            <v>0</v>
          </cell>
        </row>
        <row r="34">
          <cell r="B34">
            <v>27.758333333333329</v>
          </cell>
          <cell r="C34">
            <v>35.799999999999997</v>
          </cell>
          <cell r="D34">
            <v>21.7</v>
          </cell>
          <cell r="E34">
            <v>35.708333333333336</v>
          </cell>
          <cell r="F34">
            <v>51</v>
          </cell>
          <cell r="G34">
            <v>18</v>
          </cell>
          <cell r="H34">
            <v>20.52</v>
          </cell>
          <cell r="J34">
            <v>45</v>
          </cell>
          <cell r="K34">
            <v>0</v>
          </cell>
        </row>
        <row r="35">
          <cell r="B35">
            <v>28.108333333333338</v>
          </cell>
          <cell r="C35">
            <v>36.200000000000003</v>
          </cell>
          <cell r="D35">
            <v>19.5</v>
          </cell>
          <cell r="E35">
            <v>32.416666666666664</v>
          </cell>
          <cell r="F35">
            <v>54</v>
          </cell>
          <cell r="G35">
            <v>19</v>
          </cell>
          <cell r="H35">
            <v>18</v>
          </cell>
          <cell r="J35">
            <v>34.200000000000003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24.512499999999999</v>
          </cell>
          <cell r="C5">
            <v>32.5</v>
          </cell>
          <cell r="D5">
            <v>17.899999999999999</v>
          </cell>
          <cell r="E5">
            <v>46.333333333333336</v>
          </cell>
          <cell r="F5">
            <v>73</v>
          </cell>
          <cell r="G5">
            <v>21</v>
          </cell>
          <cell r="H5">
            <v>19.079999999999998</v>
          </cell>
          <cell r="J5">
            <v>35.64</v>
          </cell>
        </row>
        <row r="6">
          <cell r="B6">
            <v>23.362499999999997</v>
          </cell>
          <cell r="C6">
            <v>32.200000000000003</v>
          </cell>
          <cell r="D6">
            <v>13.8</v>
          </cell>
          <cell r="E6">
            <v>46.541666666666664</v>
          </cell>
          <cell r="F6">
            <v>77</v>
          </cell>
          <cell r="G6">
            <v>20</v>
          </cell>
          <cell r="H6">
            <v>20.52</v>
          </cell>
          <cell r="J6">
            <v>41.4</v>
          </cell>
          <cell r="K6" t="str">
            <v>*</v>
          </cell>
        </row>
        <row r="7">
          <cell r="B7">
            <v>25.733333333333334</v>
          </cell>
          <cell r="C7">
            <v>33</v>
          </cell>
          <cell r="D7">
            <v>20</v>
          </cell>
          <cell r="E7">
            <v>41.833333333333336</v>
          </cell>
          <cell r="F7">
            <v>68</v>
          </cell>
          <cell r="G7">
            <v>18</v>
          </cell>
          <cell r="H7">
            <v>22.68</v>
          </cell>
          <cell r="J7">
            <v>47.88</v>
          </cell>
          <cell r="K7" t="str">
            <v>*</v>
          </cell>
        </row>
        <row r="8">
          <cell r="B8">
            <v>24.704166666666669</v>
          </cell>
          <cell r="C8">
            <v>33.1</v>
          </cell>
          <cell r="D8">
            <v>15.5</v>
          </cell>
          <cell r="E8">
            <v>42.125</v>
          </cell>
          <cell r="F8">
            <v>76</v>
          </cell>
          <cell r="G8">
            <v>20</v>
          </cell>
          <cell r="H8">
            <v>20.16</v>
          </cell>
          <cell r="J8">
            <v>36.72</v>
          </cell>
          <cell r="K8" t="str">
            <v>*</v>
          </cell>
        </row>
        <row r="9">
          <cell r="B9">
            <v>24.75</v>
          </cell>
          <cell r="C9">
            <v>32.799999999999997</v>
          </cell>
          <cell r="D9">
            <v>16</v>
          </cell>
          <cell r="E9">
            <v>42.5</v>
          </cell>
          <cell r="F9">
            <v>77</v>
          </cell>
          <cell r="G9">
            <v>20</v>
          </cell>
          <cell r="H9">
            <v>19.8</v>
          </cell>
          <cell r="J9">
            <v>37.800000000000004</v>
          </cell>
          <cell r="K9" t="str">
            <v>*</v>
          </cell>
        </row>
        <row r="10">
          <cell r="B10">
            <v>24.570833333333336</v>
          </cell>
          <cell r="C10">
            <v>32.9</v>
          </cell>
          <cell r="D10">
            <v>15.3</v>
          </cell>
          <cell r="E10">
            <v>42.5</v>
          </cell>
          <cell r="F10">
            <v>75</v>
          </cell>
          <cell r="G10">
            <v>21</v>
          </cell>
          <cell r="H10">
            <v>21.240000000000002</v>
          </cell>
          <cell r="J10">
            <v>39.24</v>
          </cell>
          <cell r="K10" t="str">
            <v>*</v>
          </cell>
        </row>
        <row r="11">
          <cell r="B11">
            <v>25.678260869565218</v>
          </cell>
          <cell r="C11">
            <v>34</v>
          </cell>
          <cell r="D11">
            <v>16.399999999999999</v>
          </cell>
          <cell r="E11">
            <v>39.826086956521742</v>
          </cell>
          <cell r="F11">
            <v>74</v>
          </cell>
          <cell r="G11">
            <v>17</v>
          </cell>
          <cell r="H11">
            <v>19.8</v>
          </cell>
          <cell r="J11">
            <v>37.440000000000005</v>
          </cell>
          <cell r="K11" t="str">
            <v>*</v>
          </cell>
        </row>
        <row r="12">
          <cell r="B12">
            <v>25.766666666666666</v>
          </cell>
          <cell r="C12">
            <v>34.6</v>
          </cell>
          <cell r="D12">
            <v>16.8</v>
          </cell>
          <cell r="E12">
            <v>39.083333333333336</v>
          </cell>
          <cell r="F12">
            <v>68</v>
          </cell>
          <cell r="G12">
            <v>18</v>
          </cell>
          <cell r="H12">
            <v>16.2</v>
          </cell>
          <cell r="J12">
            <v>32.04</v>
          </cell>
          <cell r="K12" t="str">
            <v>*</v>
          </cell>
        </row>
        <row r="13">
          <cell r="B13">
            <v>19.675000000000001</v>
          </cell>
          <cell r="C13">
            <v>24.9</v>
          </cell>
          <cell r="D13">
            <v>11.7</v>
          </cell>
          <cell r="E13">
            <v>73.875</v>
          </cell>
          <cell r="F13">
            <v>85</v>
          </cell>
          <cell r="G13">
            <v>44</v>
          </cell>
          <cell r="H13">
            <v>28.44</v>
          </cell>
          <cell r="J13">
            <v>48.6</v>
          </cell>
          <cell r="K13" t="str">
            <v>*</v>
          </cell>
        </row>
        <row r="14">
          <cell r="B14">
            <v>12.954166666666667</v>
          </cell>
          <cell r="C14">
            <v>20.8</v>
          </cell>
          <cell r="D14">
            <v>8.3000000000000007</v>
          </cell>
          <cell r="E14">
            <v>65.916666666666671</v>
          </cell>
          <cell r="F14">
            <v>92</v>
          </cell>
          <cell r="G14">
            <v>25</v>
          </cell>
          <cell r="H14">
            <v>20.16</v>
          </cell>
          <cell r="J14">
            <v>38.159999999999997</v>
          </cell>
          <cell r="K14" t="str">
            <v>*</v>
          </cell>
        </row>
        <row r="15">
          <cell r="B15">
            <v>14.787500000000001</v>
          </cell>
          <cell r="C15">
            <v>26.3</v>
          </cell>
          <cell r="D15">
            <v>3.9</v>
          </cell>
          <cell r="E15">
            <v>52.5</v>
          </cell>
          <cell r="F15">
            <v>90</v>
          </cell>
          <cell r="G15">
            <v>15</v>
          </cell>
          <cell r="H15">
            <v>11.879999999999999</v>
          </cell>
          <cell r="J15">
            <v>26.64</v>
          </cell>
          <cell r="K15" t="str">
            <v>*</v>
          </cell>
        </row>
        <row r="16">
          <cell r="B16">
            <v>16.786956521739135</v>
          </cell>
          <cell r="C16">
            <v>26.1</v>
          </cell>
          <cell r="D16">
            <v>7.9</v>
          </cell>
          <cell r="E16">
            <v>46</v>
          </cell>
          <cell r="F16">
            <v>84</v>
          </cell>
          <cell r="G16">
            <v>13</v>
          </cell>
          <cell r="H16">
            <v>14.4</v>
          </cell>
          <cell r="J16">
            <v>29.880000000000003</v>
          </cell>
          <cell r="K16" t="str">
            <v>*</v>
          </cell>
        </row>
        <row r="17">
          <cell r="B17">
            <v>17.083333333333329</v>
          </cell>
          <cell r="C17">
            <v>27.1</v>
          </cell>
          <cell r="D17">
            <v>8.8000000000000007</v>
          </cell>
          <cell r="E17">
            <v>42.458333333333336</v>
          </cell>
          <cell r="F17">
            <v>75</v>
          </cell>
          <cell r="G17">
            <v>13</v>
          </cell>
          <cell r="H17">
            <v>14.04</v>
          </cell>
          <cell r="J17">
            <v>23.400000000000002</v>
          </cell>
          <cell r="K17" t="str">
            <v>*</v>
          </cell>
        </row>
        <row r="18">
          <cell r="B18">
            <v>19.216666666666669</v>
          </cell>
          <cell r="C18">
            <v>32.9</v>
          </cell>
          <cell r="D18">
            <v>7.2</v>
          </cell>
          <cell r="E18">
            <v>39.333333333333336</v>
          </cell>
          <cell r="F18">
            <v>78</v>
          </cell>
          <cell r="G18">
            <v>12</v>
          </cell>
          <cell r="H18">
            <v>12.6</v>
          </cell>
          <cell r="J18">
            <v>20.16</v>
          </cell>
          <cell r="K18" t="str">
            <v>*</v>
          </cell>
        </row>
        <row r="19">
          <cell r="B19">
            <v>23.591666666666665</v>
          </cell>
          <cell r="C19">
            <v>36.1</v>
          </cell>
          <cell r="D19">
            <v>11.6</v>
          </cell>
          <cell r="E19">
            <v>37.083333333333336</v>
          </cell>
          <cell r="F19">
            <v>70</v>
          </cell>
          <cell r="G19">
            <v>14</v>
          </cell>
          <cell r="H19">
            <v>9.3600000000000012</v>
          </cell>
          <cell r="J19">
            <v>23.040000000000003</v>
          </cell>
          <cell r="K19" t="str">
            <v>*</v>
          </cell>
        </row>
        <row r="20">
          <cell r="B20">
            <v>25.186956521739127</v>
          </cell>
          <cell r="C20">
            <v>37.200000000000003</v>
          </cell>
          <cell r="D20">
            <v>15.4</v>
          </cell>
          <cell r="E20">
            <v>38.391304347826086</v>
          </cell>
          <cell r="F20">
            <v>67</v>
          </cell>
          <cell r="G20">
            <v>13</v>
          </cell>
          <cell r="H20">
            <v>11.879999999999999</v>
          </cell>
          <cell r="J20">
            <v>22.68</v>
          </cell>
          <cell r="K20" t="str">
            <v>*</v>
          </cell>
        </row>
        <row r="21">
          <cell r="B21">
            <v>25.895833333333332</v>
          </cell>
          <cell r="C21">
            <v>37.5</v>
          </cell>
          <cell r="D21">
            <v>15.2</v>
          </cell>
          <cell r="E21">
            <v>38.791666666666664</v>
          </cell>
          <cell r="F21">
            <v>71</v>
          </cell>
          <cell r="G21">
            <v>12</v>
          </cell>
          <cell r="H21">
            <v>12.6</v>
          </cell>
          <cell r="J21">
            <v>28.08</v>
          </cell>
          <cell r="K21" t="str">
            <v>*</v>
          </cell>
        </row>
        <row r="22">
          <cell r="B22">
            <v>26.508333333333336</v>
          </cell>
          <cell r="C22">
            <v>37.200000000000003</v>
          </cell>
          <cell r="D22">
            <v>16.600000000000001</v>
          </cell>
          <cell r="E22">
            <v>37.625</v>
          </cell>
          <cell r="F22">
            <v>69</v>
          </cell>
          <cell r="G22">
            <v>11</v>
          </cell>
          <cell r="H22">
            <v>11.520000000000001</v>
          </cell>
          <cell r="J22">
            <v>35.28</v>
          </cell>
          <cell r="K22" t="str">
            <v>*</v>
          </cell>
        </row>
        <row r="23">
          <cell r="B23">
            <v>26.283333333333331</v>
          </cell>
          <cell r="C23">
            <v>37.5</v>
          </cell>
          <cell r="D23">
            <v>14.9</v>
          </cell>
          <cell r="E23">
            <v>35.125</v>
          </cell>
          <cell r="F23">
            <v>69</v>
          </cell>
          <cell r="G23">
            <v>11</v>
          </cell>
          <cell r="H23">
            <v>13.32</v>
          </cell>
          <cell r="J23">
            <v>26.28</v>
          </cell>
          <cell r="K23" t="str">
            <v>*</v>
          </cell>
        </row>
        <row r="24">
          <cell r="B24">
            <v>26.362500000000001</v>
          </cell>
          <cell r="C24">
            <v>37.700000000000003</v>
          </cell>
          <cell r="D24">
            <v>14.9</v>
          </cell>
          <cell r="E24">
            <v>32.958333333333336</v>
          </cell>
          <cell r="F24">
            <v>69</v>
          </cell>
          <cell r="G24">
            <v>11</v>
          </cell>
          <cell r="H24">
            <v>15.120000000000001</v>
          </cell>
          <cell r="J24">
            <v>27.36</v>
          </cell>
          <cell r="K24" t="str">
            <v>*</v>
          </cell>
        </row>
        <row r="25">
          <cell r="B25">
            <v>27.470833333333335</v>
          </cell>
          <cell r="C25">
            <v>36.799999999999997</v>
          </cell>
          <cell r="D25">
            <v>16.5</v>
          </cell>
          <cell r="E25">
            <v>28.083333333333332</v>
          </cell>
          <cell r="F25">
            <v>62</v>
          </cell>
          <cell r="G25">
            <v>12</v>
          </cell>
          <cell r="H25">
            <v>18.720000000000002</v>
          </cell>
          <cell r="J25">
            <v>34.92</v>
          </cell>
          <cell r="K25" t="str">
            <v>*</v>
          </cell>
        </row>
        <row r="26">
          <cell r="B26">
            <v>27.162499999999994</v>
          </cell>
          <cell r="C26">
            <v>37.5</v>
          </cell>
          <cell r="D26">
            <v>14.8</v>
          </cell>
          <cell r="E26">
            <v>26.791666666666668</v>
          </cell>
          <cell r="F26">
            <v>68</v>
          </cell>
          <cell r="G26">
            <v>9</v>
          </cell>
          <cell r="H26">
            <v>17.28</v>
          </cell>
          <cell r="J26">
            <v>38.519999999999996</v>
          </cell>
          <cell r="K26" t="str">
            <v>*</v>
          </cell>
        </row>
        <row r="27">
          <cell r="B27">
            <v>28.673913043478262</v>
          </cell>
          <cell r="C27">
            <v>38.799999999999997</v>
          </cell>
          <cell r="D27">
            <v>19.3</v>
          </cell>
          <cell r="E27">
            <v>26.347826086956523</v>
          </cell>
          <cell r="F27">
            <v>50</v>
          </cell>
          <cell r="G27">
            <v>12</v>
          </cell>
          <cell r="H27">
            <v>21.96</v>
          </cell>
          <cell r="J27">
            <v>49.32</v>
          </cell>
          <cell r="K27" t="str">
            <v>*</v>
          </cell>
        </row>
        <row r="28">
          <cell r="B28">
            <v>22.650000000000002</v>
          </cell>
          <cell r="C28">
            <v>32.6</v>
          </cell>
          <cell r="D28">
            <v>16.7</v>
          </cell>
          <cell r="E28">
            <v>58.333333333333336</v>
          </cell>
          <cell r="F28">
            <v>80</v>
          </cell>
          <cell r="G28">
            <v>30</v>
          </cell>
          <cell r="H28">
            <v>30.96</v>
          </cell>
          <cell r="J28">
            <v>51.84</v>
          </cell>
          <cell r="K28" t="str">
            <v>*</v>
          </cell>
        </row>
        <row r="29">
          <cell r="B29">
            <v>15.354166666666666</v>
          </cell>
          <cell r="C29">
            <v>19.399999999999999</v>
          </cell>
          <cell r="D29">
            <v>13.6</v>
          </cell>
          <cell r="E29">
            <v>77.416666666666671</v>
          </cell>
          <cell r="F29">
            <v>90</v>
          </cell>
          <cell r="G29">
            <v>65</v>
          </cell>
          <cell r="H29">
            <v>27.36</v>
          </cell>
          <cell r="J29">
            <v>40.32</v>
          </cell>
          <cell r="K29" t="str">
            <v>*</v>
          </cell>
        </row>
        <row r="30">
          <cell r="B30">
            <v>15.862499999999999</v>
          </cell>
          <cell r="C30">
            <v>24.3</v>
          </cell>
          <cell r="D30">
            <v>9.1999999999999993</v>
          </cell>
          <cell r="E30">
            <v>47.958333333333336</v>
          </cell>
          <cell r="F30">
            <v>73</v>
          </cell>
          <cell r="G30">
            <v>17</v>
          </cell>
          <cell r="H30">
            <v>15.48</v>
          </cell>
          <cell r="J30">
            <v>27.36</v>
          </cell>
          <cell r="K30" t="str">
            <v>*</v>
          </cell>
        </row>
        <row r="31">
          <cell r="B31">
            <v>18.816666666666666</v>
          </cell>
          <cell r="C31">
            <v>30.6</v>
          </cell>
          <cell r="D31">
            <v>9.1</v>
          </cell>
          <cell r="E31">
            <v>48.083333333333336</v>
          </cell>
          <cell r="F31">
            <v>86</v>
          </cell>
          <cell r="G31">
            <v>15</v>
          </cell>
          <cell r="H31">
            <v>16.920000000000002</v>
          </cell>
          <cell r="J31">
            <v>27.36</v>
          </cell>
          <cell r="K31" t="str">
            <v>*</v>
          </cell>
        </row>
        <row r="32">
          <cell r="B32">
            <v>22.056521739130432</v>
          </cell>
          <cell r="C32">
            <v>35</v>
          </cell>
          <cell r="D32">
            <v>11.1</v>
          </cell>
          <cell r="E32">
            <v>31.826086956521738</v>
          </cell>
          <cell r="F32">
            <v>60</v>
          </cell>
          <cell r="G32">
            <v>11</v>
          </cell>
          <cell r="H32">
            <v>13.68</v>
          </cell>
          <cell r="J32">
            <v>24.48</v>
          </cell>
          <cell r="K32" t="str">
            <v>*</v>
          </cell>
        </row>
        <row r="33">
          <cell r="B33">
            <v>24.86666666666666</v>
          </cell>
          <cell r="C33">
            <v>35.4</v>
          </cell>
          <cell r="D33">
            <v>13.7</v>
          </cell>
          <cell r="E33">
            <v>34.666666666666664</v>
          </cell>
          <cell r="F33">
            <v>62</v>
          </cell>
          <cell r="G33">
            <v>17</v>
          </cell>
          <cell r="H33">
            <v>18</v>
          </cell>
          <cell r="J33">
            <v>36.36</v>
          </cell>
          <cell r="K33" t="str">
            <v>*</v>
          </cell>
        </row>
        <row r="34">
          <cell r="B34">
            <v>25.599999999999998</v>
          </cell>
          <cell r="C34">
            <v>35.5</v>
          </cell>
          <cell r="D34">
            <v>15.3</v>
          </cell>
          <cell r="E34">
            <v>39.958333333333336</v>
          </cell>
          <cell r="F34">
            <v>74</v>
          </cell>
          <cell r="G34">
            <v>15</v>
          </cell>
          <cell r="H34">
            <v>19.440000000000001</v>
          </cell>
          <cell r="J34">
            <v>33.480000000000004</v>
          </cell>
          <cell r="K34" t="str">
            <v>*</v>
          </cell>
        </row>
        <row r="35">
          <cell r="B35">
            <v>25.126086956521739</v>
          </cell>
          <cell r="C35">
            <v>36.1</v>
          </cell>
          <cell r="D35">
            <v>14.7</v>
          </cell>
          <cell r="E35">
            <v>38.304347826086953</v>
          </cell>
          <cell r="F35">
            <v>73</v>
          </cell>
          <cell r="G35">
            <v>12</v>
          </cell>
          <cell r="H35">
            <v>12.6</v>
          </cell>
          <cell r="J35">
            <v>26.28</v>
          </cell>
          <cell r="K3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26.175000000000001</v>
          </cell>
          <cell r="C5">
            <v>37.6</v>
          </cell>
          <cell r="D5">
            <v>15.9</v>
          </cell>
          <cell r="E5">
            <v>53.238095238095241</v>
          </cell>
          <cell r="F5">
            <v>87</v>
          </cell>
          <cell r="G5">
            <v>19</v>
          </cell>
          <cell r="H5">
            <v>19.8</v>
          </cell>
          <cell r="J5">
            <v>41.04</v>
          </cell>
          <cell r="K5">
            <v>0</v>
          </cell>
        </row>
        <row r="6">
          <cell r="B6">
            <v>25.483333333333334</v>
          </cell>
          <cell r="C6">
            <v>37.299999999999997</v>
          </cell>
          <cell r="D6">
            <v>15.6</v>
          </cell>
          <cell r="E6">
            <v>50.4</v>
          </cell>
          <cell r="F6">
            <v>81</v>
          </cell>
          <cell r="G6">
            <v>18</v>
          </cell>
          <cell r="H6">
            <v>15.840000000000002</v>
          </cell>
          <cell r="J6">
            <v>34.200000000000003</v>
          </cell>
          <cell r="K6">
            <v>0</v>
          </cell>
        </row>
        <row r="7">
          <cell r="B7">
            <v>24.791666666666668</v>
          </cell>
          <cell r="C7">
            <v>37.700000000000003</v>
          </cell>
          <cell r="D7">
            <v>14.2</v>
          </cell>
          <cell r="E7">
            <v>55.909090909090907</v>
          </cell>
          <cell r="F7">
            <v>89</v>
          </cell>
          <cell r="G7">
            <v>18</v>
          </cell>
          <cell r="H7">
            <v>20.16</v>
          </cell>
          <cell r="J7">
            <v>39.6</v>
          </cell>
          <cell r="K7">
            <v>0</v>
          </cell>
        </row>
        <row r="8">
          <cell r="B8">
            <v>24.445833333333329</v>
          </cell>
          <cell r="C8">
            <v>36.5</v>
          </cell>
          <cell r="D8">
            <v>15.5</v>
          </cell>
          <cell r="E8">
            <v>56.130434782608695</v>
          </cell>
          <cell r="F8">
            <v>88</v>
          </cell>
          <cell r="G8">
            <v>21</v>
          </cell>
          <cell r="H8">
            <v>14.76</v>
          </cell>
          <cell r="J8">
            <v>30.240000000000002</v>
          </cell>
          <cell r="K8">
            <v>0</v>
          </cell>
        </row>
        <row r="9">
          <cell r="B9">
            <v>24.241666666666674</v>
          </cell>
          <cell r="C9">
            <v>36.200000000000003</v>
          </cell>
          <cell r="D9">
            <v>14</v>
          </cell>
          <cell r="E9">
            <v>56.727272727272727</v>
          </cell>
          <cell r="F9">
            <v>89</v>
          </cell>
          <cell r="G9">
            <v>20</v>
          </cell>
          <cell r="H9">
            <v>14.04</v>
          </cell>
          <cell r="J9">
            <v>33.119999999999997</v>
          </cell>
          <cell r="K9">
            <v>0</v>
          </cell>
        </row>
        <row r="10">
          <cell r="B10">
            <v>23.612499999999997</v>
          </cell>
          <cell r="C10">
            <v>36.299999999999997</v>
          </cell>
          <cell r="D10">
            <v>12.8</v>
          </cell>
          <cell r="E10">
            <v>55</v>
          </cell>
          <cell r="F10">
            <v>89</v>
          </cell>
          <cell r="G10">
            <v>19</v>
          </cell>
          <cell r="H10">
            <v>21.96</v>
          </cell>
          <cell r="J10">
            <v>37.800000000000004</v>
          </cell>
          <cell r="K10">
            <v>0</v>
          </cell>
        </row>
        <row r="11">
          <cell r="B11">
            <v>23.570833333333329</v>
          </cell>
          <cell r="C11">
            <v>36.5</v>
          </cell>
          <cell r="D11">
            <v>12.8</v>
          </cell>
          <cell r="E11">
            <v>55.521739130434781</v>
          </cell>
          <cell r="F11">
            <v>91</v>
          </cell>
          <cell r="G11">
            <v>20</v>
          </cell>
          <cell r="H11">
            <v>20.16</v>
          </cell>
          <cell r="J11">
            <v>38.880000000000003</v>
          </cell>
          <cell r="K11">
            <v>0</v>
          </cell>
        </row>
        <row r="12">
          <cell r="B12">
            <v>23.637500000000003</v>
          </cell>
          <cell r="C12">
            <v>33.4</v>
          </cell>
          <cell r="D12">
            <v>15.4</v>
          </cell>
          <cell r="E12">
            <v>64.944444444444443</v>
          </cell>
          <cell r="F12">
            <v>85</v>
          </cell>
          <cell r="G12">
            <v>37</v>
          </cell>
          <cell r="H12">
            <v>12.96</v>
          </cell>
          <cell r="J12">
            <v>34.200000000000003</v>
          </cell>
          <cell r="K12">
            <v>0</v>
          </cell>
        </row>
        <row r="13">
          <cell r="B13">
            <v>17.712500000000002</v>
          </cell>
          <cell r="C13">
            <v>24.5</v>
          </cell>
          <cell r="D13">
            <v>12.1</v>
          </cell>
          <cell r="E13">
            <v>87.791666666666671</v>
          </cell>
          <cell r="F13">
            <v>97</v>
          </cell>
          <cell r="G13">
            <v>63</v>
          </cell>
          <cell r="H13">
            <v>15.48</v>
          </cell>
          <cell r="J13">
            <v>30.96</v>
          </cell>
          <cell r="K13">
            <v>0.8</v>
          </cell>
        </row>
        <row r="14">
          <cell r="B14">
            <v>14.891666666666667</v>
          </cell>
          <cell r="C14">
            <v>24.1</v>
          </cell>
          <cell r="D14">
            <v>6.8</v>
          </cell>
          <cell r="E14">
            <v>58.458333333333336</v>
          </cell>
          <cell r="F14">
            <v>96</v>
          </cell>
          <cell r="G14">
            <v>20</v>
          </cell>
          <cell r="H14">
            <v>19.440000000000001</v>
          </cell>
          <cell r="J14">
            <v>37.080000000000005</v>
          </cell>
          <cell r="K14">
            <v>0</v>
          </cell>
        </row>
        <row r="15">
          <cell r="B15">
            <v>15.025</v>
          </cell>
          <cell r="C15">
            <v>29.8</v>
          </cell>
          <cell r="D15">
            <v>3</v>
          </cell>
          <cell r="E15">
            <v>57.272727272727273</v>
          </cell>
          <cell r="F15">
            <v>94</v>
          </cell>
          <cell r="G15">
            <v>15</v>
          </cell>
          <cell r="H15">
            <v>10.44</v>
          </cell>
          <cell r="J15">
            <v>21.96</v>
          </cell>
          <cell r="K15">
            <v>0</v>
          </cell>
        </row>
        <row r="16">
          <cell r="B16">
            <v>19.258333333333329</v>
          </cell>
          <cell r="C16">
            <v>29.8</v>
          </cell>
          <cell r="D16">
            <v>9.1999999999999993</v>
          </cell>
          <cell r="E16">
            <v>41.238095238095241</v>
          </cell>
          <cell r="F16">
            <v>77</v>
          </cell>
          <cell r="G16">
            <v>14</v>
          </cell>
          <cell r="H16">
            <v>21.240000000000002</v>
          </cell>
          <cell r="J16">
            <v>33.480000000000004</v>
          </cell>
          <cell r="K16">
            <v>0</v>
          </cell>
        </row>
        <row r="17">
          <cell r="B17">
            <v>18.879166666666674</v>
          </cell>
          <cell r="C17">
            <v>30.9</v>
          </cell>
          <cell r="D17">
            <v>5.9</v>
          </cell>
          <cell r="E17">
            <v>39.260869565217391</v>
          </cell>
          <cell r="F17">
            <v>83</v>
          </cell>
          <cell r="G17">
            <v>14</v>
          </cell>
          <cell r="H17">
            <v>17.28</v>
          </cell>
          <cell r="J17">
            <v>29.52</v>
          </cell>
          <cell r="K17">
            <v>0</v>
          </cell>
        </row>
        <row r="18">
          <cell r="B18">
            <v>21.524999999999995</v>
          </cell>
          <cell r="C18">
            <v>36.700000000000003</v>
          </cell>
          <cell r="D18">
            <v>8.8000000000000007</v>
          </cell>
          <cell r="E18">
            <v>45.772727272727273</v>
          </cell>
          <cell r="F18">
            <v>82</v>
          </cell>
          <cell r="G18">
            <v>14</v>
          </cell>
          <cell r="H18">
            <v>8.64</v>
          </cell>
          <cell r="J18">
            <v>20.52</v>
          </cell>
          <cell r="K18">
            <v>0</v>
          </cell>
        </row>
        <row r="19">
          <cell r="B19">
            <v>23.895833333333332</v>
          </cell>
          <cell r="C19">
            <v>39.799999999999997</v>
          </cell>
          <cell r="D19">
            <v>11.4</v>
          </cell>
          <cell r="E19">
            <v>52.909090909090907</v>
          </cell>
          <cell r="F19">
            <v>89</v>
          </cell>
          <cell r="G19">
            <v>14</v>
          </cell>
          <cell r="H19">
            <v>7.9200000000000008</v>
          </cell>
          <cell r="J19">
            <v>26.28</v>
          </cell>
          <cell r="K19">
            <v>0</v>
          </cell>
        </row>
        <row r="20">
          <cell r="B20">
            <v>25.183333333333334</v>
          </cell>
          <cell r="C20">
            <v>39.700000000000003</v>
          </cell>
          <cell r="D20">
            <v>13.5</v>
          </cell>
          <cell r="E20">
            <v>50.708333333333336</v>
          </cell>
          <cell r="F20">
            <v>85</v>
          </cell>
          <cell r="G20">
            <v>17</v>
          </cell>
          <cell r="H20">
            <v>7.2</v>
          </cell>
          <cell r="J20">
            <v>19.079999999999998</v>
          </cell>
          <cell r="K20">
            <v>0</v>
          </cell>
        </row>
        <row r="21">
          <cell r="B21">
            <v>26.749999999999996</v>
          </cell>
          <cell r="C21">
            <v>41</v>
          </cell>
          <cell r="D21">
            <v>14.4</v>
          </cell>
          <cell r="E21">
            <v>49.956521739130437</v>
          </cell>
          <cell r="F21">
            <v>88</v>
          </cell>
          <cell r="G21">
            <v>13</v>
          </cell>
          <cell r="H21">
            <v>11.879999999999999</v>
          </cell>
          <cell r="J21">
            <v>29.52</v>
          </cell>
          <cell r="K21">
            <v>0</v>
          </cell>
        </row>
        <row r="22">
          <cell r="B22">
            <v>28.212499999999995</v>
          </cell>
          <cell r="C22">
            <v>41.2</v>
          </cell>
          <cell r="D22">
            <v>17</v>
          </cell>
          <cell r="E22">
            <v>41.916666666666664</v>
          </cell>
          <cell r="F22">
            <v>78</v>
          </cell>
          <cell r="G22">
            <v>14</v>
          </cell>
          <cell r="H22">
            <v>13.32</v>
          </cell>
          <cell r="J22">
            <v>38.519999999999996</v>
          </cell>
          <cell r="K22">
            <v>0</v>
          </cell>
        </row>
        <row r="23">
          <cell r="B23">
            <v>26.770833333333332</v>
          </cell>
          <cell r="C23">
            <v>40</v>
          </cell>
          <cell r="D23">
            <v>14.7</v>
          </cell>
          <cell r="E23">
            <v>46.826086956521742</v>
          </cell>
          <cell r="F23">
            <v>84</v>
          </cell>
          <cell r="G23">
            <v>13</v>
          </cell>
          <cell r="H23">
            <v>12.24</v>
          </cell>
          <cell r="J23">
            <v>26.64</v>
          </cell>
          <cell r="K23">
            <v>0</v>
          </cell>
        </row>
        <row r="24">
          <cell r="B24">
            <v>26.304166666666674</v>
          </cell>
          <cell r="C24">
            <v>40</v>
          </cell>
          <cell r="D24">
            <v>14.5</v>
          </cell>
          <cell r="E24">
            <v>45.478260869565219</v>
          </cell>
          <cell r="F24">
            <v>84</v>
          </cell>
          <cell r="G24">
            <v>13</v>
          </cell>
          <cell r="H24">
            <v>10.44</v>
          </cell>
          <cell r="J24">
            <v>22.68</v>
          </cell>
          <cell r="K24">
            <v>0</v>
          </cell>
        </row>
        <row r="25">
          <cell r="B25">
            <v>26.5</v>
          </cell>
          <cell r="C25">
            <v>39.6</v>
          </cell>
          <cell r="D25">
            <v>14.1</v>
          </cell>
          <cell r="E25">
            <v>42.25</v>
          </cell>
          <cell r="F25">
            <v>82</v>
          </cell>
          <cell r="G25">
            <v>12</v>
          </cell>
          <cell r="H25">
            <v>20.16</v>
          </cell>
          <cell r="J25">
            <v>45</v>
          </cell>
          <cell r="K25">
            <v>0</v>
          </cell>
        </row>
        <row r="26">
          <cell r="B26">
            <v>25.787499999999998</v>
          </cell>
          <cell r="C26">
            <v>39</v>
          </cell>
          <cell r="D26">
            <v>14.2</v>
          </cell>
          <cell r="E26">
            <v>43.125</v>
          </cell>
          <cell r="F26">
            <v>80</v>
          </cell>
          <cell r="G26">
            <v>13</v>
          </cell>
          <cell r="H26">
            <v>21.6</v>
          </cell>
          <cell r="J26">
            <v>46.800000000000004</v>
          </cell>
          <cell r="K26">
            <v>0</v>
          </cell>
        </row>
        <row r="27">
          <cell r="B27">
            <v>24.095833333333331</v>
          </cell>
          <cell r="C27">
            <v>34.6</v>
          </cell>
          <cell r="D27">
            <v>14.9</v>
          </cell>
          <cell r="E27">
            <v>56.523809523809526</v>
          </cell>
          <cell r="F27">
            <v>83</v>
          </cell>
          <cell r="G27">
            <v>28</v>
          </cell>
          <cell r="H27">
            <v>18.720000000000002</v>
          </cell>
          <cell r="J27">
            <v>34.92</v>
          </cell>
          <cell r="K27">
            <v>0</v>
          </cell>
        </row>
        <row r="28">
          <cell r="B28">
            <v>21.454166666666666</v>
          </cell>
          <cell r="C28">
            <v>28.4</v>
          </cell>
          <cell r="D28">
            <v>15.9</v>
          </cell>
          <cell r="E28">
            <v>70.227272727272734</v>
          </cell>
          <cell r="F28">
            <v>91</v>
          </cell>
          <cell r="G28">
            <v>45</v>
          </cell>
          <cell r="H28">
            <v>17.28</v>
          </cell>
          <cell r="J28">
            <v>35.64</v>
          </cell>
          <cell r="K28">
            <v>0</v>
          </cell>
        </row>
        <row r="29">
          <cell r="B29">
            <v>17.383333333333333</v>
          </cell>
          <cell r="C29">
            <v>22</v>
          </cell>
          <cell r="D29">
            <v>15</v>
          </cell>
          <cell r="E29">
            <v>59</v>
          </cell>
          <cell r="F29">
            <v>72</v>
          </cell>
          <cell r="G29">
            <v>30</v>
          </cell>
          <cell r="H29">
            <v>25.2</v>
          </cell>
          <cell r="J29">
            <v>45.72</v>
          </cell>
          <cell r="K29">
            <v>0</v>
          </cell>
        </row>
        <row r="30">
          <cell r="B30">
            <v>17.512499999999999</v>
          </cell>
          <cell r="C30">
            <v>26.1</v>
          </cell>
          <cell r="D30">
            <v>11.6</v>
          </cell>
          <cell r="E30">
            <v>37.916666666666664</v>
          </cell>
          <cell r="F30">
            <v>56</v>
          </cell>
          <cell r="G30">
            <v>20</v>
          </cell>
          <cell r="H30">
            <v>18</v>
          </cell>
          <cell r="J30">
            <v>32.4</v>
          </cell>
          <cell r="K30">
            <v>0</v>
          </cell>
        </row>
        <row r="31">
          <cell r="B31">
            <v>22.649999999999995</v>
          </cell>
          <cell r="C31">
            <v>33.9</v>
          </cell>
          <cell r="D31">
            <v>14.8</v>
          </cell>
          <cell r="E31">
            <v>37.80952380952381</v>
          </cell>
          <cell r="F31">
            <v>57</v>
          </cell>
          <cell r="G31">
            <v>24</v>
          </cell>
          <cell r="H31">
            <v>10.44</v>
          </cell>
          <cell r="J31">
            <v>20.88</v>
          </cell>
          <cell r="K31">
            <v>0</v>
          </cell>
        </row>
        <row r="32">
          <cell r="B32">
            <v>25.6875</v>
          </cell>
          <cell r="C32">
            <v>38.4</v>
          </cell>
          <cell r="D32">
            <v>15.1</v>
          </cell>
          <cell r="E32">
            <v>39.347826086956523</v>
          </cell>
          <cell r="F32">
            <v>72</v>
          </cell>
          <cell r="G32">
            <v>14</v>
          </cell>
          <cell r="H32">
            <v>10.08</v>
          </cell>
          <cell r="J32">
            <v>55.800000000000004</v>
          </cell>
          <cell r="K32">
            <v>0</v>
          </cell>
        </row>
        <row r="33">
          <cell r="B33">
            <v>25.774479166666666</v>
          </cell>
          <cell r="C33">
            <v>39.299999999999997</v>
          </cell>
          <cell r="D33">
            <v>13.2</v>
          </cell>
          <cell r="E33">
            <v>45.449905482041586</v>
          </cell>
          <cell r="F33">
            <v>81</v>
          </cell>
          <cell r="K33">
            <v>0</v>
          </cell>
        </row>
        <row r="34">
          <cell r="B34">
            <v>27.058333333333334</v>
          </cell>
          <cell r="C34">
            <v>38.9</v>
          </cell>
          <cell r="D34">
            <v>15.2</v>
          </cell>
          <cell r="E34">
            <v>43.045454545454547</v>
          </cell>
          <cell r="F34">
            <v>80</v>
          </cell>
          <cell r="G34">
            <v>17</v>
          </cell>
          <cell r="H34">
            <v>12.96</v>
          </cell>
          <cell r="J34">
            <v>31.319999999999997</v>
          </cell>
          <cell r="K34">
            <v>0</v>
          </cell>
        </row>
        <row r="35">
          <cell r="B35">
            <v>26.537500000000005</v>
          </cell>
          <cell r="C35">
            <v>38.9</v>
          </cell>
          <cell r="D35">
            <v>14.4</v>
          </cell>
          <cell r="E35">
            <v>45.869565217391305</v>
          </cell>
          <cell r="F35">
            <v>83</v>
          </cell>
          <cell r="G35">
            <v>17</v>
          </cell>
          <cell r="H35">
            <v>11.16</v>
          </cell>
          <cell r="J35">
            <v>24.48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21.8125</v>
          </cell>
          <cell r="C5">
            <v>31.4</v>
          </cell>
          <cell r="D5">
            <v>15.1</v>
          </cell>
          <cell r="E5">
            <v>56.625</v>
          </cell>
          <cell r="F5">
            <v>83</v>
          </cell>
          <cell r="G5">
            <v>22</v>
          </cell>
          <cell r="H5">
            <v>21.240000000000002</v>
          </cell>
          <cell r="J5">
            <v>45.72</v>
          </cell>
          <cell r="K5">
            <v>0</v>
          </cell>
        </row>
        <row r="6">
          <cell r="B6">
            <v>22.724999999999998</v>
          </cell>
          <cell r="C6">
            <v>31</v>
          </cell>
          <cell r="D6">
            <v>15.5</v>
          </cell>
          <cell r="E6">
            <v>43.333333333333336</v>
          </cell>
          <cell r="F6">
            <v>66</v>
          </cell>
          <cell r="G6">
            <v>22</v>
          </cell>
          <cell r="H6">
            <v>24.12</v>
          </cell>
          <cell r="J6">
            <v>55.080000000000005</v>
          </cell>
          <cell r="K6">
            <v>0</v>
          </cell>
        </row>
        <row r="7">
          <cell r="B7">
            <v>23.229166666666668</v>
          </cell>
          <cell r="C7">
            <v>31.3</v>
          </cell>
          <cell r="D7">
            <v>15.2</v>
          </cell>
          <cell r="E7">
            <v>42.333333333333336</v>
          </cell>
          <cell r="F7">
            <v>69</v>
          </cell>
          <cell r="G7">
            <v>21</v>
          </cell>
          <cell r="H7">
            <v>20.16</v>
          </cell>
          <cell r="J7">
            <v>49.680000000000007</v>
          </cell>
          <cell r="K7">
            <v>0</v>
          </cell>
        </row>
        <row r="8">
          <cell r="B8">
            <v>23.783333333333335</v>
          </cell>
          <cell r="C8">
            <v>29.7</v>
          </cell>
          <cell r="D8">
            <v>18.5</v>
          </cell>
          <cell r="E8">
            <v>41.416666666666664</v>
          </cell>
          <cell r="F8">
            <v>58</v>
          </cell>
          <cell r="G8">
            <v>26</v>
          </cell>
          <cell r="H8">
            <v>14.04</v>
          </cell>
          <cell r="J8">
            <v>30.96</v>
          </cell>
          <cell r="K8">
            <v>0</v>
          </cell>
        </row>
        <row r="9">
          <cell r="B9">
            <v>24.916666666666668</v>
          </cell>
          <cell r="C9">
            <v>31.9</v>
          </cell>
          <cell r="D9">
            <v>18.5</v>
          </cell>
          <cell r="E9">
            <v>38.25</v>
          </cell>
          <cell r="F9">
            <v>57</v>
          </cell>
          <cell r="G9">
            <v>22</v>
          </cell>
          <cell r="H9">
            <v>16.2</v>
          </cell>
          <cell r="J9">
            <v>36</v>
          </cell>
          <cell r="K9">
            <v>0</v>
          </cell>
        </row>
        <row r="10">
          <cell r="B10">
            <v>23.824999999999999</v>
          </cell>
          <cell r="C10">
            <v>31.4</v>
          </cell>
          <cell r="D10">
            <v>16.899999999999999</v>
          </cell>
          <cell r="E10">
            <v>39.625</v>
          </cell>
          <cell r="F10">
            <v>61</v>
          </cell>
          <cell r="G10">
            <v>20</v>
          </cell>
          <cell r="H10">
            <v>13.32</v>
          </cell>
          <cell r="J10">
            <v>39.6</v>
          </cell>
          <cell r="K10">
            <v>0</v>
          </cell>
        </row>
        <row r="11">
          <cell r="B11">
            <v>23.720833333333335</v>
          </cell>
          <cell r="C11">
            <v>29.1</v>
          </cell>
          <cell r="D11">
            <v>18.600000000000001</v>
          </cell>
          <cell r="E11">
            <v>38.75</v>
          </cell>
          <cell r="F11">
            <v>76</v>
          </cell>
          <cell r="G11">
            <v>23</v>
          </cell>
          <cell r="H11">
            <v>21.240000000000002</v>
          </cell>
          <cell r="J11">
            <v>52.56</v>
          </cell>
          <cell r="K11">
            <v>0</v>
          </cell>
        </row>
        <row r="12">
          <cell r="B12">
            <v>14.625</v>
          </cell>
          <cell r="C12">
            <v>19.8</v>
          </cell>
          <cell r="D12">
            <v>11.3</v>
          </cell>
          <cell r="E12">
            <v>94.75</v>
          </cell>
          <cell r="F12">
            <v>97</v>
          </cell>
          <cell r="G12">
            <v>71</v>
          </cell>
          <cell r="H12">
            <v>14.76</v>
          </cell>
          <cell r="J12">
            <v>33.119999999999997</v>
          </cell>
          <cell r="K12">
            <v>0</v>
          </cell>
        </row>
        <row r="13">
          <cell r="B13">
            <v>9.2958333333333325</v>
          </cell>
          <cell r="C13">
            <v>11.3</v>
          </cell>
          <cell r="D13">
            <v>7.3</v>
          </cell>
          <cell r="E13">
            <v>79.666666666666671</v>
          </cell>
          <cell r="F13">
            <v>97</v>
          </cell>
          <cell r="G13">
            <v>57</v>
          </cell>
          <cell r="H13">
            <v>16.2</v>
          </cell>
          <cell r="J13">
            <v>39.6</v>
          </cell>
          <cell r="K13">
            <v>0</v>
          </cell>
        </row>
        <row r="14">
          <cell r="B14">
            <v>9.6124999999999989</v>
          </cell>
          <cell r="C14">
            <v>18.100000000000001</v>
          </cell>
          <cell r="D14">
            <v>2.5</v>
          </cell>
          <cell r="E14">
            <v>63.75</v>
          </cell>
          <cell r="F14">
            <v>91</v>
          </cell>
          <cell r="G14">
            <v>26</v>
          </cell>
          <cell r="H14">
            <v>11.16</v>
          </cell>
          <cell r="J14">
            <v>27</v>
          </cell>
          <cell r="K14">
            <v>0</v>
          </cell>
        </row>
        <row r="15">
          <cell r="B15">
            <v>12.329166666666666</v>
          </cell>
          <cell r="C15">
            <v>21.7</v>
          </cell>
          <cell r="D15">
            <v>4.4000000000000004</v>
          </cell>
          <cell r="E15">
            <v>46.875</v>
          </cell>
          <cell r="F15">
            <v>73</v>
          </cell>
          <cell r="G15">
            <v>17</v>
          </cell>
          <cell r="H15">
            <v>14.76</v>
          </cell>
          <cell r="J15">
            <v>29.16</v>
          </cell>
          <cell r="K15">
            <v>0</v>
          </cell>
        </row>
        <row r="16">
          <cell r="B16">
            <v>13.391666666666667</v>
          </cell>
          <cell r="C16">
            <v>18.8</v>
          </cell>
          <cell r="D16">
            <v>8.6999999999999993</v>
          </cell>
          <cell r="E16">
            <v>43.083333333333336</v>
          </cell>
          <cell r="F16">
            <v>67</v>
          </cell>
          <cell r="G16">
            <v>18</v>
          </cell>
          <cell r="H16">
            <v>15.120000000000001</v>
          </cell>
          <cell r="J16">
            <v>38.159999999999997</v>
          </cell>
          <cell r="K16">
            <v>0</v>
          </cell>
        </row>
        <row r="17">
          <cell r="B17">
            <v>13.4125</v>
          </cell>
          <cell r="C17">
            <v>23.7</v>
          </cell>
          <cell r="D17">
            <v>6.1</v>
          </cell>
          <cell r="E17">
            <v>39.541666666666664</v>
          </cell>
          <cell r="F17">
            <v>67</v>
          </cell>
          <cell r="G17">
            <v>14</v>
          </cell>
          <cell r="H17">
            <v>14.4</v>
          </cell>
          <cell r="J17">
            <v>27.720000000000002</v>
          </cell>
          <cell r="K17">
            <v>0</v>
          </cell>
        </row>
        <row r="18">
          <cell r="B18">
            <v>17.25</v>
          </cell>
          <cell r="C18">
            <v>27.6</v>
          </cell>
          <cell r="D18">
            <v>9</v>
          </cell>
          <cell r="E18">
            <v>38.875</v>
          </cell>
          <cell r="F18">
            <v>67</v>
          </cell>
          <cell r="G18">
            <v>17</v>
          </cell>
          <cell r="H18">
            <v>21.6</v>
          </cell>
          <cell r="J18">
            <v>37.440000000000005</v>
          </cell>
          <cell r="K18">
            <v>0</v>
          </cell>
        </row>
        <row r="19">
          <cell r="B19">
            <v>21.220833333333335</v>
          </cell>
          <cell r="C19">
            <v>31.5</v>
          </cell>
          <cell r="D19">
            <v>14.2</v>
          </cell>
          <cell r="E19">
            <v>37.416666666666664</v>
          </cell>
          <cell r="F19">
            <v>53</v>
          </cell>
          <cell r="G19">
            <v>19</v>
          </cell>
          <cell r="H19">
            <v>16.559999999999999</v>
          </cell>
          <cell r="J19">
            <v>28.44</v>
          </cell>
          <cell r="K19">
            <v>0</v>
          </cell>
        </row>
        <row r="20">
          <cell r="B20">
            <v>25.004166666666666</v>
          </cell>
          <cell r="C20">
            <v>34.200000000000003</v>
          </cell>
          <cell r="D20">
            <v>19</v>
          </cell>
          <cell r="E20">
            <v>32.5</v>
          </cell>
          <cell r="F20">
            <v>46</v>
          </cell>
          <cell r="G20">
            <v>15</v>
          </cell>
          <cell r="H20">
            <v>15.840000000000002</v>
          </cell>
          <cell r="J20">
            <v>34.56</v>
          </cell>
          <cell r="K20">
            <v>0</v>
          </cell>
        </row>
        <row r="21">
          <cell r="B21">
            <v>27.291666666666668</v>
          </cell>
          <cell r="C21">
            <v>34.9</v>
          </cell>
          <cell r="D21">
            <v>18.399999999999999</v>
          </cell>
          <cell r="E21">
            <v>31.375</v>
          </cell>
          <cell r="F21">
            <v>54</v>
          </cell>
          <cell r="G21">
            <v>18</v>
          </cell>
          <cell r="H21">
            <v>13.68</v>
          </cell>
          <cell r="J21">
            <v>34.92</v>
          </cell>
          <cell r="K21">
            <v>0</v>
          </cell>
        </row>
        <row r="22">
          <cell r="B22">
            <v>27.970833333333331</v>
          </cell>
          <cell r="C22">
            <v>35</v>
          </cell>
          <cell r="D22">
            <v>21.2</v>
          </cell>
          <cell r="E22">
            <v>26.791666666666668</v>
          </cell>
          <cell r="F22">
            <v>47</v>
          </cell>
          <cell r="G22">
            <v>14</v>
          </cell>
          <cell r="H22">
            <v>18.720000000000002</v>
          </cell>
          <cell r="J22">
            <v>43.2</v>
          </cell>
          <cell r="K22">
            <v>0</v>
          </cell>
        </row>
        <row r="23">
          <cell r="B23">
            <v>27.354166666666668</v>
          </cell>
          <cell r="C23">
            <v>35.4</v>
          </cell>
          <cell r="D23">
            <v>21</v>
          </cell>
          <cell r="E23">
            <v>27.791666666666668</v>
          </cell>
          <cell r="F23">
            <v>43</v>
          </cell>
          <cell r="G23">
            <v>14</v>
          </cell>
          <cell r="H23">
            <v>15.120000000000001</v>
          </cell>
          <cell r="J23">
            <v>41.04</v>
          </cell>
          <cell r="K23">
            <v>0</v>
          </cell>
        </row>
        <row r="24">
          <cell r="B24">
            <v>29.387499999999992</v>
          </cell>
          <cell r="C24">
            <v>35.700000000000003</v>
          </cell>
          <cell r="D24">
            <v>21.8</v>
          </cell>
          <cell r="E24">
            <v>23.291666666666668</v>
          </cell>
          <cell r="F24">
            <v>42</v>
          </cell>
          <cell r="G24">
            <v>13</v>
          </cell>
          <cell r="H24">
            <v>13.68</v>
          </cell>
          <cell r="J24">
            <v>33.840000000000003</v>
          </cell>
          <cell r="K24">
            <v>0</v>
          </cell>
        </row>
        <row r="25">
          <cell r="B25">
            <v>27.066666666666663</v>
          </cell>
          <cell r="C25">
            <v>34.700000000000003</v>
          </cell>
          <cell r="D25">
            <v>19.8</v>
          </cell>
          <cell r="E25">
            <v>24.625</v>
          </cell>
          <cell r="F25">
            <v>38</v>
          </cell>
          <cell r="G25">
            <v>12</v>
          </cell>
          <cell r="H25">
            <v>16.2</v>
          </cell>
          <cell r="J25">
            <v>47.519999999999996</v>
          </cell>
          <cell r="K25">
            <v>0</v>
          </cell>
        </row>
        <row r="26">
          <cell r="B26">
            <v>26.087500000000006</v>
          </cell>
          <cell r="C26">
            <v>32.5</v>
          </cell>
          <cell r="D26">
            <v>18.100000000000001</v>
          </cell>
          <cell r="E26">
            <v>30.166666666666668</v>
          </cell>
          <cell r="F26">
            <v>77</v>
          </cell>
          <cell r="G26">
            <v>19</v>
          </cell>
          <cell r="H26">
            <v>19.440000000000001</v>
          </cell>
          <cell r="J26">
            <v>50.04</v>
          </cell>
          <cell r="K26">
            <v>0</v>
          </cell>
        </row>
        <row r="27">
          <cell r="B27">
            <v>13.7125</v>
          </cell>
          <cell r="C27">
            <v>18.2</v>
          </cell>
          <cell r="D27">
            <v>10.9</v>
          </cell>
          <cell r="E27">
            <v>92.791666666666671</v>
          </cell>
          <cell r="F27">
            <v>96</v>
          </cell>
          <cell r="G27">
            <v>77</v>
          </cell>
          <cell r="H27">
            <v>17.64</v>
          </cell>
          <cell r="J27">
            <v>43.2</v>
          </cell>
          <cell r="K27">
            <v>0</v>
          </cell>
        </row>
        <row r="28">
          <cell r="B28">
            <v>12.479166666666664</v>
          </cell>
          <cell r="C28">
            <v>16.5</v>
          </cell>
          <cell r="D28">
            <v>10.4</v>
          </cell>
          <cell r="E28">
            <v>84.166666666666671</v>
          </cell>
          <cell r="F28">
            <v>96</v>
          </cell>
          <cell r="G28">
            <v>51</v>
          </cell>
          <cell r="H28">
            <v>13.68</v>
          </cell>
          <cell r="J28">
            <v>37.080000000000005</v>
          </cell>
          <cell r="K28">
            <v>0</v>
          </cell>
        </row>
        <row r="29">
          <cell r="B29">
            <v>9.7333333333333325</v>
          </cell>
          <cell r="C29">
            <v>14.1</v>
          </cell>
          <cell r="D29">
            <v>5.9</v>
          </cell>
          <cell r="E29">
            <v>60.291666666666664</v>
          </cell>
          <cell r="F29">
            <v>79</v>
          </cell>
          <cell r="G29">
            <v>26</v>
          </cell>
          <cell r="H29">
            <v>17.28</v>
          </cell>
          <cell r="J29">
            <v>39.24</v>
          </cell>
          <cell r="K29">
            <v>0</v>
          </cell>
        </row>
        <row r="30">
          <cell r="B30">
            <v>11.441666666666668</v>
          </cell>
          <cell r="C30">
            <v>19.399999999999999</v>
          </cell>
          <cell r="D30">
            <v>5.9</v>
          </cell>
          <cell r="E30">
            <v>42.916666666666664</v>
          </cell>
          <cell r="F30">
            <v>71</v>
          </cell>
          <cell r="G30">
            <v>17</v>
          </cell>
          <cell r="H30">
            <v>13.32</v>
          </cell>
          <cell r="J30">
            <v>30.240000000000002</v>
          </cell>
          <cell r="K30">
            <v>0</v>
          </cell>
        </row>
        <row r="31">
          <cell r="B31">
            <v>15.866666666666665</v>
          </cell>
          <cell r="C31">
            <v>24.9</v>
          </cell>
          <cell r="D31">
            <v>8.8000000000000007</v>
          </cell>
          <cell r="E31">
            <v>35.083333333333336</v>
          </cell>
          <cell r="F31">
            <v>50</v>
          </cell>
          <cell r="G31">
            <v>21</v>
          </cell>
          <cell r="H31">
            <v>21.6</v>
          </cell>
          <cell r="J31">
            <v>43.92</v>
          </cell>
          <cell r="K31">
            <v>0</v>
          </cell>
        </row>
        <row r="32">
          <cell r="B32">
            <v>20.420833333333338</v>
          </cell>
          <cell r="C32">
            <v>32</v>
          </cell>
          <cell r="D32">
            <v>12.7</v>
          </cell>
          <cell r="E32">
            <v>33.208333333333336</v>
          </cell>
          <cell r="F32">
            <v>53</v>
          </cell>
          <cell r="G32">
            <v>14</v>
          </cell>
          <cell r="H32">
            <v>20.16</v>
          </cell>
          <cell r="J32">
            <v>36.72</v>
          </cell>
          <cell r="K32">
            <v>0</v>
          </cell>
        </row>
        <row r="33">
          <cell r="B33">
            <v>22.733333333333334</v>
          </cell>
          <cell r="C33">
            <v>31.7</v>
          </cell>
          <cell r="D33">
            <v>15.8</v>
          </cell>
          <cell r="E33">
            <v>37.5</v>
          </cell>
          <cell r="F33">
            <v>55</v>
          </cell>
          <cell r="G33">
            <v>19</v>
          </cell>
          <cell r="H33">
            <v>21.96</v>
          </cell>
          <cell r="J33">
            <v>39.6</v>
          </cell>
          <cell r="K33">
            <v>0</v>
          </cell>
        </row>
        <row r="34">
          <cell r="B34">
            <v>25.016666666666666</v>
          </cell>
          <cell r="C34">
            <v>33.5</v>
          </cell>
          <cell r="D34">
            <v>18.3</v>
          </cell>
          <cell r="E34">
            <v>36.708333333333336</v>
          </cell>
          <cell r="F34">
            <v>56</v>
          </cell>
          <cell r="G34">
            <v>17</v>
          </cell>
          <cell r="H34">
            <v>21.96</v>
          </cell>
          <cell r="J34">
            <v>45</v>
          </cell>
          <cell r="K34">
            <v>0</v>
          </cell>
        </row>
        <row r="35">
          <cell r="B35">
            <v>24.495833333333337</v>
          </cell>
          <cell r="C35">
            <v>32.4</v>
          </cell>
          <cell r="D35">
            <v>18.8</v>
          </cell>
          <cell r="E35">
            <v>36.541666666666664</v>
          </cell>
          <cell r="F35">
            <v>65</v>
          </cell>
          <cell r="G35">
            <v>22</v>
          </cell>
          <cell r="H35">
            <v>17.64</v>
          </cell>
          <cell r="J35">
            <v>31.319999999999997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29.049999999999997</v>
          </cell>
          <cell r="C5">
            <v>37.6</v>
          </cell>
          <cell r="D5">
            <v>19.3</v>
          </cell>
          <cell r="E5">
            <v>36.916666666666664</v>
          </cell>
          <cell r="F5">
            <v>75</v>
          </cell>
          <cell r="G5">
            <v>16</v>
          </cell>
          <cell r="H5">
            <v>20.16</v>
          </cell>
          <cell r="J5">
            <v>60.839999999999996</v>
          </cell>
          <cell r="K5">
            <v>0</v>
          </cell>
        </row>
        <row r="6">
          <cell r="B6">
            <v>30.237500000000008</v>
          </cell>
          <cell r="C6">
            <v>36.5</v>
          </cell>
          <cell r="D6">
            <v>23.2</v>
          </cell>
          <cell r="E6">
            <v>29.708333333333332</v>
          </cell>
          <cell r="F6">
            <v>46</v>
          </cell>
          <cell r="G6">
            <v>16</v>
          </cell>
          <cell r="H6">
            <v>23.040000000000003</v>
          </cell>
          <cell r="J6">
            <v>52.56</v>
          </cell>
          <cell r="K6">
            <v>0</v>
          </cell>
        </row>
        <row r="7">
          <cell r="B7">
            <v>31.5625</v>
          </cell>
          <cell r="C7">
            <v>35.9</v>
          </cell>
          <cell r="D7">
            <v>27.3</v>
          </cell>
          <cell r="E7">
            <v>25.958333333333332</v>
          </cell>
          <cell r="F7">
            <v>32</v>
          </cell>
          <cell r="G7">
            <v>20</v>
          </cell>
          <cell r="H7">
            <v>19.079999999999998</v>
          </cell>
          <cell r="J7">
            <v>48.96</v>
          </cell>
          <cell r="K7">
            <v>0</v>
          </cell>
        </row>
        <row r="8">
          <cell r="B8">
            <v>30.3</v>
          </cell>
          <cell r="C8">
            <v>35.200000000000003</v>
          </cell>
          <cell r="D8">
            <v>26.4</v>
          </cell>
          <cell r="E8">
            <v>31.875</v>
          </cell>
          <cell r="F8">
            <v>47</v>
          </cell>
          <cell r="G8">
            <v>25</v>
          </cell>
          <cell r="H8">
            <v>11.520000000000001</v>
          </cell>
          <cell r="J8">
            <v>33.119999999999997</v>
          </cell>
          <cell r="K8">
            <v>0</v>
          </cell>
        </row>
        <row r="9">
          <cell r="B9">
            <v>27.595833333333335</v>
          </cell>
          <cell r="C9">
            <v>35.4</v>
          </cell>
          <cell r="D9">
            <v>20.3</v>
          </cell>
          <cell r="E9">
            <v>52.291666666666664</v>
          </cell>
          <cell r="F9">
            <v>88</v>
          </cell>
          <cell r="G9">
            <v>20</v>
          </cell>
          <cell r="H9">
            <v>14.04</v>
          </cell>
          <cell r="J9">
            <v>33.840000000000003</v>
          </cell>
          <cell r="K9">
            <v>0</v>
          </cell>
        </row>
        <row r="10">
          <cell r="B10">
            <v>28.483333333333334</v>
          </cell>
          <cell r="C10">
            <v>35.700000000000003</v>
          </cell>
          <cell r="D10">
            <v>22.1</v>
          </cell>
          <cell r="E10">
            <v>32.25</v>
          </cell>
          <cell r="F10">
            <v>49</v>
          </cell>
          <cell r="G10">
            <v>18</v>
          </cell>
          <cell r="H10">
            <v>21.240000000000002</v>
          </cell>
          <cell r="J10">
            <v>48.6</v>
          </cell>
          <cell r="K10">
            <v>0</v>
          </cell>
        </row>
        <row r="11">
          <cell r="B11">
            <v>24.829166666666669</v>
          </cell>
          <cell r="C11">
            <v>30.2</v>
          </cell>
          <cell r="D11">
            <v>18.100000000000001</v>
          </cell>
          <cell r="E11">
            <v>50.291666666666664</v>
          </cell>
          <cell r="F11">
            <v>91</v>
          </cell>
          <cell r="G11">
            <v>24</v>
          </cell>
          <cell r="H11">
            <v>10.44</v>
          </cell>
          <cell r="J11">
            <v>41.04</v>
          </cell>
          <cell r="K11">
            <v>11.6</v>
          </cell>
        </row>
        <row r="12">
          <cell r="B12">
            <v>16.162500000000001</v>
          </cell>
          <cell r="C12">
            <v>20.5</v>
          </cell>
          <cell r="D12">
            <v>14.6</v>
          </cell>
          <cell r="E12">
            <v>84.458333333333329</v>
          </cell>
          <cell r="F12">
            <v>92</v>
          </cell>
          <cell r="G12">
            <v>70</v>
          </cell>
          <cell r="H12">
            <v>14.4</v>
          </cell>
          <cell r="J12">
            <v>32.76</v>
          </cell>
          <cell r="K12">
            <v>0.4</v>
          </cell>
        </row>
        <row r="13">
          <cell r="B13">
            <v>15.537500000000001</v>
          </cell>
          <cell r="C13">
            <v>19.7</v>
          </cell>
          <cell r="D13">
            <v>13.5</v>
          </cell>
          <cell r="E13">
            <v>47.75</v>
          </cell>
          <cell r="F13">
            <v>82</v>
          </cell>
          <cell r="G13">
            <v>25</v>
          </cell>
          <cell r="H13">
            <v>16.920000000000002</v>
          </cell>
          <cell r="J13">
            <v>38.159999999999997</v>
          </cell>
          <cell r="K13">
            <v>0</v>
          </cell>
        </row>
        <row r="14">
          <cell r="B14">
            <v>11.891666666666667</v>
          </cell>
          <cell r="C14">
            <v>21.7</v>
          </cell>
          <cell r="D14">
            <v>2.2999999999999998</v>
          </cell>
          <cell r="E14">
            <v>53.875</v>
          </cell>
          <cell r="F14">
            <v>89</v>
          </cell>
          <cell r="G14">
            <v>18</v>
          </cell>
          <cell r="H14">
            <v>6.48</v>
          </cell>
          <cell r="J14">
            <v>20.16</v>
          </cell>
          <cell r="K14">
            <v>0</v>
          </cell>
        </row>
        <row r="15">
          <cell r="B15">
            <v>14.008333333333335</v>
          </cell>
          <cell r="C15">
            <v>25.3</v>
          </cell>
          <cell r="D15">
            <v>3.6</v>
          </cell>
          <cell r="E15">
            <v>51.083333333333336</v>
          </cell>
          <cell r="F15">
            <v>88</v>
          </cell>
          <cell r="G15">
            <v>15</v>
          </cell>
          <cell r="H15">
            <v>10.44</v>
          </cell>
          <cell r="J15">
            <v>25.56</v>
          </cell>
          <cell r="K15">
            <v>0</v>
          </cell>
        </row>
        <row r="16">
          <cell r="B16">
            <v>16.141666666666666</v>
          </cell>
          <cell r="C16">
            <v>24.1</v>
          </cell>
          <cell r="D16">
            <v>8</v>
          </cell>
          <cell r="E16">
            <v>43.875</v>
          </cell>
          <cell r="F16">
            <v>78</v>
          </cell>
          <cell r="G16">
            <v>15</v>
          </cell>
          <cell r="H16">
            <v>18</v>
          </cell>
          <cell r="J16">
            <v>34.200000000000003</v>
          </cell>
          <cell r="K16">
            <v>0</v>
          </cell>
        </row>
        <row r="17">
          <cell r="B17">
            <v>16.570833333333336</v>
          </cell>
          <cell r="C17">
            <v>26.9</v>
          </cell>
          <cell r="D17">
            <v>7.5</v>
          </cell>
          <cell r="E17">
            <v>37.666666666666664</v>
          </cell>
          <cell r="F17">
            <v>68</v>
          </cell>
          <cell r="G17">
            <v>12</v>
          </cell>
          <cell r="H17">
            <v>12.24</v>
          </cell>
          <cell r="J17">
            <v>29.880000000000003</v>
          </cell>
          <cell r="K17">
            <v>0</v>
          </cell>
        </row>
        <row r="18">
          <cell r="B18">
            <v>21.720833333333331</v>
          </cell>
          <cell r="C18">
            <v>33.6</v>
          </cell>
          <cell r="D18">
            <v>11.7</v>
          </cell>
          <cell r="E18">
            <v>31.583333333333332</v>
          </cell>
          <cell r="F18">
            <v>63</v>
          </cell>
          <cell r="G18">
            <v>12</v>
          </cell>
          <cell r="H18">
            <v>10.8</v>
          </cell>
          <cell r="J18">
            <v>23.040000000000003</v>
          </cell>
          <cell r="K18">
            <v>0</v>
          </cell>
        </row>
        <row r="19">
          <cell r="B19">
            <v>26.704166666666662</v>
          </cell>
          <cell r="C19">
            <v>37.6</v>
          </cell>
          <cell r="D19">
            <v>18.600000000000001</v>
          </cell>
          <cell r="E19">
            <v>31.375</v>
          </cell>
          <cell r="F19">
            <v>55</v>
          </cell>
          <cell r="G19">
            <v>15</v>
          </cell>
          <cell r="H19">
            <v>15.120000000000001</v>
          </cell>
          <cell r="J19">
            <v>43.56</v>
          </cell>
          <cell r="K19">
            <v>0</v>
          </cell>
        </row>
        <row r="20">
          <cell r="B20">
            <v>29.808333333333334</v>
          </cell>
          <cell r="C20">
            <v>38.6</v>
          </cell>
          <cell r="D20">
            <v>21.7</v>
          </cell>
          <cell r="E20">
            <v>28.541666666666668</v>
          </cell>
          <cell r="F20">
            <v>47</v>
          </cell>
          <cell r="G20">
            <v>15</v>
          </cell>
          <cell r="H20">
            <v>15.48</v>
          </cell>
          <cell r="J20">
            <v>41.04</v>
          </cell>
          <cell r="K20">
            <v>0</v>
          </cell>
        </row>
        <row r="21">
          <cell r="B21">
            <v>30.141666666666666</v>
          </cell>
          <cell r="C21">
            <v>37.799999999999997</v>
          </cell>
          <cell r="D21">
            <v>23.8</v>
          </cell>
          <cell r="E21">
            <v>34.291666666666664</v>
          </cell>
          <cell r="F21">
            <v>48</v>
          </cell>
          <cell r="G21">
            <v>22</v>
          </cell>
          <cell r="H21">
            <v>11.16</v>
          </cell>
          <cell r="J21">
            <v>26.64</v>
          </cell>
          <cell r="K21">
            <v>0</v>
          </cell>
        </row>
        <row r="22">
          <cell r="B22">
            <v>30.925000000000008</v>
          </cell>
          <cell r="C22">
            <v>39.4</v>
          </cell>
          <cell r="D22">
            <v>21.4</v>
          </cell>
          <cell r="E22">
            <v>34.583333333333336</v>
          </cell>
          <cell r="F22">
            <v>65</v>
          </cell>
          <cell r="G22">
            <v>14</v>
          </cell>
          <cell r="H22">
            <v>14.04</v>
          </cell>
          <cell r="J22">
            <v>38.880000000000003</v>
          </cell>
          <cell r="K22">
            <v>0</v>
          </cell>
        </row>
        <row r="23">
          <cell r="B23">
            <v>32.024999999999999</v>
          </cell>
          <cell r="C23">
            <v>39.5</v>
          </cell>
          <cell r="D23">
            <v>26.5</v>
          </cell>
          <cell r="E23">
            <v>30.041666666666668</v>
          </cell>
          <cell r="F23">
            <v>43</v>
          </cell>
          <cell r="G23">
            <v>17</v>
          </cell>
          <cell r="H23">
            <v>10.8</v>
          </cell>
          <cell r="J23">
            <v>29.880000000000003</v>
          </cell>
          <cell r="K23">
            <v>0</v>
          </cell>
        </row>
        <row r="24">
          <cell r="B24">
            <v>27.745833333333326</v>
          </cell>
          <cell r="C24">
            <v>33.6</v>
          </cell>
          <cell r="D24">
            <v>21.3</v>
          </cell>
          <cell r="E24">
            <v>48.916666666666664</v>
          </cell>
          <cell r="F24">
            <v>75</v>
          </cell>
          <cell r="G24">
            <v>28</v>
          </cell>
          <cell r="H24">
            <v>9</v>
          </cell>
          <cell r="J24">
            <v>21.96</v>
          </cell>
          <cell r="K24">
            <v>0</v>
          </cell>
        </row>
        <row r="25">
          <cell r="B25">
            <v>28.495833333333334</v>
          </cell>
          <cell r="C25">
            <v>39.6</v>
          </cell>
          <cell r="D25">
            <v>19.2</v>
          </cell>
          <cell r="E25">
            <v>46</v>
          </cell>
          <cell r="F25">
            <v>80</v>
          </cell>
          <cell r="G25">
            <v>12</v>
          </cell>
          <cell r="H25">
            <v>19.8</v>
          </cell>
          <cell r="J25">
            <v>51.480000000000004</v>
          </cell>
          <cell r="K25">
            <v>0</v>
          </cell>
        </row>
        <row r="26">
          <cell r="B26">
            <v>25.854166666666671</v>
          </cell>
          <cell r="C26">
            <v>34.9</v>
          </cell>
          <cell r="D26">
            <v>19.899999999999999</v>
          </cell>
          <cell r="E26">
            <v>45.25</v>
          </cell>
          <cell r="F26">
            <v>74</v>
          </cell>
          <cell r="G26">
            <v>16</v>
          </cell>
          <cell r="H26">
            <v>16.2</v>
          </cell>
          <cell r="J26">
            <v>30.96</v>
          </cell>
          <cell r="K26">
            <v>0</v>
          </cell>
        </row>
        <row r="27">
          <cell r="B27">
            <v>15.68333333333333</v>
          </cell>
          <cell r="C27">
            <v>19.899999999999999</v>
          </cell>
          <cell r="D27">
            <v>11.5</v>
          </cell>
          <cell r="E27">
            <v>77.833333333333329</v>
          </cell>
          <cell r="F27">
            <v>91</v>
          </cell>
          <cell r="G27">
            <v>64</v>
          </cell>
          <cell r="H27">
            <v>13.68</v>
          </cell>
          <cell r="J27">
            <v>32.76</v>
          </cell>
          <cell r="K27">
            <v>3.2</v>
          </cell>
        </row>
        <row r="28">
          <cell r="B28">
            <v>15.7125</v>
          </cell>
          <cell r="C28">
            <v>20.6</v>
          </cell>
          <cell r="D28">
            <v>12.7</v>
          </cell>
          <cell r="E28">
            <v>71.833333333333329</v>
          </cell>
          <cell r="F28">
            <v>92</v>
          </cell>
          <cell r="G28">
            <v>39</v>
          </cell>
          <cell r="H28">
            <v>18.36</v>
          </cell>
          <cell r="J28">
            <v>39.6</v>
          </cell>
          <cell r="K28">
            <v>2.4000000000000004</v>
          </cell>
        </row>
        <row r="29">
          <cell r="B29">
            <v>15.345833333333331</v>
          </cell>
          <cell r="C29">
            <v>19.7</v>
          </cell>
          <cell r="D29">
            <v>11.7</v>
          </cell>
          <cell r="E29">
            <v>45</v>
          </cell>
          <cell r="F29">
            <v>65</v>
          </cell>
          <cell r="G29">
            <v>23</v>
          </cell>
          <cell r="H29">
            <v>16.559999999999999</v>
          </cell>
          <cell r="J29">
            <v>38.880000000000003</v>
          </cell>
          <cell r="K29">
            <v>0</v>
          </cell>
        </row>
        <row r="30">
          <cell r="B30">
            <v>14.254166666666665</v>
          </cell>
          <cell r="C30">
            <v>23.6</v>
          </cell>
          <cell r="D30">
            <v>5.0999999999999996</v>
          </cell>
          <cell r="E30">
            <v>45.375</v>
          </cell>
          <cell r="F30">
            <v>79</v>
          </cell>
          <cell r="G30">
            <v>14</v>
          </cell>
          <cell r="H30">
            <v>12.24</v>
          </cell>
          <cell r="J30">
            <v>29.16</v>
          </cell>
          <cell r="K30">
            <v>0</v>
          </cell>
        </row>
        <row r="31">
          <cell r="B31">
            <v>18.533333333333335</v>
          </cell>
          <cell r="C31">
            <v>27.8</v>
          </cell>
          <cell r="D31">
            <v>11.9</v>
          </cell>
          <cell r="E31">
            <v>39.666666666666664</v>
          </cell>
          <cell r="F31">
            <v>62</v>
          </cell>
          <cell r="G31">
            <v>20</v>
          </cell>
          <cell r="H31">
            <v>5.7600000000000007</v>
          </cell>
          <cell r="J31">
            <v>18.36</v>
          </cell>
          <cell r="K31">
            <v>0</v>
          </cell>
        </row>
        <row r="32">
          <cell r="B32">
            <v>22.512499999999999</v>
          </cell>
          <cell r="C32">
            <v>35.299999999999997</v>
          </cell>
          <cell r="D32">
            <v>13.5</v>
          </cell>
          <cell r="E32">
            <v>41.125</v>
          </cell>
          <cell r="F32">
            <v>72</v>
          </cell>
          <cell r="G32">
            <v>15</v>
          </cell>
          <cell r="H32">
            <v>7.2</v>
          </cell>
          <cell r="J32">
            <v>20.16</v>
          </cell>
          <cell r="K32">
            <v>0</v>
          </cell>
        </row>
        <row r="33">
          <cell r="B33">
            <v>26.570833333333326</v>
          </cell>
          <cell r="C33">
            <v>39.700000000000003</v>
          </cell>
          <cell r="D33">
            <v>15.1</v>
          </cell>
          <cell r="E33">
            <v>39.083333333333336</v>
          </cell>
          <cell r="F33">
            <v>72</v>
          </cell>
          <cell r="G33">
            <v>12</v>
          </cell>
          <cell r="H33">
            <v>11.879999999999999</v>
          </cell>
          <cell r="J33">
            <v>28.8</v>
          </cell>
          <cell r="K33">
            <v>0</v>
          </cell>
        </row>
        <row r="34">
          <cell r="B34">
            <v>28.766666666666666</v>
          </cell>
          <cell r="C34">
            <v>38.799999999999997</v>
          </cell>
          <cell r="D34">
            <v>19.399999999999999</v>
          </cell>
          <cell r="E34">
            <v>33.416666666666664</v>
          </cell>
          <cell r="F34">
            <v>65</v>
          </cell>
          <cell r="G34">
            <v>15</v>
          </cell>
          <cell r="H34">
            <v>16.920000000000002</v>
          </cell>
          <cell r="J34">
            <v>47.88</v>
          </cell>
          <cell r="K34">
            <v>0</v>
          </cell>
        </row>
        <row r="35">
          <cell r="B35">
            <v>25.416666666666668</v>
          </cell>
          <cell r="C35">
            <v>31.7</v>
          </cell>
          <cell r="D35">
            <v>21.7</v>
          </cell>
          <cell r="E35">
            <v>44.75</v>
          </cell>
          <cell r="F35">
            <v>63</v>
          </cell>
          <cell r="G35">
            <v>26</v>
          </cell>
          <cell r="H35">
            <v>16.559999999999999</v>
          </cell>
          <cell r="J35">
            <v>32.04</v>
          </cell>
          <cell r="K35">
            <v>0.2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24.991666666666664</v>
          </cell>
          <cell r="C5">
            <v>35.5</v>
          </cell>
          <cell r="D5">
            <v>16.8</v>
          </cell>
          <cell r="E5">
            <v>49.416666666666664</v>
          </cell>
          <cell r="F5">
            <v>81</v>
          </cell>
          <cell r="G5">
            <v>20</v>
          </cell>
          <cell r="H5">
            <v>18.720000000000002</v>
          </cell>
          <cell r="J5">
            <v>35.28</v>
          </cell>
          <cell r="K5">
            <v>0</v>
          </cell>
        </row>
        <row r="6">
          <cell r="B6">
            <v>25.883333333333329</v>
          </cell>
          <cell r="C6">
            <v>35</v>
          </cell>
          <cell r="D6">
            <v>18.3</v>
          </cell>
          <cell r="E6">
            <v>38.5</v>
          </cell>
          <cell r="F6">
            <v>63</v>
          </cell>
          <cell r="G6">
            <v>21</v>
          </cell>
          <cell r="H6">
            <v>19.079999999999998</v>
          </cell>
          <cell r="J6">
            <v>36</v>
          </cell>
          <cell r="K6">
            <v>0</v>
          </cell>
        </row>
        <row r="7">
          <cell r="B7">
            <v>26.195833333333336</v>
          </cell>
          <cell r="C7">
            <v>35.1</v>
          </cell>
          <cell r="D7">
            <v>16.3</v>
          </cell>
          <cell r="E7">
            <v>38.416666666666664</v>
          </cell>
          <cell r="F7">
            <v>69</v>
          </cell>
          <cell r="G7">
            <v>21</v>
          </cell>
          <cell r="H7">
            <v>21.240000000000002</v>
          </cell>
          <cell r="J7">
            <v>41.4</v>
          </cell>
          <cell r="K7">
            <v>0</v>
          </cell>
        </row>
        <row r="8">
          <cell r="B8">
            <v>25.804166666666671</v>
          </cell>
          <cell r="C8">
            <v>34.4</v>
          </cell>
          <cell r="D8">
            <v>18.100000000000001</v>
          </cell>
          <cell r="E8">
            <v>39.708333333333336</v>
          </cell>
          <cell r="F8">
            <v>60</v>
          </cell>
          <cell r="G8">
            <v>24</v>
          </cell>
          <cell r="H8">
            <v>13.32</v>
          </cell>
          <cell r="J8">
            <v>33.480000000000004</v>
          </cell>
          <cell r="K8">
            <v>0</v>
          </cell>
        </row>
        <row r="9">
          <cell r="B9">
            <v>24.208333333333339</v>
          </cell>
          <cell r="C9">
            <v>34.9</v>
          </cell>
          <cell r="D9">
            <v>14.4</v>
          </cell>
          <cell r="E9">
            <v>47.5</v>
          </cell>
          <cell r="F9">
            <v>83</v>
          </cell>
          <cell r="G9">
            <v>20</v>
          </cell>
          <cell r="H9">
            <v>20.52</v>
          </cell>
          <cell r="J9">
            <v>32.4</v>
          </cell>
          <cell r="K9">
            <v>0</v>
          </cell>
        </row>
        <row r="10">
          <cell r="B10">
            <v>24.458333333333332</v>
          </cell>
          <cell r="C10">
            <v>34.700000000000003</v>
          </cell>
          <cell r="D10">
            <v>14.6</v>
          </cell>
          <cell r="E10">
            <v>43.833333333333336</v>
          </cell>
          <cell r="F10">
            <v>77</v>
          </cell>
          <cell r="G10">
            <v>20</v>
          </cell>
          <cell r="H10">
            <v>22.32</v>
          </cell>
          <cell r="J10">
            <v>46.080000000000005</v>
          </cell>
          <cell r="K10">
            <v>0</v>
          </cell>
        </row>
        <row r="11">
          <cell r="B11">
            <v>24.045833333333331</v>
          </cell>
          <cell r="C11">
            <v>34.5</v>
          </cell>
          <cell r="D11">
            <v>14.7</v>
          </cell>
          <cell r="E11">
            <v>45.041666666666664</v>
          </cell>
          <cell r="F11">
            <v>76</v>
          </cell>
          <cell r="G11">
            <v>20</v>
          </cell>
          <cell r="H11">
            <v>26.28</v>
          </cell>
          <cell r="J11">
            <v>51.12</v>
          </cell>
          <cell r="K11">
            <v>0</v>
          </cell>
        </row>
        <row r="12">
          <cell r="B12">
            <v>21.441666666666666</v>
          </cell>
          <cell r="C12">
            <v>25</v>
          </cell>
          <cell r="D12">
            <v>19.100000000000001</v>
          </cell>
          <cell r="E12">
            <v>58.791666666666664</v>
          </cell>
          <cell r="F12">
            <v>88</v>
          </cell>
          <cell r="G12">
            <v>36</v>
          </cell>
          <cell r="H12">
            <v>12.24</v>
          </cell>
          <cell r="J12">
            <v>23.400000000000002</v>
          </cell>
          <cell r="K12">
            <v>0</v>
          </cell>
        </row>
        <row r="13">
          <cell r="B13">
            <v>12.154166666666663</v>
          </cell>
          <cell r="C13">
            <v>19.100000000000001</v>
          </cell>
          <cell r="D13">
            <v>8.1999999999999993</v>
          </cell>
          <cell r="E13">
            <v>95.083333333333329</v>
          </cell>
          <cell r="F13">
            <v>99</v>
          </cell>
          <cell r="G13">
            <v>84</v>
          </cell>
          <cell r="H13">
            <v>18.36</v>
          </cell>
          <cell r="J13">
            <v>39.24</v>
          </cell>
          <cell r="K13">
            <v>28.399999999999991</v>
          </cell>
        </row>
        <row r="14">
          <cell r="B14">
            <v>10.5</v>
          </cell>
          <cell r="C14">
            <v>19.100000000000001</v>
          </cell>
          <cell r="D14">
            <v>5.3</v>
          </cell>
          <cell r="E14">
            <v>78</v>
          </cell>
          <cell r="F14">
            <v>99</v>
          </cell>
          <cell r="G14">
            <v>34</v>
          </cell>
          <cell r="H14">
            <v>12.24</v>
          </cell>
          <cell r="J14">
            <v>26.28</v>
          </cell>
          <cell r="K14">
            <v>3.2000000000000006</v>
          </cell>
        </row>
        <row r="15">
          <cell r="B15">
            <v>12.829166666666671</v>
          </cell>
          <cell r="C15">
            <v>24.8</v>
          </cell>
          <cell r="D15">
            <v>3.2</v>
          </cell>
          <cell r="E15">
            <v>67.875</v>
          </cell>
          <cell r="F15">
            <v>100</v>
          </cell>
          <cell r="G15">
            <v>21</v>
          </cell>
          <cell r="H15">
            <v>9.7200000000000006</v>
          </cell>
          <cell r="J15">
            <v>21.240000000000002</v>
          </cell>
          <cell r="K15">
            <v>0</v>
          </cell>
        </row>
        <row r="16">
          <cell r="B16">
            <v>14.745833333333335</v>
          </cell>
          <cell r="C16">
            <v>24</v>
          </cell>
          <cell r="D16">
            <v>6.2</v>
          </cell>
          <cell r="E16">
            <v>56.666666666666664</v>
          </cell>
          <cell r="F16">
            <v>96</v>
          </cell>
          <cell r="G16">
            <v>19</v>
          </cell>
          <cell r="H16">
            <v>14.4</v>
          </cell>
          <cell r="J16">
            <v>30.6</v>
          </cell>
          <cell r="K16">
            <v>0</v>
          </cell>
        </row>
        <row r="17">
          <cell r="B17">
            <v>14.833333333333334</v>
          </cell>
          <cell r="C17">
            <v>25.2</v>
          </cell>
          <cell r="D17">
            <v>5.2</v>
          </cell>
          <cell r="E17">
            <v>47.541666666666664</v>
          </cell>
          <cell r="F17">
            <v>93</v>
          </cell>
          <cell r="G17">
            <v>18</v>
          </cell>
          <cell r="H17">
            <v>9.7200000000000006</v>
          </cell>
          <cell r="J17">
            <v>16.920000000000002</v>
          </cell>
          <cell r="K17">
            <v>0</v>
          </cell>
        </row>
        <row r="18">
          <cell r="B18">
            <v>17.145833333333339</v>
          </cell>
          <cell r="C18">
            <v>31</v>
          </cell>
          <cell r="D18">
            <v>6.2</v>
          </cell>
          <cell r="E18">
            <v>54.333333333333336</v>
          </cell>
          <cell r="F18">
            <v>95</v>
          </cell>
          <cell r="G18">
            <v>16</v>
          </cell>
          <cell r="H18">
            <v>9.7200000000000006</v>
          </cell>
          <cell r="J18">
            <v>20.52</v>
          </cell>
          <cell r="K18">
            <v>0</v>
          </cell>
        </row>
        <row r="19">
          <cell r="B19">
            <v>22.345833333333331</v>
          </cell>
          <cell r="C19">
            <v>35.4</v>
          </cell>
          <cell r="D19">
            <v>11.4</v>
          </cell>
          <cell r="E19">
            <v>48.583333333333336</v>
          </cell>
          <cell r="F19">
            <v>90</v>
          </cell>
          <cell r="H19">
            <v>7.9200000000000008</v>
          </cell>
          <cell r="J19">
            <v>16.920000000000002</v>
          </cell>
          <cell r="K19">
            <v>0</v>
          </cell>
        </row>
        <row r="20">
          <cell r="B20">
            <v>24.054166666666664</v>
          </cell>
          <cell r="C20">
            <v>37.4</v>
          </cell>
          <cell r="D20">
            <v>13.4</v>
          </cell>
          <cell r="E20">
            <v>49.208333333333336</v>
          </cell>
          <cell r="F20">
            <v>86</v>
          </cell>
          <cell r="G20">
            <v>16</v>
          </cell>
          <cell r="H20">
            <v>16.559999999999999</v>
          </cell>
          <cell r="J20">
            <v>29.52</v>
          </cell>
          <cell r="K20">
            <v>0</v>
          </cell>
        </row>
        <row r="21">
          <cell r="B21">
            <v>26.145833333333332</v>
          </cell>
          <cell r="C21">
            <v>38</v>
          </cell>
          <cell r="D21">
            <v>15.6</v>
          </cell>
          <cell r="E21">
            <v>43.166666666666664</v>
          </cell>
          <cell r="F21">
            <v>78</v>
          </cell>
          <cell r="G21">
            <v>15</v>
          </cell>
          <cell r="H21">
            <v>14.4</v>
          </cell>
          <cell r="J21">
            <v>27.36</v>
          </cell>
          <cell r="K21">
            <v>0</v>
          </cell>
        </row>
        <row r="22">
          <cell r="B22">
            <v>26.341666666666665</v>
          </cell>
          <cell r="C22">
            <v>37.9</v>
          </cell>
          <cell r="D22">
            <v>15.6</v>
          </cell>
          <cell r="E22">
            <v>42.708333333333336</v>
          </cell>
          <cell r="F22">
            <v>82</v>
          </cell>
          <cell r="G22">
            <v>15</v>
          </cell>
          <cell r="H22">
            <v>12.6</v>
          </cell>
          <cell r="J22">
            <v>30.240000000000002</v>
          </cell>
          <cell r="K22">
            <v>0</v>
          </cell>
        </row>
        <row r="23">
          <cell r="B23">
            <v>25.691666666666666</v>
          </cell>
          <cell r="C23">
            <v>38.4</v>
          </cell>
          <cell r="D23">
            <v>14.5</v>
          </cell>
          <cell r="E23">
            <v>42.666666666666664</v>
          </cell>
          <cell r="F23">
            <v>85</v>
          </cell>
          <cell r="G23">
            <v>14</v>
          </cell>
          <cell r="H23">
            <v>12.24</v>
          </cell>
          <cell r="J23">
            <v>34.56</v>
          </cell>
          <cell r="K23">
            <v>0</v>
          </cell>
        </row>
        <row r="24">
          <cell r="B24">
            <v>26.479166666666668</v>
          </cell>
          <cell r="C24">
            <v>38.799999999999997</v>
          </cell>
          <cell r="D24">
            <v>15.7</v>
          </cell>
          <cell r="E24">
            <v>45.75</v>
          </cell>
          <cell r="F24">
            <v>85</v>
          </cell>
          <cell r="G24">
            <v>13</v>
          </cell>
          <cell r="H24">
            <v>9</v>
          </cell>
          <cell r="J24">
            <v>26.28</v>
          </cell>
          <cell r="K24">
            <v>0</v>
          </cell>
        </row>
        <row r="25">
          <cell r="B25">
            <v>26.683333333333334</v>
          </cell>
          <cell r="C25">
            <v>38.299999999999997</v>
          </cell>
          <cell r="D25">
            <v>15.8</v>
          </cell>
          <cell r="E25">
            <v>36.375</v>
          </cell>
          <cell r="F25">
            <v>72</v>
          </cell>
          <cell r="G25">
            <v>13</v>
          </cell>
          <cell r="H25">
            <v>20.88</v>
          </cell>
          <cell r="J25">
            <v>41.04</v>
          </cell>
          <cell r="K25">
            <v>0</v>
          </cell>
        </row>
        <row r="26">
          <cell r="B26">
            <v>27.033333333333335</v>
          </cell>
          <cell r="C26">
            <v>37.299999999999997</v>
          </cell>
          <cell r="D26">
            <v>17.399999999999999</v>
          </cell>
          <cell r="E26">
            <v>33.125</v>
          </cell>
          <cell r="F26">
            <v>56</v>
          </cell>
          <cell r="G26">
            <v>15</v>
          </cell>
          <cell r="H26">
            <v>21.6</v>
          </cell>
          <cell r="J26">
            <v>53.64</v>
          </cell>
          <cell r="K26">
            <v>0</v>
          </cell>
        </row>
        <row r="27">
          <cell r="B27">
            <v>23.929166666666664</v>
          </cell>
          <cell r="C27">
            <v>33.200000000000003</v>
          </cell>
          <cell r="D27">
            <v>17.7</v>
          </cell>
          <cell r="E27">
            <v>46.458333333333336</v>
          </cell>
          <cell r="F27">
            <v>66</v>
          </cell>
          <cell r="G27">
            <v>25</v>
          </cell>
          <cell r="H27">
            <v>21.6</v>
          </cell>
          <cell r="J27">
            <v>39.6</v>
          </cell>
          <cell r="K27">
            <v>0</v>
          </cell>
        </row>
        <row r="28">
          <cell r="B28">
            <v>16.645833333333339</v>
          </cell>
          <cell r="C28">
            <v>22.4</v>
          </cell>
          <cell r="D28">
            <v>13.9</v>
          </cell>
          <cell r="E28">
            <v>82.375</v>
          </cell>
          <cell r="F28">
            <v>99</v>
          </cell>
          <cell r="G28">
            <v>62</v>
          </cell>
          <cell r="H28">
            <v>16.920000000000002</v>
          </cell>
          <cell r="J28">
            <v>36</v>
          </cell>
          <cell r="K28">
            <v>7.9999999999999991</v>
          </cell>
        </row>
        <row r="29">
          <cell r="B29">
            <v>11.874999999999998</v>
          </cell>
          <cell r="C29">
            <v>14.3</v>
          </cell>
          <cell r="D29">
            <v>8.9</v>
          </cell>
          <cell r="E29">
            <v>83.625</v>
          </cell>
          <cell r="F29">
            <v>97</v>
          </cell>
          <cell r="G29">
            <v>57</v>
          </cell>
          <cell r="H29">
            <v>18.720000000000002</v>
          </cell>
          <cell r="J29">
            <v>38.159999999999997</v>
          </cell>
          <cell r="K29">
            <v>5.2000000000000011</v>
          </cell>
        </row>
        <row r="30">
          <cell r="B30">
            <v>12.608333333333334</v>
          </cell>
          <cell r="C30">
            <v>21.3</v>
          </cell>
          <cell r="D30">
            <v>5.0999999999999996</v>
          </cell>
          <cell r="E30">
            <v>64.333333333333329</v>
          </cell>
          <cell r="F30">
            <v>92</v>
          </cell>
          <cell r="G30">
            <v>33</v>
          </cell>
          <cell r="H30">
            <v>15.840000000000002</v>
          </cell>
          <cell r="J30">
            <v>27</v>
          </cell>
          <cell r="K30">
            <v>0</v>
          </cell>
        </row>
        <row r="31">
          <cell r="B31">
            <v>17.816666666666666</v>
          </cell>
          <cell r="C31">
            <v>28.5</v>
          </cell>
          <cell r="D31">
            <v>9.4</v>
          </cell>
          <cell r="E31">
            <v>53.708333333333336</v>
          </cell>
          <cell r="F31">
            <v>87</v>
          </cell>
          <cell r="G31">
            <v>26</v>
          </cell>
          <cell r="H31">
            <v>11.16</v>
          </cell>
          <cell r="J31">
            <v>24.12</v>
          </cell>
          <cell r="K31">
            <v>0</v>
          </cell>
        </row>
        <row r="32">
          <cell r="B32">
            <v>21.729166666666668</v>
          </cell>
          <cell r="C32">
            <v>33.700000000000003</v>
          </cell>
          <cell r="D32">
            <v>10.5</v>
          </cell>
          <cell r="E32">
            <v>38.958333333333336</v>
          </cell>
          <cell r="F32">
            <v>73</v>
          </cell>
          <cell r="G32">
            <v>19</v>
          </cell>
          <cell r="H32">
            <v>12.96</v>
          </cell>
          <cell r="J32">
            <v>19.8</v>
          </cell>
          <cell r="K32">
            <v>0</v>
          </cell>
        </row>
        <row r="33">
          <cell r="B33">
            <v>24.229166666666661</v>
          </cell>
          <cell r="C33">
            <v>35.799999999999997</v>
          </cell>
          <cell r="D33">
            <v>12.9</v>
          </cell>
          <cell r="E33">
            <v>46.333333333333336</v>
          </cell>
          <cell r="F33">
            <v>85</v>
          </cell>
          <cell r="G33">
            <v>19</v>
          </cell>
          <cell r="H33">
            <v>13.32</v>
          </cell>
          <cell r="J33">
            <v>30.240000000000002</v>
          </cell>
          <cell r="K33">
            <v>0</v>
          </cell>
        </row>
        <row r="34">
          <cell r="B34">
            <v>26.808333333333334</v>
          </cell>
          <cell r="C34">
            <v>35.5</v>
          </cell>
          <cell r="D34">
            <v>18.5</v>
          </cell>
          <cell r="E34">
            <v>38.916666666666664</v>
          </cell>
          <cell r="F34">
            <v>67</v>
          </cell>
          <cell r="G34">
            <v>18</v>
          </cell>
          <cell r="H34">
            <v>21.240000000000002</v>
          </cell>
          <cell r="J34">
            <v>33.480000000000004</v>
          </cell>
          <cell r="K34">
            <v>0</v>
          </cell>
        </row>
        <row r="35">
          <cell r="B35">
            <v>27.366666666666664</v>
          </cell>
          <cell r="C35">
            <v>36.6</v>
          </cell>
          <cell r="D35">
            <v>18.100000000000001</v>
          </cell>
          <cell r="E35">
            <v>33.708333333333336</v>
          </cell>
          <cell r="F35">
            <v>59</v>
          </cell>
          <cell r="G35">
            <v>17</v>
          </cell>
          <cell r="H35">
            <v>16.920000000000002</v>
          </cell>
          <cell r="J35">
            <v>32.4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24.483333333333331</v>
          </cell>
          <cell r="C5">
            <v>34.5</v>
          </cell>
          <cell r="D5">
            <v>14.9</v>
          </cell>
          <cell r="E5">
            <v>54.916666666666664</v>
          </cell>
          <cell r="F5">
            <v>90</v>
          </cell>
          <cell r="G5">
            <v>21</v>
          </cell>
          <cell r="H5">
            <v>24.12</v>
          </cell>
          <cell r="J5">
            <v>45</v>
          </cell>
          <cell r="K5">
            <v>0</v>
          </cell>
        </row>
        <row r="6">
          <cell r="B6">
            <v>25.75</v>
          </cell>
          <cell r="C6">
            <v>34</v>
          </cell>
          <cell r="D6">
            <v>19.399999999999999</v>
          </cell>
          <cell r="E6">
            <v>41.458333333333336</v>
          </cell>
          <cell r="F6">
            <v>60</v>
          </cell>
          <cell r="G6">
            <v>22</v>
          </cell>
          <cell r="H6">
            <v>28.08</v>
          </cell>
          <cell r="J6">
            <v>49.680000000000007</v>
          </cell>
          <cell r="K6">
            <v>0</v>
          </cell>
        </row>
        <row r="7">
          <cell r="B7">
            <v>25.645833333333329</v>
          </cell>
          <cell r="C7">
            <v>35.299999999999997</v>
          </cell>
          <cell r="D7">
            <v>18.600000000000001</v>
          </cell>
          <cell r="E7">
            <v>43.208333333333336</v>
          </cell>
          <cell r="F7">
            <v>62</v>
          </cell>
          <cell r="G7">
            <v>22</v>
          </cell>
          <cell r="H7">
            <v>23.400000000000002</v>
          </cell>
          <cell r="J7">
            <v>45.36</v>
          </cell>
          <cell r="K7">
            <v>0</v>
          </cell>
        </row>
        <row r="8">
          <cell r="B8">
            <v>26.108333333333334</v>
          </cell>
          <cell r="C8">
            <v>33.4</v>
          </cell>
          <cell r="D8">
            <v>20.399999999999999</v>
          </cell>
          <cell r="E8">
            <v>42.125</v>
          </cell>
          <cell r="F8">
            <v>56</v>
          </cell>
          <cell r="G8">
            <v>25</v>
          </cell>
          <cell r="H8">
            <v>19.079999999999998</v>
          </cell>
          <cell r="J8">
            <v>34.56</v>
          </cell>
          <cell r="K8">
            <v>0</v>
          </cell>
        </row>
        <row r="9">
          <cell r="B9">
            <v>24.654166666666672</v>
          </cell>
          <cell r="C9">
            <v>34.799999999999997</v>
          </cell>
          <cell r="D9">
            <v>15.1</v>
          </cell>
          <cell r="E9">
            <v>50</v>
          </cell>
          <cell r="F9">
            <v>82</v>
          </cell>
          <cell r="G9">
            <v>21</v>
          </cell>
          <cell r="H9">
            <v>15.120000000000001</v>
          </cell>
          <cell r="J9">
            <v>36.72</v>
          </cell>
          <cell r="K9">
            <v>0</v>
          </cell>
        </row>
        <row r="10">
          <cell r="B10">
            <v>25.966666666666658</v>
          </cell>
          <cell r="C10">
            <v>34.1</v>
          </cell>
          <cell r="D10">
            <v>18.5</v>
          </cell>
          <cell r="E10">
            <v>41.333333333333336</v>
          </cell>
          <cell r="F10">
            <v>63</v>
          </cell>
          <cell r="G10">
            <v>21</v>
          </cell>
          <cell r="H10">
            <v>21.96</v>
          </cell>
          <cell r="J10">
            <v>45.72</v>
          </cell>
          <cell r="K10">
            <v>0</v>
          </cell>
        </row>
        <row r="11">
          <cell r="B11">
            <v>23.775000000000002</v>
          </cell>
          <cell r="C11">
            <v>34.6</v>
          </cell>
          <cell r="D11">
            <v>13.9</v>
          </cell>
          <cell r="E11">
            <v>47.25</v>
          </cell>
          <cell r="F11">
            <v>79</v>
          </cell>
          <cell r="G11">
            <v>20</v>
          </cell>
          <cell r="H11">
            <v>28.44</v>
          </cell>
          <cell r="J11">
            <v>54.72</v>
          </cell>
          <cell r="K11">
            <v>0</v>
          </cell>
        </row>
        <row r="12">
          <cell r="B12">
            <v>19.141666666666669</v>
          </cell>
          <cell r="C12">
            <v>26.2</v>
          </cell>
          <cell r="D12">
            <v>16.100000000000001</v>
          </cell>
          <cell r="E12">
            <v>81.083333333333329</v>
          </cell>
          <cell r="F12">
            <v>97</v>
          </cell>
          <cell r="G12">
            <v>41</v>
          </cell>
          <cell r="H12">
            <v>10.08</v>
          </cell>
          <cell r="J12">
            <v>34.92</v>
          </cell>
          <cell r="K12">
            <v>2.2000000000000002</v>
          </cell>
        </row>
        <row r="13">
          <cell r="B13">
            <v>12.03333333333333</v>
          </cell>
          <cell r="C13">
            <v>16.2</v>
          </cell>
          <cell r="D13">
            <v>9.3000000000000007</v>
          </cell>
          <cell r="E13">
            <v>81.541666666666671</v>
          </cell>
          <cell r="F13">
            <v>96</v>
          </cell>
          <cell r="G13">
            <v>63</v>
          </cell>
          <cell r="H13">
            <v>11.879999999999999</v>
          </cell>
          <cell r="J13">
            <v>34.92</v>
          </cell>
          <cell r="K13">
            <v>4</v>
          </cell>
        </row>
        <row r="14">
          <cell r="B14">
            <v>8.6208333333333336</v>
          </cell>
          <cell r="C14">
            <v>17.8</v>
          </cell>
          <cell r="D14">
            <v>0.1</v>
          </cell>
          <cell r="E14">
            <v>80.083333333333329</v>
          </cell>
          <cell r="F14">
            <v>100</v>
          </cell>
          <cell r="G14">
            <v>36</v>
          </cell>
          <cell r="H14">
            <v>7.5600000000000005</v>
          </cell>
          <cell r="J14">
            <v>18</v>
          </cell>
          <cell r="K14">
            <v>0.2</v>
          </cell>
        </row>
        <row r="15">
          <cell r="B15">
            <v>10.508333333333335</v>
          </cell>
          <cell r="C15">
            <v>23.1</v>
          </cell>
          <cell r="D15">
            <v>0</v>
          </cell>
          <cell r="E15">
            <v>70.875</v>
          </cell>
          <cell r="F15">
            <v>100</v>
          </cell>
          <cell r="G15">
            <v>21</v>
          </cell>
          <cell r="H15">
            <v>6.84</v>
          </cell>
          <cell r="J15">
            <v>20.88</v>
          </cell>
          <cell r="K15">
            <v>0.2</v>
          </cell>
        </row>
        <row r="16">
          <cell r="B16">
            <v>12.429166666666667</v>
          </cell>
          <cell r="C16">
            <v>23.6</v>
          </cell>
          <cell r="D16">
            <v>2.6</v>
          </cell>
          <cell r="E16">
            <v>62.375</v>
          </cell>
          <cell r="F16">
            <v>97</v>
          </cell>
          <cell r="G16">
            <v>20</v>
          </cell>
          <cell r="H16">
            <v>11.879999999999999</v>
          </cell>
          <cell r="J16">
            <v>30.6</v>
          </cell>
          <cell r="K16">
            <v>0</v>
          </cell>
        </row>
        <row r="17">
          <cell r="B17">
            <v>12.741666666666667</v>
          </cell>
          <cell r="C17">
            <v>24.6</v>
          </cell>
          <cell r="D17">
            <v>0.7</v>
          </cell>
          <cell r="E17">
            <v>52.416666666666664</v>
          </cell>
          <cell r="F17">
            <v>95</v>
          </cell>
          <cell r="G17">
            <v>18</v>
          </cell>
          <cell r="H17">
            <v>8.64</v>
          </cell>
          <cell r="J17">
            <v>19.8</v>
          </cell>
          <cell r="K17">
            <v>0</v>
          </cell>
        </row>
        <row r="18">
          <cell r="B18">
            <v>16.524999999999999</v>
          </cell>
          <cell r="C18">
            <v>29.9</v>
          </cell>
          <cell r="D18">
            <v>6</v>
          </cell>
          <cell r="E18">
            <v>56.041666666666664</v>
          </cell>
          <cell r="F18">
            <v>92</v>
          </cell>
          <cell r="G18">
            <v>20</v>
          </cell>
          <cell r="H18">
            <v>12.6</v>
          </cell>
          <cell r="J18">
            <v>28.8</v>
          </cell>
          <cell r="K18">
            <v>0</v>
          </cell>
        </row>
        <row r="19">
          <cell r="B19">
            <v>22.299999999999997</v>
          </cell>
          <cell r="C19">
            <v>33.700000000000003</v>
          </cell>
          <cell r="D19">
            <v>9.4</v>
          </cell>
          <cell r="E19">
            <v>46.833333333333336</v>
          </cell>
          <cell r="F19">
            <v>90</v>
          </cell>
          <cell r="G19">
            <v>19</v>
          </cell>
          <cell r="H19">
            <v>12.6</v>
          </cell>
          <cell r="J19">
            <v>29.52</v>
          </cell>
          <cell r="K19">
            <v>0</v>
          </cell>
        </row>
        <row r="20">
          <cell r="B20">
            <v>24.387500000000003</v>
          </cell>
          <cell r="C20">
            <v>37.299999999999997</v>
          </cell>
          <cell r="D20">
            <v>11.5</v>
          </cell>
          <cell r="E20">
            <v>46.166666666666664</v>
          </cell>
          <cell r="F20">
            <v>87</v>
          </cell>
          <cell r="G20">
            <v>16</v>
          </cell>
          <cell r="H20">
            <v>18.36</v>
          </cell>
          <cell r="J20">
            <v>38.880000000000003</v>
          </cell>
          <cell r="K20">
            <v>0</v>
          </cell>
        </row>
        <row r="21">
          <cell r="B21">
            <v>26.170833333333334</v>
          </cell>
          <cell r="C21">
            <v>37.9</v>
          </cell>
          <cell r="D21">
            <v>14.9</v>
          </cell>
          <cell r="E21">
            <v>43.416666666666664</v>
          </cell>
          <cell r="F21">
            <v>81</v>
          </cell>
          <cell r="G21">
            <v>16</v>
          </cell>
          <cell r="H21">
            <v>19.440000000000001</v>
          </cell>
          <cell r="J21">
            <v>37.440000000000005</v>
          </cell>
          <cell r="K21">
            <v>0</v>
          </cell>
        </row>
        <row r="22">
          <cell r="B22">
            <v>26.637499999999999</v>
          </cell>
          <cell r="C22">
            <v>37.700000000000003</v>
          </cell>
          <cell r="D22">
            <v>13.1</v>
          </cell>
          <cell r="E22">
            <v>39.25</v>
          </cell>
          <cell r="F22">
            <v>82</v>
          </cell>
          <cell r="G22">
            <v>16</v>
          </cell>
          <cell r="H22">
            <v>25.2</v>
          </cell>
          <cell r="J22">
            <v>39.6</v>
          </cell>
          <cell r="K22">
            <v>0</v>
          </cell>
        </row>
        <row r="23">
          <cell r="B23">
            <v>26.862500000000008</v>
          </cell>
          <cell r="C23">
            <v>38.5</v>
          </cell>
          <cell r="D23">
            <v>14</v>
          </cell>
          <cell r="E23">
            <v>38.708333333333336</v>
          </cell>
          <cell r="F23">
            <v>79</v>
          </cell>
          <cell r="G23">
            <v>15</v>
          </cell>
          <cell r="H23">
            <v>19.8</v>
          </cell>
          <cell r="J23">
            <v>36.36</v>
          </cell>
          <cell r="K23">
            <v>0</v>
          </cell>
        </row>
        <row r="24">
          <cell r="B24">
            <v>27.412499999999998</v>
          </cell>
          <cell r="C24">
            <v>38.5</v>
          </cell>
          <cell r="D24">
            <v>16.8</v>
          </cell>
          <cell r="E24">
            <v>41.416666666666664</v>
          </cell>
          <cell r="F24">
            <v>77</v>
          </cell>
          <cell r="G24">
            <v>13</v>
          </cell>
          <cell r="H24">
            <v>15.48</v>
          </cell>
          <cell r="J24">
            <v>29.52</v>
          </cell>
          <cell r="K24">
            <v>0</v>
          </cell>
        </row>
        <row r="25">
          <cell r="B25">
            <v>27.412499999999998</v>
          </cell>
          <cell r="C25">
            <v>39</v>
          </cell>
          <cell r="D25">
            <v>15.5</v>
          </cell>
          <cell r="E25">
            <v>33.125</v>
          </cell>
          <cell r="F25">
            <v>73</v>
          </cell>
          <cell r="G25">
            <v>14</v>
          </cell>
          <cell r="H25">
            <v>21.240000000000002</v>
          </cell>
          <cell r="J25">
            <v>50.04</v>
          </cell>
          <cell r="K25">
            <v>0</v>
          </cell>
        </row>
        <row r="26">
          <cell r="B26">
            <v>26.074999999999999</v>
          </cell>
          <cell r="C26">
            <v>37.5</v>
          </cell>
          <cell r="D26">
            <v>15</v>
          </cell>
          <cell r="E26">
            <v>37.75</v>
          </cell>
          <cell r="F26">
            <v>67</v>
          </cell>
          <cell r="G26">
            <v>16</v>
          </cell>
          <cell r="H26">
            <v>31.680000000000003</v>
          </cell>
          <cell r="J26">
            <v>61.92</v>
          </cell>
          <cell r="K26">
            <v>0</v>
          </cell>
        </row>
        <row r="27">
          <cell r="B27">
            <v>18.95</v>
          </cell>
          <cell r="C27">
            <v>25.8</v>
          </cell>
          <cell r="D27">
            <v>15</v>
          </cell>
          <cell r="E27">
            <v>76.375</v>
          </cell>
          <cell r="F27">
            <v>95</v>
          </cell>
          <cell r="G27">
            <v>36</v>
          </cell>
          <cell r="H27">
            <v>16.559999999999999</v>
          </cell>
          <cell r="J27">
            <v>36.72</v>
          </cell>
          <cell r="K27">
            <v>0.2</v>
          </cell>
        </row>
        <row r="28">
          <cell r="B28">
            <v>14.529166666666663</v>
          </cell>
          <cell r="C28">
            <v>15.7</v>
          </cell>
          <cell r="D28">
            <v>13.2</v>
          </cell>
          <cell r="E28">
            <v>93.25</v>
          </cell>
          <cell r="F28">
            <v>98</v>
          </cell>
          <cell r="G28">
            <v>81</v>
          </cell>
          <cell r="H28">
            <v>10.8</v>
          </cell>
          <cell r="J28">
            <v>24.840000000000003</v>
          </cell>
          <cell r="K28">
            <v>10.199999999999999</v>
          </cell>
        </row>
        <row r="29">
          <cell r="B29">
            <v>12.258333333333335</v>
          </cell>
          <cell r="C29">
            <v>14.8</v>
          </cell>
          <cell r="D29">
            <v>10.199999999999999</v>
          </cell>
          <cell r="E29">
            <v>68.916666666666671</v>
          </cell>
          <cell r="F29">
            <v>97</v>
          </cell>
          <cell r="G29">
            <v>43</v>
          </cell>
          <cell r="H29">
            <v>12.96</v>
          </cell>
          <cell r="J29">
            <v>34.200000000000003</v>
          </cell>
          <cell r="K29">
            <v>0</v>
          </cell>
        </row>
        <row r="30">
          <cell r="B30">
            <v>10.208333333333334</v>
          </cell>
          <cell r="C30">
            <v>21.3</v>
          </cell>
          <cell r="D30">
            <v>-0.3</v>
          </cell>
          <cell r="E30">
            <v>66.625</v>
          </cell>
          <cell r="F30">
            <v>100</v>
          </cell>
          <cell r="G30">
            <v>26</v>
          </cell>
          <cell r="H30">
            <v>10.08</v>
          </cell>
          <cell r="J30">
            <v>27.36</v>
          </cell>
          <cell r="K30">
            <v>0</v>
          </cell>
        </row>
        <row r="31">
          <cell r="B31">
            <v>15.254166666666668</v>
          </cell>
          <cell r="C31">
            <v>27.1</v>
          </cell>
          <cell r="D31">
            <v>5.0999999999999996</v>
          </cell>
          <cell r="E31">
            <v>57.5</v>
          </cell>
          <cell r="F31">
            <v>94</v>
          </cell>
          <cell r="G31">
            <v>25</v>
          </cell>
          <cell r="H31">
            <v>13.32</v>
          </cell>
          <cell r="J31">
            <v>25.56</v>
          </cell>
          <cell r="K31">
            <v>0</v>
          </cell>
        </row>
        <row r="32">
          <cell r="B32">
            <v>21.458333333333339</v>
          </cell>
          <cell r="C32">
            <v>33</v>
          </cell>
          <cell r="D32">
            <v>11.7</v>
          </cell>
          <cell r="E32">
            <v>39.375</v>
          </cell>
          <cell r="F32">
            <v>62</v>
          </cell>
          <cell r="G32">
            <v>21</v>
          </cell>
          <cell r="H32">
            <v>17.28</v>
          </cell>
          <cell r="J32">
            <v>29.880000000000003</v>
          </cell>
          <cell r="K32">
            <v>0</v>
          </cell>
        </row>
        <row r="33">
          <cell r="B33">
            <v>23.833333333333332</v>
          </cell>
          <cell r="C33">
            <v>35.299999999999997</v>
          </cell>
          <cell r="D33">
            <v>9.6</v>
          </cell>
          <cell r="E33">
            <v>44</v>
          </cell>
          <cell r="F33">
            <v>87</v>
          </cell>
          <cell r="G33">
            <v>20</v>
          </cell>
          <cell r="H33">
            <v>14.76</v>
          </cell>
          <cell r="J33">
            <v>32.4</v>
          </cell>
          <cell r="K33">
            <v>0</v>
          </cell>
        </row>
        <row r="34">
          <cell r="B34">
            <v>26.566666666666666</v>
          </cell>
          <cell r="C34">
            <v>36.299999999999997</v>
          </cell>
          <cell r="D34">
            <v>15.3</v>
          </cell>
          <cell r="E34">
            <v>41.625</v>
          </cell>
          <cell r="F34">
            <v>83</v>
          </cell>
          <cell r="G34">
            <v>17</v>
          </cell>
          <cell r="H34">
            <v>16.559999999999999</v>
          </cell>
          <cell r="J34">
            <v>39.24</v>
          </cell>
          <cell r="K34">
            <v>0</v>
          </cell>
        </row>
        <row r="35">
          <cell r="B35">
            <v>26.258333333333336</v>
          </cell>
          <cell r="C35">
            <v>37.1</v>
          </cell>
          <cell r="D35">
            <v>12.8</v>
          </cell>
          <cell r="E35">
            <v>40.958333333333336</v>
          </cell>
          <cell r="F35">
            <v>83</v>
          </cell>
          <cell r="G35">
            <v>18</v>
          </cell>
          <cell r="H35">
            <v>19.440000000000001</v>
          </cell>
          <cell r="J35">
            <v>38.519999999999996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24.55</v>
          </cell>
          <cell r="C5">
            <v>34.4</v>
          </cell>
          <cell r="D5">
            <v>17.8</v>
          </cell>
          <cell r="E5">
            <v>50.958333333333336</v>
          </cell>
          <cell r="F5">
            <v>75</v>
          </cell>
          <cell r="G5">
            <v>21</v>
          </cell>
          <cell r="H5">
            <v>28.44</v>
          </cell>
          <cell r="J5">
            <v>47.519999999999996</v>
          </cell>
          <cell r="K5">
            <v>0</v>
          </cell>
        </row>
        <row r="6">
          <cell r="B6">
            <v>25.787500000000005</v>
          </cell>
          <cell r="C6">
            <v>33.5</v>
          </cell>
          <cell r="D6">
            <v>19.100000000000001</v>
          </cell>
          <cell r="E6">
            <v>38.208333333333336</v>
          </cell>
          <cell r="F6">
            <v>54</v>
          </cell>
          <cell r="G6">
            <v>22</v>
          </cell>
          <cell r="H6">
            <v>28.08</v>
          </cell>
          <cell r="J6">
            <v>48.96</v>
          </cell>
          <cell r="K6">
            <v>0</v>
          </cell>
        </row>
        <row r="7">
          <cell r="B7">
            <v>26.279166666666665</v>
          </cell>
          <cell r="C7">
            <v>34.4</v>
          </cell>
          <cell r="D7">
            <v>19.399999999999999</v>
          </cell>
          <cell r="E7">
            <v>38.625</v>
          </cell>
          <cell r="F7">
            <v>61</v>
          </cell>
          <cell r="G7">
            <v>21</v>
          </cell>
          <cell r="H7">
            <v>29.52</v>
          </cell>
          <cell r="J7">
            <v>52.2</v>
          </cell>
          <cell r="K7">
            <v>0</v>
          </cell>
        </row>
        <row r="8">
          <cell r="B8">
            <v>27.012499999999999</v>
          </cell>
          <cell r="C8">
            <v>34.299999999999997</v>
          </cell>
          <cell r="D8">
            <v>22.1</v>
          </cell>
          <cell r="E8">
            <v>35.916666666666664</v>
          </cell>
          <cell r="F8">
            <v>51</v>
          </cell>
          <cell r="G8">
            <v>22</v>
          </cell>
          <cell r="H8">
            <v>27</v>
          </cell>
          <cell r="J8">
            <v>47.16</v>
          </cell>
          <cell r="K8">
            <v>0</v>
          </cell>
        </row>
        <row r="9">
          <cell r="B9">
            <v>25.833333333333332</v>
          </cell>
          <cell r="C9">
            <v>34.299999999999997</v>
          </cell>
          <cell r="D9">
            <v>17.600000000000001</v>
          </cell>
          <cell r="E9">
            <v>39.916666666666664</v>
          </cell>
          <cell r="F9">
            <v>62</v>
          </cell>
          <cell r="G9">
            <v>22</v>
          </cell>
          <cell r="H9">
            <v>25.2</v>
          </cell>
          <cell r="J9">
            <v>40.32</v>
          </cell>
          <cell r="K9">
            <v>0</v>
          </cell>
        </row>
        <row r="10">
          <cell r="B10">
            <v>26.275000000000002</v>
          </cell>
          <cell r="C10">
            <v>34.5</v>
          </cell>
          <cell r="D10">
            <v>18.7</v>
          </cell>
          <cell r="E10">
            <v>36.625</v>
          </cell>
          <cell r="F10">
            <v>54</v>
          </cell>
          <cell r="G10">
            <v>21</v>
          </cell>
          <cell r="H10">
            <v>27</v>
          </cell>
          <cell r="J10">
            <v>51.84</v>
          </cell>
          <cell r="K10">
            <v>0</v>
          </cell>
        </row>
        <row r="11">
          <cell r="B11">
            <v>26.979166666666668</v>
          </cell>
          <cell r="C11">
            <v>34.299999999999997</v>
          </cell>
          <cell r="D11">
            <v>18.2</v>
          </cell>
          <cell r="E11">
            <v>34.708333333333336</v>
          </cell>
          <cell r="F11">
            <v>58</v>
          </cell>
          <cell r="G11">
            <v>20</v>
          </cell>
          <cell r="H11">
            <v>23.040000000000003</v>
          </cell>
          <cell r="J11">
            <v>44.28</v>
          </cell>
          <cell r="K11">
            <v>0</v>
          </cell>
        </row>
        <row r="12">
          <cell r="B12">
            <v>21.387500000000003</v>
          </cell>
          <cell r="C12">
            <v>25.9</v>
          </cell>
          <cell r="D12">
            <v>16.8</v>
          </cell>
          <cell r="E12">
            <v>62.583333333333336</v>
          </cell>
          <cell r="F12">
            <v>95</v>
          </cell>
          <cell r="G12">
            <v>33</v>
          </cell>
          <cell r="H12">
            <v>16.2</v>
          </cell>
          <cell r="J12">
            <v>32.4</v>
          </cell>
          <cell r="K12">
            <v>0</v>
          </cell>
        </row>
        <row r="13">
          <cell r="B13">
            <v>12.616666666666669</v>
          </cell>
          <cell r="C13">
            <v>19.5</v>
          </cell>
          <cell r="D13">
            <v>7.6</v>
          </cell>
          <cell r="E13">
            <v>98.791666666666671</v>
          </cell>
          <cell r="F13">
            <v>100</v>
          </cell>
          <cell r="G13">
            <v>81</v>
          </cell>
          <cell r="H13">
            <v>21.96</v>
          </cell>
          <cell r="J13">
            <v>46.080000000000005</v>
          </cell>
          <cell r="K13">
            <v>24.799999999999997</v>
          </cell>
        </row>
        <row r="14">
          <cell r="B14">
            <v>10.550000000000002</v>
          </cell>
          <cell r="C14">
            <v>19.2</v>
          </cell>
          <cell r="D14">
            <v>4</v>
          </cell>
          <cell r="E14">
            <v>79.333333333333329</v>
          </cell>
          <cell r="F14">
            <v>100</v>
          </cell>
          <cell r="G14">
            <v>38</v>
          </cell>
          <cell r="H14">
            <v>11.16</v>
          </cell>
          <cell r="J14">
            <v>26.28</v>
          </cell>
          <cell r="K14">
            <v>3.0000000000000004</v>
          </cell>
        </row>
        <row r="15">
          <cell r="B15">
            <v>12.408333333333333</v>
          </cell>
          <cell r="C15">
            <v>24.3</v>
          </cell>
          <cell r="D15">
            <v>2.5</v>
          </cell>
          <cell r="E15">
            <v>72.333333333333329</v>
          </cell>
          <cell r="F15">
            <v>100</v>
          </cell>
          <cell r="G15">
            <v>28</v>
          </cell>
          <cell r="H15">
            <v>12.6</v>
          </cell>
          <cell r="J15">
            <v>24.840000000000003</v>
          </cell>
          <cell r="K15">
            <v>0.2</v>
          </cell>
        </row>
        <row r="16">
          <cell r="B16">
            <v>13.0375</v>
          </cell>
          <cell r="C16">
            <v>23</v>
          </cell>
          <cell r="D16">
            <v>3.7</v>
          </cell>
          <cell r="E16">
            <v>67.583333333333329</v>
          </cell>
          <cell r="F16">
            <v>100</v>
          </cell>
          <cell r="G16">
            <v>28</v>
          </cell>
          <cell r="H16">
            <v>17.28</v>
          </cell>
          <cell r="J16">
            <v>33.119999999999997</v>
          </cell>
          <cell r="K16">
            <v>0</v>
          </cell>
        </row>
        <row r="17">
          <cell r="B17">
            <v>13.587500000000004</v>
          </cell>
          <cell r="C17">
            <v>25</v>
          </cell>
          <cell r="D17">
            <v>1.3</v>
          </cell>
          <cell r="E17">
            <v>54</v>
          </cell>
          <cell r="F17">
            <v>100</v>
          </cell>
          <cell r="G17">
            <v>18</v>
          </cell>
          <cell r="H17">
            <v>13.68</v>
          </cell>
          <cell r="J17">
            <v>24.12</v>
          </cell>
          <cell r="K17">
            <v>0</v>
          </cell>
        </row>
        <row r="18">
          <cell r="B18">
            <v>17.058333333333334</v>
          </cell>
          <cell r="C18">
            <v>29.3</v>
          </cell>
          <cell r="D18">
            <v>8.5</v>
          </cell>
          <cell r="E18">
            <v>56.791666666666664</v>
          </cell>
          <cell r="F18">
            <v>94</v>
          </cell>
          <cell r="G18">
            <v>18</v>
          </cell>
          <cell r="H18">
            <v>19.079999999999998</v>
          </cell>
          <cell r="J18">
            <v>37.440000000000005</v>
          </cell>
          <cell r="K18">
            <v>0</v>
          </cell>
        </row>
        <row r="19">
          <cell r="B19">
            <v>22.824999999999992</v>
          </cell>
          <cell r="C19">
            <v>34.6</v>
          </cell>
          <cell r="D19">
            <v>14.5</v>
          </cell>
          <cell r="E19">
            <v>41.25</v>
          </cell>
          <cell r="F19">
            <v>67</v>
          </cell>
          <cell r="G19">
            <v>16</v>
          </cell>
          <cell r="H19">
            <v>16.920000000000002</v>
          </cell>
          <cell r="J19">
            <v>28.44</v>
          </cell>
          <cell r="K19">
            <v>0</v>
          </cell>
        </row>
        <row r="20">
          <cell r="B20">
            <v>24.891666666666669</v>
          </cell>
          <cell r="C20">
            <v>36.299999999999997</v>
          </cell>
          <cell r="D20">
            <v>16.100000000000001</v>
          </cell>
          <cell r="E20">
            <v>42.041666666666664</v>
          </cell>
          <cell r="F20">
            <v>68</v>
          </cell>
          <cell r="G20">
            <v>19</v>
          </cell>
          <cell r="H20">
            <v>19.440000000000001</v>
          </cell>
          <cell r="J20">
            <v>34.56</v>
          </cell>
          <cell r="K20">
            <v>0</v>
          </cell>
        </row>
        <row r="21">
          <cell r="B21">
            <v>27.208333333333332</v>
          </cell>
          <cell r="C21">
            <v>37.200000000000003</v>
          </cell>
          <cell r="D21">
            <v>16.600000000000001</v>
          </cell>
          <cell r="E21">
            <v>36.666666666666664</v>
          </cell>
          <cell r="F21">
            <v>67</v>
          </cell>
          <cell r="G21">
            <v>14</v>
          </cell>
          <cell r="H21">
            <v>19.079999999999998</v>
          </cell>
          <cell r="J21">
            <v>31.680000000000003</v>
          </cell>
          <cell r="K21">
            <v>0</v>
          </cell>
        </row>
        <row r="22">
          <cell r="B22">
            <v>27.587500000000002</v>
          </cell>
          <cell r="C22">
            <v>37.700000000000003</v>
          </cell>
          <cell r="D22">
            <v>19</v>
          </cell>
          <cell r="E22">
            <v>33.083333333333336</v>
          </cell>
          <cell r="F22">
            <v>56</v>
          </cell>
          <cell r="G22">
            <v>13</v>
          </cell>
          <cell r="H22">
            <v>25.56</v>
          </cell>
          <cell r="J22">
            <v>38.159999999999997</v>
          </cell>
          <cell r="K22">
            <v>0</v>
          </cell>
        </row>
        <row r="23">
          <cell r="B23">
            <v>27.270833333333332</v>
          </cell>
          <cell r="C23">
            <v>38.1</v>
          </cell>
          <cell r="D23">
            <v>18.2</v>
          </cell>
          <cell r="E23">
            <v>31.708333333333332</v>
          </cell>
          <cell r="F23">
            <v>56</v>
          </cell>
          <cell r="G23">
            <v>14</v>
          </cell>
          <cell r="H23">
            <v>16.2</v>
          </cell>
          <cell r="J23">
            <v>29.52</v>
          </cell>
          <cell r="K23">
            <v>0</v>
          </cell>
        </row>
        <row r="24">
          <cell r="B24">
            <v>26.433333333333337</v>
          </cell>
          <cell r="C24">
            <v>37.200000000000003</v>
          </cell>
          <cell r="D24">
            <v>14.4</v>
          </cell>
          <cell r="E24">
            <v>37.333333333333336</v>
          </cell>
          <cell r="F24">
            <v>82</v>
          </cell>
          <cell r="G24">
            <v>13</v>
          </cell>
          <cell r="H24">
            <v>13.68</v>
          </cell>
          <cell r="J24">
            <v>25.92</v>
          </cell>
          <cell r="K24">
            <v>0</v>
          </cell>
        </row>
        <row r="25">
          <cell r="B25">
            <v>27.354166666666668</v>
          </cell>
          <cell r="C25">
            <v>37.1</v>
          </cell>
          <cell r="D25">
            <v>19.399999999999999</v>
          </cell>
          <cell r="E25">
            <v>32.25</v>
          </cell>
          <cell r="F25">
            <v>52</v>
          </cell>
          <cell r="G25">
            <v>16</v>
          </cell>
          <cell r="H25">
            <v>20.88</v>
          </cell>
          <cell r="J25">
            <v>34.92</v>
          </cell>
          <cell r="K25">
            <v>0</v>
          </cell>
        </row>
        <row r="26">
          <cell r="B26">
            <v>28.799999999999997</v>
          </cell>
          <cell r="C26">
            <v>37.4</v>
          </cell>
          <cell r="D26">
            <v>17.8</v>
          </cell>
          <cell r="E26">
            <v>27.041666666666668</v>
          </cell>
          <cell r="F26">
            <v>56</v>
          </cell>
          <cell r="G26">
            <v>14</v>
          </cell>
          <cell r="H26">
            <v>25.92</v>
          </cell>
          <cell r="J26">
            <v>46.440000000000005</v>
          </cell>
          <cell r="K26">
            <v>0</v>
          </cell>
        </row>
        <row r="27">
          <cell r="B27">
            <v>21.912500000000005</v>
          </cell>
          <cell r="C27">
            <v>27.8</v>
          </cell>
          <cell r="D27">
            <v>14.2</v>
          </cell>
          <cell r="E27">
            <v>52.416666666666664</v>
          </cell>
          <cell r="F27">
            <v>76</v>
          </cell>
          <cell r="G27">
            <v>31</v>
          </cell>
          <cell r="H27">
            <v>26.64</v>
          </cell>
          <cell r="J27">
            <v>43.56</v>
          </cell>
          <cell r="K27">
            <v>0</v>
          </cell>
        </row>
        <row r="28">
          <cell r="B28">
            <v>16.329166666666666</v>
          </cell>
          <cell r="C28">
            <v>20.2</v>
          </cell>
          <cell r="D28">
            <v>14.2</v>
          </cell>
          <cell r="E28">
            <v>87.541666666666671</v>
          </cell>
          <cell r="F28">
            <v>100</v>
          </cell>
          <cell r="G28">
            <v>63</v>
          </cell>
          <cell r="H28">
            <v>24.12</v>
          </cell>
          <cell r="J28">
            <v>38.880000000000003</v>
          </cell>
          <cell r="K28">
            <v>6.4</v>
          </cell>
        </row>
        <row r="29">
          <cell r="B29">
            <v>12.270833333333334</v>
          </cell>
          <cell r="C29">
            <v>14.4</v>
          </cell>
          <cell r="D29">
            <v>10.6</v>
          </cell>
          <cell r="E29">
            <v>81.916666666666671</v>
          </cell>
          <cell r="F29">
            <v>100</v>
          </cell>
          <cell r="G29">
            <v>49</v>
          </cell>
          <cell r="H29">
            <v>18.36</v>
          </cell>
          <cell r="J29">
            <v>32.4</v>
          </cell>
          <cell r="K29">
            <v>0.2</v>
          </cell>
        </row>
        <row r="30">
          <cell r="B30">
            <v>11.191666666666665</v>
          </cell>
          <cell r="C30">
            <v>21.7</v>
          </cell>
          <cell r="D30">
            <v>1.4</v>
          </cell>
          <cell r="E30">
            <v>70.5</v>
          </cell>
          <cell r="F30">
            <v>100</v>
          </cell>
          <cell r="G30">
            <v>29</v>
          </cell>
          <cell r="H30">
            <v>18</v>
          </cell>
          <cell r="J30">
            <v>35.28</v>
          </cell>
          <cell r="K30">
            <v>0.2</v>
          </cell>
        </row>
        <row r="31">
          <cell r="B31">
            <v>16.016666666666666</v>
          </cell>
          <cell r="C31">
            <v>27.1</v>
          </cell>
          <cell r="D31">
            <v>6.7</v>
          </cell>
          <cell r="E31">
            <v>48.25</v>
          </cell>
          <cell r="F31">
            <v>88</v>
          </cell>
          <cell r="G31">
            <v>17</v>
          </cell>
          <cell r="H31">
            <v>27</v>
          </cell>
          <cell r="J31">
            <v>40.680000000000007</v>
          </cell>
          <cell r="K31">
            <v>0</v>
          </cell>
        </row>
        <row r="32">
          <cell r="B32">
            <v>20.520833333333332</v>
          </cell>
          <cell r="C32">
            <v>31.2</v>
          </cell>
          <cell r="D32">
            <v>13</v>
          </cell>
          <cell r="E32">
            <v>37.583333333333336</v>
          </cell>
          <cell r="F32">
            <v>54</v>
          </cell>
          <cell r="G32">
            <v>19</v>
          </cell>
          <cell r="H32">
            <v>18.36</v>
          </cell>
          <cell r="J32">
            <v>33.840000000000003</v>
          </cell>
          <cell r="K32">
            <v>0</v>
          </cell>
        </row>
        <row r="33">
          <cell r="B33">
            <v>24.125000000000004</v>
          </cell>
          <cell r="C33">
            <v>34.9</v>
          </cell>
          <cell r="D33">
            <v>15.6</v>
          </cell>
          <cell r="E33">
            <v>44.125</v>
          </cell>
          <cell r="F33">
            <v>75</v>
          </cell>
          <cell r="G33">
            <v>20</v>
          </cell>
          <cell r="H33">
            <v>21.240000000000002</v>
          </cell>
          <cell r="J33">
            <v>35.28</v>
          </cell>
          <cell r="K33">
            <v>0</v>
          </cell>
        </row>
        <row r="34">
          <cell r="B34">
            <v>26.808333333333334</v>
          </cell>
          <cell r="C34">
            <v>35.5</v>
          </cell>
          <cell r="D34">
            <v>18.5</v>
          </cell>
          <cell r="E34">
            <v>38.916666666666664</v>
          </cell>
          <cell r="F34">
            <v>67</v>
          </cell>
          <cell r="G34">
            <v>18</v>
          </cell>
          <cell r="H34">
            <v>21.240000000000002</v>
          </cell>
          <cell r="J34">
            <v>33.480000000000004</v>
          </cell>
          <cell r="K34">
            <v>0</v>
          </cell>
        </row>
        <row r="35">
          <cell r="B35">
            <v>27.366666666666664</v>
          </cell>
          <cell r="C35">
            <v>36.6</v>
          </cell>
          <cell r="D35">
            <v>18.100000000000001</v>
          </cell>
          <cell r="E35">
            <v>33.708333333333336</v>
          </cell>
          <cell r="F35">
            <v>59</v>
          </cell>
          <cell r="G35">
            <v>17</v>
          </cell>
          <cell r="H35">
            <v>16.920000000000002</v>
          </cell>
          <cell r="J35">
            <v>32.4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24.599999999999998</v>
          </cell>
          <cell r="C5">
            <v>32.9</v>
          </cell>
          <cell r="D5">
            <v>17.899999999999999</v>
          </cell>
          <cell r="E5">
            <v>42.125</v>
          </cell>
          <cell r="F5">
            <v>63</v>
          </cell>
          <cell r="G5">
            <v>20</v>
          </cell>
          <cell r="H5">
            <v>26.28</v>
          </cell>
          <cell r="J5">
            <v>50.04</v>
          </cell>
          <cell r="K5" t="str">
            <v>*</v>
          </cell>
        </row>
        <row r="6">
          <cell r="B6">
            <v>24.866666666666671</v>
          </cell>
          <cell r="C6">
            <v>31.4</v>
          </cell>
          <cell r="D6">
            <v>19.3</v>
          </cell>
          <cell r="E6">
            <v>34</v>
          </cell>
          <cell r="F6">
            <v>47</v>
          </cell>
          <cell r="G6">
            <v>22</v>
          </cell>
          <cell r="H6">
            <v>21.240000000000002</v>
          </cell>
          <cell r="J6">
            <v>45</v>
          </cell>
          <cell r="K6" t="str">
            <v>*</v>
          </cell>
        </row>
        <row r="7">
          <cell r="B7">
            <v>25.229166666666668</v>
          </cell>
          <cell r="C7">
            <v>32.6</v>
          </cell>
          <cell r="D7">
            <v>19.8</v>
          </cell>
          <cell r="E7">
            <v>35.375</v>
          </cell>
          <cell r="F7">
            <v>49</v>
          </cell>
          <cell r="G7">
            <v>19</v>
          </cell>
          <cell r="H7">
            <v>31.680000000000003</v>
          </cell>
          <cell r="J7">
            <v>58.680000000000007</v>
          </cell>
          <cell r="K7" t="str">
            <v>*</v>
          </cell>
        </row>
        <row r="8">
          <cell r="B8">
            <v>24.991666666666674</v>
          </cell>
          <cell r="C8">
            <v>31.7</v>
          </cell>
          <cell r="D8">
            <v>20.100000000000001</v>
          </cell>
          <cell r="E8">
            <v>37</v>
          </cell>
          <cell r="F8">
            <v>51</v>
          </cell>
          <cell r="G8">
            <v>21</v>
          </cell>
          <cell r="H8">
            <v>24.48</v>
          </cell>
          <cell r="J8">
            <v>41.4</v>
          </cell>
          <cell r="K8" t="str">
            <v>*</v>
          </cell>
        </row>
        <row r="9">
          <cell r="B9">
            <v>24.587499999999995</v>
          </cell>
          <cell r="C9">
            <v>32.299999999999997</v>
          </cell>
          <cell r="D9">
            <v>17.399999999999999</v>
          </cell>
          <cell r="E9">
            <v>36.5</v>
          </cell>
          <cell r="F9">
            <v>58</v>
          </cell>
          <cell r="G9">
            <v>19</v>
          </cell>
          <cell r="H9">
            <v>20.88</v>
          </cell>
          <cell r="J9">
            <v>39.24</v>
          </cell>
          <cell r="K9" t="str">
            <v>*</v>
          </cell>
        </row>
        <row r="10">
          <cell r="B10">
            <v>23.7</v>
          </cell>
          <cell r="C10">
            <v>31.2</v>
          </cell>
          <cell r="D10">
            <v>16.5</v>
          </cell>
          <cell r="E10">
            <v>36.916666666666664</v>
          </cell>
          <cell r="F10">
            <v>57</v>
          </cell>
          <cell r="G10">
            <v>20</v>
          </cell>
          <cell r="H10">
            <v>26.28</v>
          </cell>
          <cell r="J10">
            <v>56.88</v>
          </cell>
          <cell r="K10" t="str">
            <v>*</v>
          </cell>
        </row>
        <row r="11">
          <cell r="B11">
            <v>24.204166666666666</v>
          </cell>
          <cell r="C11">
            <v>32.299999999999997</v>
          </cell>
          <cell r="D11">
            <v>17</v>
          </cell>
          <cell r="E11">
            <v>35.958333333333336</v>
          </cell>
          <cell r="F11">
            <v>57</v>
          </cell>
          <cell r="G11">
            <v>19</v>
          </cell>
          <cell r="H11">
            <v>24.48</v>
          </cell>
          <cell r="J11">
            <v>56.519999999999996</v>
          </cell>
          <cell r="K11" t="str">
            <v>*</v>
          </cell>
        </row>
        <row r="12">
          <cell r="B12">
            <v>21.012499999999999</v>
          </cell>
          <cell r="C12">
            <v>24.4</v>
          </cell>
          <cell r="D12">
            <v>18</v>
          </cell>
          <cell r="E12">
            <v>55.166666666666664</v>
          </cell>
          <cell r="F12">
            <v>88</v>
          </cell>
          <cell r="G12">
            <v>36</v>
          </cell>
          <cell r="H12">
            <v>25.2</v>
          </cell>
          <cell r="J12">
            <v>38.880000000000003</v>
          </cell>
          <cell r="K12" t="str">
            <v>*</v>
          </cell>
        </row>
        <row r="13">
          <cell r="B13">
            <v>12.404166666666669</v>
          </cell>
          <cell r="C13">
            <v>18.5</v>
          </cell>
          <cell r="D13">
            <v>7.5</v>
          </cell>
          <cell r="E13">
            <v>94.291666666666671</v>
          </cell>
          <cell r="F13">
            <v>99</v>
          </cell>
          <cell r="G13">
            <v>83</v>
          </cell>
          <cell r="H13">
            <v>25.92</v>
          </cell>
          <cell r="J13">
            <v>45</v>
          </cell>
          <cell r="K13" t="str">
            <v>*</v>
          </cell>
        </row>
        <row r="14">
          <cell r="B14">
            <v>10.670833333333334</v>
          </cell>
          <cell r="C14">
            <v>20</v>
          </cell>
          <cell r="D14">
            <v>4.4000000000000004</v>
          </cell>
          <cell r="E14">
            <v>70.625</v>
          </cell>
          <cell r="F14">
            <v>94</v>
          </cell>
          <cell r="G14">
            <v>27</v>
          </cell>
          <cell r="H14">
            <v>16.2</v>
          </cell>
          <cell r="J14">
            <v>36</v>
          </cell>
          <cell r="K14" t="str">
            <v>*</v>
          </cell>
        </row>
        <row r="15">
          <cell r="B15">
            <v>14.145833333333334</v>
          </cell>
          <cell r="C15">
            <v>24.2</v>
          </cell>
          <cell r="D15">
            <v>6.5</v>
          </cell>
          <cell r="E15">
            <v>48.791666666666664</v>
          </cell>
          <cell r="F15">
            <v>77</v>
          </cell>
          <cell r="G15">
            <v>14</v>
          </cell>
          <cell r="H15">
            <v>14.76</v>
          </cell>
          <cell r="J15">
            <v>33.480000000000004</v>
          </cell>
          <cell r="K15" t="str">
            <v>*</v>
          </cell>
        </row>
        <row r="16">
          <cell r="B16">
            <v>15.70833333333333</v>
          </cell>
          <cell r="C16">
            <v>24.7</v>
          </cell>
          <cell r="D16">
            <v>8.8000000000000007</v>
          </cell>
          <cell r="E16">
            <v>41.833333333333336</v>
          </cell>
          <cell r="F16">
            <v>66</v>
          </cell>
          <cell r="G16">
            <v>14</v>
          </cell>
          <cell r="H16">
            <v>12.96</v>
          </cell>
          <cell r="J16">
            <v>30.96</v>
          </cell>
          <cell r="K16" t="str">
            <v>*</v>
          </cell>
        </row>
        <row r="17">
          <cell r="B17">
            <v>16.160869565217393</v>
          </cell>
          <cell r="C17">
            <v>26.3</v>
          </cell>
          <cell r="D17">
            <v>7.8</v>
          </cell>
          <cell r="E17">
            <v>36.956521739130437</v>
          </cell>
          <cell r="F17">
            <v>72</v>
          </cell>
          <cell r="G17">
            <v>14</v>
          </cell>
          <cell r="H17">
            <v>9.3600000000000012</v>
          </cell>
          <cell r="J17">
            <v>21.240000000000002</v>
          </cell>
          <cell r="K17" t="str">
            <v>*</v>
          </cell>
        </row>
        <row r="18">
          <cell r="B18">
            <v>21.404166666666669</v>
          </cell>
          <cell r="C18">
            <v>32.4</v>
          </cell>
          <cell r="D18">
            <v>13.7</v>
          </cell>
          <cell r="E18">
            <v>25.75</v>
          </cell>
          <cell r="F18">
            <v>39</v>
          </cell>
          <cell r="G18">
            <v>12</v>
          </cell>
          <cell r="H18">
            <v>12.24</v>
          </cell>
          <cell r="J18">
            <v>26.64</v>
          </cell>
          <cell r="K18" t="str">
            <v>*</v>
          </cell>
        </row>
        <row r="19">
          <cell r="B19">
            <v>25.004166666666666</v>
          </cell>
          <cell r="C19">
            <v>34.5</v>
          </cell>
          <cell r="D19">
            <v>17</v>
          </cell>
          <cell r="E19">
            <v>24.708333333333332</v>
          </cell>
          <cell r="F19">
            <v>50</v>
          </cell>
          <cell r="G19">
            <v>13</v>
          </cell>
          <cell r="H19">
            <v>16.559999999999999</v>
          </cell>
          <cell r="J19">
            <v>32.04</v>
          </cell>
          <cell r="K19" t="str">
            <v>*</v>
          </cell>
        </row>
        <row r="20">
          <cell r="B20">
            <v>26.079166666666662</v>
          </cell>
          <cell r="C20">
            <v>35.299999999999997</v>
          </cell>
          <cell r="D20">
            <v>17.2</v>
          </cell>
          <cell r="E20">
            <v>28.25</v>
          </cell>
          <cell r="F20">
            <v>54</v>
          </cell>
          <cell r="G20">
            <v>13</v>
          </cell>
          <cell r="H20">
            <v>15.48</v>
          </cell>
          <cell r="J20">
            <v>33.119999999999997</v>
          </cell>
          <cell r="K20" t="str">
            <v>*</v>
          </cell>
        </row>
        <row r="21">
          <cell r="B21">
            <v>27.520833333333332</v>
          </cell>
          <cell r="C21">
            <v>35.9</v>
          </cell>
          <cell r="D21">
            <v>17.2</v>
          </cell>
          <cell r="E21">
            <v>26.083333333333332</v>
          </cell>
          <cell r="F21">
            <v>53</v>
          </cell>
          <cell r="G21">
            <v>12</v>
          </cell>
          <cell r="H21">
            <v>21.6</v>
          </cell>
          <cell r="J21">
            <v>37.800000000000004</v>
          </cell>
          <cell r="K21" t="str">
            <v>*</v>
          </cell>
        </row>
        <row r="22">
          <cell r="B22">
            <v>27.674999999999997</v>
          </cell>
          <cell r="C22">
            <v>35.799999999999997</v>
          </cell>
          <cell r="D22">
            <v>20.100000000000001</v>
          </cell>
          <cell r="E22">
            <v>27.208333333333332</v>
          </cell>
          <cell r="F22">
            <v>45</v>
          </cell>
          <cell r="G22">
            <v>15</v>
          </cell>
          <cell r="H22">
            <v>20.52</v>
          </cell>
          <cell r="J22">
            <v>42.12</v>
          </cell>
          <cell r="K22" t="str">
            <v>*</v>
          </cell>
        </row>
        <row r="23">
          <cell r="B23">
            <v>27.649999999999995</v>
          </cell>
          <cell r="C23">
            <v>35.9</v>
          </cell>
          <cell r="D23">
            <v>18.899999999999999</v>
          </cell>
          <cell r="E23">
            <v>24.5</v>
          </cell>
          <cell r="F23">
            <v>40</v>
          </cell>
          <cell r="G23">
            <v>12</v>
          </cell>
          <cell r="H23">
            <v>20.52</v>
          </cell>
          <cell r="J23">
            <v>37.080000000000005</v>
          </cell>
          <cell r="K23" t="str">
            <v>*</v>
          </cell>
        </row>
        <row r="24">
          <cell r="B24">
            <v>26.762499999999999</v>
          </cell>
          <cell r="C24">
            <v>36.4</v>
          </cell>
          <cell r="D24">
            <v>16.5</v>
          </cell>
          <cell r="E24">
            <v>27.75</v>
          </cell>
          <cell r="F24">
            <v>58</v>
          </cell>
          <cell r="G24">
            <v>11</v>
          </cell>
          <cell r="H24">
            <v>12.24</v>
          </cell>
          <cell r="J24">
            <v>40.680000000000007</v>
          </cell>
          <cell r="K24" t="str">
            <v>*</v>
          </cell>
        </row>
        <row r="25">
          <cell r="B25">
            <v>27.008333333333329</v>
          </cell>
          <cell r="C25">
            <v>35.200000000000003</v>
          </cell>
          <cell r="D25">
            <v>17.100000000000001</v>
          </cell>
          <cell r="E25">
            <v>23.916666666666668</v>
          </cell>
          <cell r="F25">
            <v>50</v>
          </cell>
          <cell r="G25">
            <v>11</v>
          </cell>
          <cell r="H25">
            <v>28.44</v>
          </cell>
          <cell r="J25">
            <v>52.56</v>
          </cell>
          <cell r="K25" t="str">
            <v>*</v>
          </cell>
        </row>
        <row r="26">
          <cell r="B26">
            <v>27.308333333333334</v>
          </cell>
          <cell r="C26">
            <v>35.6</v>
          </cell>
          <cell r="D26">
            <v>20</v>
          </cell>
          <cell r="E26">
            <v>23.833333333333332</v>
          </cell>
          <cell r="F26">
            <v>36</v>
          </cell>
          <cell r="G26">
            <v>13</v>
          </cell>
          <cell r="H26">
            <v>33.840000000000003</v>
          </cell>
          <cell r="J26">
            <v>56.16</v>
          </cell>
          <cell r="K26" t="str">
            <v>*</v>
          </cell>
        </row>
        <row r="27">
          <cell r="B27">
            <v>24.3125</v>
          </cell>
          <cell r="C27">
            <v>30.8</v>
          </cell>
          <cell r="D27">
            <v>19.5</v>
          </cell>
          <cell r="E27">
            <v>38.5</v>
          </cell>
          <cell r="F27">
            <v>68</v>
          </cell>
          <cell r="G27">
            <v>24</v>
          </cell>
          <cell r="H27">
            <v>27.720000000000002</v>
          </cell>
          <cell r="J27">
            <v>46.440000000000005</v>
          </cell>
          <cell r="K27" t="str">
            <v>*</v>
          </cell>
        </row>
        <row r="28">
          <cell r="B28">
            <v>17.270833333333332</v>
          </cell>
          <cell r="C28">
            <v>20.8</v>
          </cell>
          <cell r="D28">
            <v>13.7</v>
          </cell>
          <cell r="E28">
            <v>77.541666666666671</v>
          </cell>
          <cell r="F28">
            <v>88</v>
          </cell>
          <cell r="G28">
            <v>62</v>
          </cell>
          <cell r="H28">
            <v>29.52</v>
          </cell>
          <cell r="J28">
            <v>41.4</v>
          </cell>
          <cell r="K28" t="str">
            <v>*</v>
          </cell>
        </row>
        <row r="29">
          <cell r="B29">
            <v>11.329166666666666</v>
          </cell>
          <cell r="C29">
            <v>13.9</v>
          </cell>
          <cell r="D29">
            <v>9.4</v>
          </cell>
          <cell r="E29">
            <v>78.125</v>
          </cell>
          <cell r="F29">
            <v>93</v>
          </cell>
          <cell r="G29">
            <v>52</v>
          </cell>
          <cell r="H29">
            <v>22.32</v>
          </cell>
          <cell r="J29">
            <v>39.96</v>
          </cell>
          <cell r="K29" t="str">
            <v>*</v>
          </cell>
        </row>
        <row r="30">
          <cell r="B30">
            <v>13.483333333333329</v>
          </cell>
          <cell r="C30">
            <v>22</v>
          </cell>
          <cell r="D30">
            <v>7.7</v>
          </cell>
          <cell r="E30">
            <v>48.291666666666664</v>
          </cell>
          <cell r="F30">
            <v>69</v>
          </cell>
          <cell r="G30">
            <v>22</v>
          </cell>
          <cell r="H30">
            <v>7.2</v>
          </cell>
          <cell r="J30">
            <v>30.240000000000002</v>
          </cell>
          <cell r="K30" t="str">
            <v>*</v>
          </cell>
        </row>
        <row r="31">
          <cell r="B31">
            <v>19.487499999999997</v>
          </cell>
          <cell r="C31">
            <v>30.9</v>
          </cell>
          <cell r="D31">
            <v>12.4</v>
          </cell>
          <cell r="E31">
            <v>43.5</v>
          </cell>
          <cell r="F31">
            <v>62</v>
          </cell>
          <cell r="G31">
            <v>21</v>
          </cell>
          <cell r="H31">
            <v>11.879999999999999</v>
          </cell>
          <cell r="J31">
            <v>31.319999999999997</v>
          </cell>
          <cell r="K31" t="str">
            <v>*</v>
          </cell>
        </row>
        <row r="32">
          <cell r="B32">
            <v>23.75833333333334</v>
          </cell>
          <cell r="C32">
            <v>33.9</v>
          </cell>
          <cell r="D32">
            <v>15.9</v>
          </cell>
          <cell r="E32">
            <v>27.458333333333332</v>
          </cell>
          <cell r="F32">
            <v>49</v>
          </cell>
          <cell r="G32">
            <v>13</v>
          </cell>
          <cell r="H32">
            <v>15.48</v>
          </cell>
          <cell r="J32">
            <v>41.4</v>
          </cell>
          <cell r="K32" t="str">
            <v>*</v>
          </cell>
        </row>
        <row r="33">
          <cell r="B33">
            <v>25.812499999999996</v>
          </cell>
          <cell r="C33">
            <v>35.1</v>
          </cell>
          <cell r="D33">
            <v>18.100000000000001</v>
          </cell>
          <cell r="E33">
            <v>29.5</v>
          </cell>
          <cell r="F33">
            <v>46</v>
          </cell>
          <cell r="G33">
            <v>13</v>
          </cell>
          <cell r="H33">
            <v>23.759999999999998</v>
          </cell>
          <cell r="J33">
            <v>41.04</v>
          </cell>
          <cell r="K33" t="str">
            <v>*</v>
          </cell>
        </row>
        <row r="34">
          <cell r="B34">
            <v>26.566666666666663</v>
          </cell>
          <cell r="C34">
            <v>34.799999999999997</v>
          </cell>
          <cell r="D34">
            <v>18</v>
          </cell>
          <cell r="E34">
            <v>28.791666666666668</v>
          </cell>
          <cell r="F34">
            <v>50</v>
          </cell>
          <cell r="G34">
            <v>14</v>
          </cell>
          <cell r="H34">
            <v>20.16</v>
          </cell>
          <cell r="J34">
            <v>46.080000000000005</v>
          </cell>
          <cell r="K34" t="str">
            <v>*</v>
          </cell>
        </row>
        <row r="35">
          <cell r="B35">
            <v>26.820833333333329</v>
          </cell>
          <cell r="C35">
            <v>35.5</v>
          </cell>
          <cell r="D35">
            <v>18.8</v>
          </cell>
          <cell r="E35">
            <v>29.75</v>
          </cell>
          <cell r="F35">
            <v>50</v>
          </cell>
          <cell r="G35">
            <v>15</v>
          </cell>
          <cell r="H35">
            <v>13.32</v>
          </cell>
          <cell r="J35">
            <v>32.04</v>
          </cell>
          <cell r="K3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28.866666666666674</v>
          </cell>
          <cell r="C5">
            <v>37.799999999999997</v>
          </cell>
          <cell r="D5">
            <v>18.7</v>
          </cell>
          <cell r="E5">
            <v>36</v>
          </cell>
          <cell r="F5">
            <v>73</v>
          </cell>
          <cell r="G5">
            <v>17</v>
          </cell>
          <cell r="H5">
            <v>25.92</v>
          </cell>
          <cell r="J5">
            <v>51.480000000000004</v>
          </cell>
          <cell r="K5">
            <v>0</v>
          </cell>
        </row>
        <row r="6">
          <cell r="B6">
            <v>29.137499999999999</v>
          </cell>
          <cell r="C6">
            <v>36.200000000000003</v>
          </cell>
          <cell r="D6">
            <v>22.1</v>
          </cell>
          <cell r="E6">
            <v>29.041666666666668</v>
          </cell>
          <cell r="F6">
            <v>53</v>
          </cell>
          <cell r="G6">
            <v>16</v>
          </cell>
          <cell r="H6">
            <v>31.319999999999997</v>
          </cell>
          <cell r="J6">
            <v>52.2</v>
          </cell>
          <cell r="K6">
            <v>0</v>
          </cell>
        </row>
        <row r="7">
          <cell r="B7">
            <v>29.970833333333331</v>
          </cell>
          <cell r="C7">
            <v>36.700000000000003</v>
          </cell>
          <cell r="D7">
            <v>22.1</v>
          </cell>
          <cell r="E7">
            <v>26.75</v>
          </cell>
          <cell r="F7">
            <v>56</v>
          </cell>
          <cell r="G7">
            <v>16</v>
          </cell>
          <cell r="H7">
            <v>28.44</v>
          </cell>
          <cell r="J7">
            <v>57.960000000000008</v>
          </cell>
          <cell r="K7">
            <v>0</v>
          </cell>
        </row>
        <row r="8">
          <cell r="B8">
            <v>26.8125</v>
          </cell>
          <cell r="C8">
            <v>36.6</v>
          </cell>
          <cell r="D8">
            <v>18.8</v>
          </cell>
          <cell r="E8">
            <v>39.458333333333336</v>
          </cell>
          <cell r="F8">
            <v>74</v>
          </cell>
          <cell r="G8">
            <v>17</v>
          </cell>
          <cell r="H8">
            <v>20.88</v>
          </cell>
          <cell r="J8">
            <v>42.84</v>
          </cell>
          <cell r="K8">
            <v>0</v>
          </cell>
        </row>
        <row r="9">
          <cell r="B9">
            <v>26.795833333333334</v>
          </cell>
          <cell r="C9">
            <v>37.700000000000003</v>
          </cell>
          <cell r="D9">
            <v>18</v>
          </cell>
          <cell r="E9">
            <v>43.458333333333336</v>
          </cell>
          <cell r="F9">
            <v>79</v>
          </cell>
          <cell r="G9">
            <v>15</v>
          </cell>
          <cell r="H9">
            <v>14.4</v>
          </cell>
          <cell r="J9">
            <v>35.28</v>
          </cell>
          <cell r="K9">
            <v>0</v>
          </cell>
        </row>
        <row r="10">
          <cell r="B10">
            <v>26.250000000000004</v>
          </cell>
          <cell r="C10">
            <v>36.299999999999997</v>
          </cell>
          <cell r="D10">
            <v>15.9</v>
          </cell>
          <cell r="E10">
            <v>41.291666666666664</v>
          </cell>
          <cell r="F10">
            <v>84</v>
          </cell>
          <cell r="G10">
            <v>16</v>
          </cell>
          <cell r="H10">
            <v>24.48</v>
          </cell>
          <cell r="J10">
            <v>46.080000000000005</v>
          </cell>
          <cell r="K10">
            <v>0</v>
          </cell>
        </row>
        <row r="11">
          <cell r="B11">
            <v>25.866666666666674</v>
          </cell>
          <cell r="C11">
            <v>35.700000000000003</v>
          </cell>
          <cell r="D11">
            <v>16.2</v>
          </cell>
          <cell r="E11">
            <v>41.416666666666664</v>
          </cell>
          <cell r="F11">
            <v>82</v>
          </cell>
          <cell r="G11">
            <v>16</v>
          </cell>
          <cell r="H11">
            <v>28.44</v>
          </cell>
          <cell r="J11">
            <v>51.84</v>
          </cell>
          <cell r="K11">
            <v>0</v>
          </cell>
        </row>
        <row r="12">
          <cell r="B12">
            <v>20.525000000000002</v>
          </cell>
          <cell r="C12">
            <v>27.4</v>
          </cell>
          <cell r="D12">
            <v>16</v>
          </cell>
          <cell r="E12">
            <v>77.291666666666671</v>
          </cell>
          <cell r="F12">
            <v>93</v>
          </cell>
          <cell r="G12">
            <v>35</v>
          </cell>
          <cell r="H12">
            <v>8.2799999999999994</v>
          </cell>
          <cell r="J12">
            <v>27.720000000000002</v>
          </cell>
          <cell r="K12">
            <v>19.2</v>
          </cell>
        </row>
        <row r="13">
          <cell r="B13">
            <v>12.7125</v>
          </cell>
          <cell r="C13">
            <v>16.3</v>
          </cell>
          <cell r="D13">
            <v>10.4</v>
          </cell>
          <cell r="E13">
            <v>88.125</v>
          </cell>
          <cell r="F13">
            <v>93</v>
          </cell>
          <cell r="G13">
            <v>74</v>
          </cell>
          <cell r="H13">
            <v>12.6</v>
          </cell>
          <cell r="J13">
            <v>37.080000000000005</v>
          </cell>
          <cell r="K13">
            <v>32.199999999999996</v>
          </cell>
        </row>
        <row r="14">
          <cell r="B14">
            <v>11.658333333333333</v>
          </cell>
          <cell r="C14">
            <v>20.100000000000001</v>
          </cell>
          <cell r="D14">
            <v>5.5</v>
          </cell>
          <cell r="E14">
            <v>75.583333333333329</v>
          </cell>
          <cell r="F14">
            <v>96</v>
          </cell>
          <cell r="G14">
            <v>38</v>
          </cell>
          <cell r="H14">
            <v>9.7200000000000006</v>
          </cell>
          <cell r="J14">
            <v>18</v>
          </cell>
          <cell r="K14">
            <v>0.4</v>
          </cell>
        </row>
        <row r="15">
          <cell r="B15">
            <v>14.687500000000002</v>
          </cell>
          <cell r="C15">
            <v>25.5</v>
          </cell>
          <cell r="D15">
            <v>6.3</v>
          </cell>
          <cell r="E15">
            <v>60.625</v>
          </cell>
          <cell r="F15">
            <v>90</v>
          </cell>
          <cell r="G15">
            <v>20</v>
          </cell>
          <cell r="H15">
            <v>9</v>
          </cell>
          <cell r="J15">
            <v>19.440000000000001</v>
          </cell>
          <cell r="K15">
            <v>0</v>
          </cell>
        </row>
        <row r="16">
          <cell r="B16">
            <v>15.983333333333336</v>
          </cell>
          <cell r="C16">
            <v>26.5</v>
          </cell>
          <cell r="D16">
            <v>7.8</v>
          </cell>
          <cell r="E16">
            <v>57.791666666666664</v>
          </cell>
          <cell r="F16">
            <v>93</v>
          </cell>
          <cell r="G16">
            <v>15</v>
          </cell>
          <cell r="H16">
            <v>12.24</v>
          </cell>
          <cell r="J16">
            <v>42.480000000000004</v>
          </cell>
          <cell r="K16">
            <v>0</v>
          </cell>
        </row>
        <row r="17">
          <cell r="B17">
            <v>16.774999999999995</v>
          </cell>
          <cell r="C17">
            <v>26.2</v>
          </cell>
          <cell r="D17">
            <v>9.9</v>
          </cell>
          <cell r="E17">
            <v>44.708333333333336</v>
          </cell>
          <cell r="F17">
            <v>78</v>
          </cell>
          <cell r="G17">
            <v>17</v>
          </cell>
          <cell r="H17">
            <v>14.76</v>
          </cell>
          <cell r="J17">
            <v>29.880000000000003</v>
          </cell>
          <cell r="K17">
            <v>0</v>
          </cell>
        </row>
        <row r="18">
          <cell r="B18">
            <v>20.575000000000003</v>
          </cell>
          <cell r="C18">
            <v>32.1</v>
          </cell>
          <cell r="D18">
            <v>11.9</v>
          </cell>
          <cell r="E18">
            <v>42.708333333333336</v>
          </cell>
          <cell r="F18">
            <v>83</v>
          </cell>
          <cell r="G18">
            <v>14</v>
          </cell>
          <cell r="H18">
            <v>7.5600000000000005</v>
          </cell>
          <cell r="J18">
            <v>21.96</v>
          </cell>
          <cell r="K18">
            <v>0</v>
          </cell>
        </row>
        <row r="19">
          <cell r="B19">
            <v>24.033333333333335</v>
          </cell>
          <cell r="C19">
            <v>37.799999999999997</v>
          </cell>
          <cell r="D19">
            <v>13.7</v>
          </cell>
          <cell r="E19">
            <v>51.208333333333336</v>
          </cell>
          <cell r="F19">
            <v>91</v>
          </cell>
          <cell r="G19">
            <v>12</v>
          </cell>
          <cell r="H19">
            <v>10.08</v>
          </cell>
          <cell r="J19">
            <v>21.6</v>
          </cell>
          <cell r="K19">
            <v>0</v>
          </cell>
        </row>
        <row r="20">
          <cell r="B20">
            <v>25.316666666666666</v>
          </cell>
          <cell r="C20">
            <v>38.4</v>
          </cell>
          <cell r="D20">
            <v>15.8</v>
          </cell>
          <cell r="E20">
            <v>55.208333333333336</v>
          </cell>
          <cell r="F20">
            <v>90</v>
          </cell>
          <cell r="G20">
            <v>16</v>
          </cell>
          <cell r="H20">
            <v>8.64</v>
          </cell>
          <cell r="J20">
            <v>22.68</v>
          </cell>
          <cell r="K20">
            <v>0</v>
          </cell>
        </row>
        <row r="21">
          <cell r="B21">
            <v>27.345833333333335</v>
          </cell>
          <cell r="C21">
            <v>39.9</v>
          </cell>
          <cell r="D21">
            <v>17.600000000000001</v>
          </cell>
          <cell r="E21">
            <v>52.541666666666664</v>
          </cell>
          <cell r="F21">
            <v>88</v>
          </cell>
          <cell r="G21">
            <v>13</v>
          </cell>
          <cell r="H21">
            <v>12.6</v>
          </cell>
          <cell r="J21">
            <v>27.720000000000002</v>
          </cell>
          <cell r="K21">
            <v>0</v>
          </cell>
        </row>
        <row r="22">
          <cell r="B22">
            <v>28.504166666666663</v>
          </cell>
          <cell r="C22">
            <v>39.700000000000003</v>
          </cell>
          <cell r="D22">
            <v>18.5</v>
          </cell>
          <cell r="E22">
            <v>43.708333333333336</v>
          </cell>
          <cell r="F22">
            <v>83</v>
          </cell>
          <cell r="G22">
            <v>13</v>
          </cell>
          <cell r="H22">
            <v>12.96</v>
          </cell>
          <cell r="J22">
            <v>24.12</v>
          </cell>
          <cell r="K22">
            <v>0</v>
          </cell>
        </row>
        <row r="23">
          <cell r="B23">
            <v>28.045833333333334</v>
          </cell>
          <cell r="C23">
            <v>39.4</v>
          </cell>
          <cell r="D23">
            <v>18.7</v>
          </cell>
          <cell r="E23">
            <v>48.208333333333336</v>
          </cell>
          <cell r="F23">
            <v>84</v>
          </cell>
          <cell r="G23">
            <v>13</v>
          </cell>
          <cell r="H23">
            <v>11.520000000000001</v>
          </cell>
          <cell r="J23">
            <v>28.8</v>
          </cell>
          <cell r="K23">
            <v>0</v>
          </cell>
        </row>
        <row r="24">
          <cell r="B24">
            <v>27.774999999999995</v>
          </cell>
          <cell r="C24">
            <v>40.200000000000003</v>
          </cell>
          <cell r="D24">
            <v>18.100000000000001</v>
          </cell>
          <cell r="E24">
            <v>47.833333333333336</v>
          </cell>
          <cell r="F24">
            <v>82</v>
          </cell>
          <cell r="G24">
            <v>12</v>
          </cell>
          <cell r="H24">
            <v>7.9200000000000008</v>
          </cell>
          <cell r="J24">
            <v>27</v>
          </cell>
          <cell r="K24">
            <v>0</v>
          </cell>
        </row>
        <row r="25">
          <cell r="B25">
            <v>27.383333333333329</v>
          </cell>
          <cell r="C25">
            <v>39.200000000000003</v>
          </cell>
          <cell r="D25">
            <v>17.3</v>
          </cell>
          <cell r="E25">
            <v>44.875</v>
          </cell>
          <cell r="F25">
            <v>84</v>
          </cell>
          <cell r="G25">
            <v>11</v>
          </cell>
          <cell r="H25">
            <v>17.64</v>
          </cell>
          <cell r="J25">
            <v>39.24</v>
          </cell>
          <cell r="K25">
            <v>0</v>
          </cell>
        </row>
        <row r="26">
          <cell r="B26">
            <v>27.558333333333323</v>
          </cell>
          <cell r="C26">
            <v>38.299999999999997</v>
          </cell>
          <cell r="D26">
            <v>17.8</v>
          </cell>
          <cell r="E26">
            <v>38.041666666666664</v>
          </cell>
          <cell r="F26">
            <v>74</v>
          </cell>
          <cell r="G26">
            <v>14</v>
          </cell>
          <cell r="H26">
            <v>20.16</v>
          </cell>
          <cell r="J26">
            <v>46.440000000000005</v>
          </cell>
          <cell r="K26">
            <v>0</v>
          </cell>
        </row>
        <row r="27">
          <cell r="B27">
            <v>20.499999999999996</v>
          </cell>
          <cell r="C27">
            <v>27.1</v>
          </cell>
          <cell r="D27">
            <v>17.3</v>
          </cell>
          <cell r="E27">
            <v>65.75</v>
          </cell>
          <cell r="F27">
            <v>79</v>
          </cell>
          <cell r="G27">
            <v>38</v>
          </cell>
          <cell r="H27">
            <v>8.64</v>
          </cell>
          <cell r="J27">
            <v>26.64</v>
          </cell>
          <cell r="K27">
            <v>0</v>
          </cell>
        </row>
        <row r="28">
          <cell r="B28">
            <v>16.566666666666666</v>
          </cell>
          <cell r="C28">
            <v>18.7</v>
          </cell>
          <cell r="D28">
            <v>15</v>
          </cell>
          <cell r="E28">
            <v>82.791666666666671</v>
          </cell>
          <cell r="F28">
            <v>92</v>
          </cell>
          <cell r="G28">
            <v>69</v>
          </cell>
          <cell r="H28">
            <v>6.84</v>
          </cell>
          <cell r="J28">
            <v>25.92</v>
          </cell>
          <cell r="K28">
            <v>5</v>
          </cell>
        </row>
        <row r="29">
          <cell r="B29">
            <v>14.237499999999999</v>
          </cell>
          <cell r="C29">
            <v>16.100000000000001</v>
          </cell>
          <cell r="D29">
            <v>12.6</v>
          </cell>
          <cell r="E29">
            <v>66.583333333333329</v>
          </cell>
          <cell r="F29">
            <v>88</v>
          </cell>
          <cell r="G29">
            <v>39</v>
          </cell>
          <cell r="H29">
            <v>19.8</v>
          </cell>
          <cell r="J29">
            <v>34.56</v>
          </cell>
          <cell r="K29">
            <v>0.60000000000000009</v>
          </cell>
        </row>
        <row r="30">
          <cell r="B30">
            <v>14.420833333333333</v>
          </cell>
          <cell r="C30">
            <v>23.4</v>
          </cell>
          <cell r="D30">
            <v>7.3</v>
          </cell>
          <cell r="E30">
            <v>56.666666666666664</v>
          </cell>
          <cell r="F30">
            <v>92</v>
          </cell>
          <cell r="G30">
            <v>19</v>
          </cell>
          <cell r="H30">
            <v>16.2</v>
          </cell>
          <cell r="J30">
            <v>39.6</v>
          </cell>
          <cell r="K30">
            <v>0</v>
          </cell>
        </row>
        <row r="31">
          <cell r="B31">
            <v>20.999999999999996</v>
          </cell>
          <cell r="C31">
            <v>30.7</v>
          </cell>
          <cell r="D31">
            <v>13.5</v>
          </cell>
          <cell r="E31">
            <v>38.25</v>
          </cell>
          <cell r="F31">
            <v>67</v>
          </cell>
          <cell r="G31">
            <v>20</v>
          </cell>
          <cell r="H31">
            <v>10.44</v>
          </cell>
          <cell r="J31">
            <v>25.2</v>
          </cell>
          <cell r="K31">
            <v>0</v>
          </cell>
        </row>
        <row r="32">
          <cell r="B32">
            <v>25.654166666666669</v>
          </cell>
          <cell r="C32">
            <v>36.200000000000003</v>
          </cell>
          <cell r="D32">
            <v>16.7</v>
          </cell>
          <cell r="E32">
            <v>29</v>
          </cell>
          <cell r="F32">
            <v>74</v>
          </cell>
          <cell r="G32">
            <v>13</v>
          </cell>
          <cell r="H32">
            <v>10.8</v>
          </cell>
          <cell r="J32">
            <v>23.400000000000002</v>
          </cell>
          <cell r="K32">
            <v>0</v>
          </cell>
        </row>
        <row r="33">
          <cell r="B33">
            <v>27.195833333333329</v>
          </cell>
          <cell r="C33">
            <v>38.5</v>
          </cell>
          <cell r="D33">
            <v>16.7</v>
          </cell>
          <cell r="E33">
            <v>38.75</v>
          </cell>
          <cell r="F33">
            <v>78</v>
          </cell>
          <cell r="G33">
            <v>13</v>
          </cell>
          <cell r="H33">
            <v>16.2</v>
          </cell>
          <cell r="J33">
            <v>30.240000000000002</v>
          </cell>
          <cell r="K33">
            <v>0</v>
          </cell>
        </row>
        <row r="34">
          <cell r="B34">
            <v>30.816666666666663</v>
          </cell>
          <cell r="C34">
            <v>39</v>
          </cell>
          <cell r="D34">
            <v>23</v>
          </cell>
          <cell r="E34">
            <v>27.25</v>
          </cell>
          <cell r="F34">
            <v>68</v>
          </cell>
          <cell r="G34">
            <v>13</v>
          </cell>
          <cell r="H34">
            <v>16.920000000000002</v>
          </cell>
          <cell r="J34">
            <v>34.92</v>
          </cell>
          <cell r="K34">
            <v>0</v>
          </cell>
        </row>
        <row r="35">
          <cell r="B35">
            <v>27.700000000000003</v>
          </cell>
          <cell r="C35">
            <v>38.700000000000003</v>
          </cell>
          <cell r="D35">
            <v>17.5</v>
          </cell>
          <cell r="E35">
            <v>40.583333333333336</v>
          </cell>
          <cell r="F35">
            <v>83</v>
          </cell>
          <cell r="G35">
            <v>15</v>
          </cell>
          <cell r="H35">
            <v>15.120000000000001</v>
          </cell>
          <cell r="J35">
            <v>30.96</v>
          </cell>
          <cell r="K35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J35" t="str">
            <v>*</v>
          </cell>
          <cell r="K3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22.308333333333334</v>
          </cell>
          <cell r="C5">
            <v>31.6</v>
          </cell>
          <cell r="D5">
            <v>16.7</v>
          </cell>
          <cell r="E5">
            <v>63.916666666666664</v>
          </cell>
          <cell r="F5">
            <v>85</v>
          </cell>
          <cell r="G5">
            <v>30</v>
          </cell>
          <cell r="H5" t="str">
            <v>*</v>
          </cell>
          <cell r="J5">
            <v>39.6</v>
          </cell>
          <cell r="K5">
            <v>0</v>
          </cell>
        </row>
        <row r="6">
          <cell r="B6">
            <v>24.058333333333334</v>
          </cell>
          <cell r="C6">
            <v>31.7</v>
          </cell>
          <cell r="D6">
            <v>17.399999999999999</v>
          </cell>
          <cell r="E6">
            <v>47.041666666666664</v>
          </cell>
          <cell r="F6">
            <v>72</v>
          </cell>
          <cell r="G6">
            <v>25</v>
          </cell>
          <cell r="H6" t="str">
            <v>*</v>
          </cell>
          <cell r="J6">
            <v>50.76</v>
          </cell>
          <cell r="K6">
            <v>0</v>
          </cell>
        </row>
        <row r="7">
          <cell r="B7">
            <v>24.383333333333329</v>
          </cell>
          <cell r="C7">
            <v>32.4</v>
          </cell>
          <cell r="D7">
            <v>18.100000000000001</v>
          </cell>
          <cell r="E7">
            <v>42.75</v>
          </cell>
          <cell r="F7">
            <v>61</v>
          </cell>
          <cell r="G7">
            <v>26</v>
          </cell>
          <cell r="H7" t="str">
            <v>*</v>
          </cell>
          <cell r="J7">
            <v>49.680000000000007</v>
          </cell>
          <cell r="K7">
            <v>0</v>
          </cell>
        </row>
        <row r="8">
          <cell r="B8">
            <v>23.387500000000003</v>
          </cell>
          <cell r="C8">
            <v>27.5</v>
          </cell>
          <cell r="D8">
            <v>20.3</v>
          </cell>
          <cell r="E8">
            <v>51.25</v>
          </cell>
          <cell r="F8">
            <v>70</v>
          </cell>
          <cell r="G8">
            <v>37</v>
          </cell>
          <cell r="H8" t="str">
            <v>*</v>
          </cell>
          <cell r="J8">
            <v>23.759999999999998</v>
          </cell>
          <cell r="K8">
            <v>0</v>
          </cell>
        </row>
        <row r="9">
          <cell r="B9">
            <v>23.9375</v>
          </cell>
          <cell r="C9">
            <v>31.6</v>
          </cell>
          <cell r="D9">
            <v>18.7</v>
          </cell>
          <cell r="E9">
            <v>51.5</v>
          </cell>
          <cell r="F9">
            <v>73</v>
          </cell>
          <cell r="G9">
            <v>27</v>
          </cell>
          <cell r="H9" t="str">
            <v>*</v>
          </cell>
          <cell r="J9">
            <v>27.720000000000002</v>
          </cell>
          <cell r="K9">
            <v>0</v>
          </cell>
        </row>
        <row r="10">
          <cell r="B10">
            <v>24.608333333333334</v>
          </cell>
          <cell r="C10">
            <v>32.9</v>
          </cell>
          <cell r="D10">
            <v>17.7</v>
          </cell>
          <cell r="E10">
            <v>45</v>
          </cell>
          <cell r="F10">
            <v>67</v>
          </cell>
          <cell r="G10">
            <v>23</v>
          </cell>
          <cell r="H10" t="str">
            <v>*</v>
          </cell>
          <cell r="J10">
            <v>38.519999999999996</v>
          </cell>
          <cell r="K10">
            <v>0</v>
          </cell>
        </row>
        <row r="11">
          <cell r="B11">
            <v>20.079166666666669</v>
          </cell>
          <cell r="C11">
            <v>25.5</v>
          </cell>
          <cell r="D11">
            <v>16.399999999999999</v>
          </cell>
          <cell r="E11">
            <v>62.666666666666664</v>
          </cell>
          <cell r="F11">
            <v>99</v>
          </cell>
          <cell r="G11">
            <v>37</v>
          </cell>
          <cell r="H11" t="str">
            <v>*</v>
          </cell>
          <cell r="J11">
            <v>20.88</v>
          </cell>
          <cell r="K11">
            <v>14</v>
          </cell>
        </row>
        <row r="12">
          <cell r="B12">
            <v>15.266666666666666</v>
          </cell>
          <cell r="C12">
            <v>17.5</v>
          </cell>
          <cell r="D12">
            <v>12.1</v>
          </cell>
          <cell r="E12">
            <v>97.916666666666671</v>
          </cell>
          <cell r="F12">
            <v>100</v>
          </cell>
          <cell r="G12">
            <v>89</v>
          </cell>
          <cell r="H12" t="str">
            <v>*</v>
          </cell>
          <cell r="J12">
            <v>30.96</v>
          </cell>
          <cell r="K12">
            <v>4.8000000000000007</v>
          </cell>
        </row>
        <row r="13">
          <cell r="B13">
            <v>10.100000000000001</v>
          </cell>
          <cell r="C13">
            <v>15.4</v>
          </cell>
          <cell r="D13">
            <v>7.7</v>
          </cell>
          <cell r="E13">
            <v>76.25</v>
          </cell>
          <cell r="F13">
            <v>92</v>
          </cell>
          <cell r="G13">
            <v>51</v>
          </cell>
          <cell r="H13" t="str">
            <v>*</v>
          </cell>
          <cell r="J13">
            <v>33.840000000000003</v>
          </cell>
          <cell r="K13">
            <v>0.2</v>
          </cell>
        </row>
        <row r="14">
          <cell r="B14">
            <v>9.970833333333335</v>
          </cell>
          <cell r="C14">
            <v>18.3</v>
          </cell>
          <cell r="D14">
            <v>2.8</v>
          </cell>
          <cell r="E14">
            <v>69.416666666666671</v>
          </cell>
          <cell r="F14">
            <v>95</v>
          </cell>
          <cell r="G14">
            <v>31</v>
          </cell>
          <cell r="H14" t="str">
            <v>*</v>
          </cell>
          <cell r="J14">
            <v>19.8</v>
          </cell>
          <cell r="K14">
            <v>0</v>
          </cell>
        </row>
        <row r="15">
          <cell r="B15">
            <v>12.408333333333331</v>
          </cell>
          <cell r="C15">
            <v>21.9</v>
          </cell>
          <cell r="D15">
            <v>5.6</v>
          </cell>
          <cell r="E15">
            <v>61.166666666666664</v>
          </cell>
          <cell r="F15">
            <v>91</v>
          </cell>
          <cell r="G15">
            <v>25</v>
          </cell>
          <cell r="H15" t="str">
            <v>*</v>
          </cell>
          <cell r="J15">
            <v>20.88</v>
          </cell>
          <cell r="K15">
            <v>0</v>
          </cell>
        </row>
        <row r="16">
          <cell r="B16">
            <v>12.508333333333333</v>
          </cell>
          <cell r="C16">
            <v>19.399999999999999</v>
          </cell>
          <cell r="D16">
            <v>7.6</v>
          </cell>
          <cell r="E16">
            <v>54.416666666666664</v>
          </cell>
          <cell r="F16">
            <v>79</v>
          </cell>
          <cell r="G16">
            <v>22</v>
          </cell>
          <cell r="H16" t="str">
            <v>*</v>
          </cell>
          <cell r="J16">
            <v>32.76</v>
          </cell>
          <cell r="K16">
            <v>0</v>
          </cell>
        </row>
        <row r="17">
          <cell r="B17">
            <v>12.5</v>
          </cell>
          <cell r="C17">
            <v>23.1</v>
          </cell>
          <cell r="D17">
            <v>5.0999999999999996</v>
          </cell>
          <cell r="E17">
            <v>50.875</v>
          </cell>
          <cell r="F17">
            <v>79</v>
          </cell>
          <cell r="G17">
            <v>15</v>
          </cell>
          <cell r="H17" t="str">
            <v>*</v>
          </cell>
          <cell r="J17">
            <v>23.400000000000002</v>
          </cell>
          <cell r="K17">
            <v>0</v>
          </cell>
        </row>
        <row r="18">
          <cell r="B18">
            <v>16.629166666666666</v>
          </cell>
          <cell r="C18">
            <v>27.7</v>
          </cell>
          <cell r="D18">
            <v>8.3000000000000007</v>
          </cell>
          <cell r="E18">
            <v>45.291666666666664</v>
          </cell>
          <cell r="F18">
            <v>71</v>
          </cell>
          <cell r="G18">
            <v>25</v>
          </cell>
          <cell r="H18" t="str">
            <v>*</v>
          </cell>
          <cell r="J18">
            <v>30.6</v>
          </cell>
          <cell r="K18">
            <v>0</v>
          </cell>
        </row>
        <row r="19">
          <cell r="B19">
            <v>20.841666666666665</v>
          </cell>
          <cell r="C19">
            <v>30.7</v>
          </cell>
          <cell r="D19">
            <v>14.2</v>
          </cell>
          <cell r="E19">
            <v>44.583333333333336</v>
          </cell>
          <cell r="F19">
            <v>62</v>
          </cell>
          <cell r="G19">
            <v>24</v>
          </cell>
          <cell r="H19" t="str">
            <v>*</v>
          </cell>
          <cell r="J19">
            <v>27.36</v>
          </cell>
          <cell r="K19">
            <v>0</v>
          </cell>
        </row>
        <row r="20">
          <cell r="B20">
            <v>24.012500000000003</v>
          </cell>
          <cell r="C20">
            <v>33.6</v>
          </cell>
          <cell r="D20">
            <v>16.7</v>
          </cell>
          <cell r="E20">
            <v>41.666666666666664</v>
          </cell>
          <cell r="F20">
            <v>59</v>
          </cell>
          <cell r="G20">
            <v>21</v>
          </cell>
          <cell r="H20" t="str">
            <v>*</v>
          </cell>
          <cell r="J20">
            <v>31.680000000000003</v>
          </cell>
          <cell r="K20">
            <v>0</v>
          </cell>
        </row>
        <row r="21">
          <cell r="B21">
            <v>25.612499999999997</v>
          </cell>
          <cell r="C21">
            <v>35.4</v>
          </cell>
          <cell r="D21">
            <v>19</v>
          </cell>
          <cell r="E21">
            <v>42.375</v>
          </cell>
          <cell r="F21">
            <v>61</v>
          </cell>
          <cell r="G21">
            <v>19</v>
          </cell>
          <cell r="H21" t="str">
            <v>*</v>
          </cell>
          <cell r="J21">
            <v>35.64</v>
          </cell>
          <cell r="K21">
            <v>0</v>
          </cell>
        </row>
        <row r="22">
          <cell r="B22">
            <v>27.066666666666666</v>
          </cell>
          <cell r="C22">
            <v>36.5</v>
          </cell>
          <cell r="D22">
            <v>18.600000000000001</v>
          </cell>
          <cell r="E22">
            <v>35.916666666666664</v>
          </cell>
          <cell r="F22">
            <v>56</v>
          </cell>
          <cell r="G22">
            <v>14</v>
          </cell>
          <cell r="H22" t="str">
            <v>*</v>
          </cell>
          <cell r="J22">
            <v>36.36</v>
          </cell>
          <cell r="K22">
            <v>0</v>
          </cell>
        </row>
        <row r="23">
          <cell r="B23">
            <v>26.570833333333336</v>
          </cell>
          <cell r="C23">
            <v>36.6</v>
          </cell>
          <cell r="D23">
            <v>18.7</v>
          </cell>
          <cell r="E23">
            <v>32.666666666666664</v>
          </cell>
          <cell r="F23">
            <v>51</v>
          </cell>
          <cell r="G23">
            <v>14</v>
          </cell>
          <cell r="H23" t="str">
            <v>*</v>
          </cell>
          <cell r="J23">
            <v>36</v>
          </cell>
          <cell r="K23">
            <v>0</v>
          </cell>
        </row>
        <row r="24">
          <cell r="B24">
            <v>27.612500000000008</v>
          </cell>
          <cell r="C24">
            <v>37</v>
          </cell>
          <cell r="D24">
            <v>18.399999999999999</v>
          </cell>
          <cell r="E24">
            <v>33.833333333333336</v>
          </cell>
          <cell r="F24">
            <v>58</v>
          </cell>
          <cell r="G24">
            <v>14</v>
          </cell>
          <cell r="H24" t="str">
            <v>*</v>
          </cell>
          <cell r="J24">
            <v>30.240000000000002</v>
          </cell>
          <cell r="K24">
            <v>0</v>
          </cell>
        </row>
        <row r="25">
          <cell r="B25">
            <v>26.141666666666662</v>
          </cell>
          <cell r="C25">
            <v>35.299999999999997</v>
          </cell>
          <cell r="D25">
            <v>19</v>
          </cell>
          <cell r="E25">
            <v>31.666666666666668</v>
          </cell>
          <cell r="F25">
            <v>46</v>
          </cell>
          <cell r="G25">
            <v>17</v>
          </cell>
          <cell r="H25" t="str">
            <v>*</v>
          </cell>
          <cell r="J25">
            <v>41.76</v>
          </cell>
          <cell r="K25">
            <v>0</v>
          </cell>
        </row>
        <row r="26">
          <cell r="B26">
            <v>23.341666666666672</v>
          </cell>
          <cell r="C26">
            <v>34.4</v>
          </cell>
          <cell r="D26">
            <v>17.5</v>
          </cell>
          <cell r="E26">
            <v>44.458333333333336</v>
          </cell>
          <cell r="F26">
            <v>79</v>
          </cell>
          <cell r="G26">
            <v>19</v>
          </cell>
          <cell r="H26" t="str">
            <v>*</v>
          </cell>
          <cell r="J26">
            <v>44.28</v>
          </cell>
          <cell r="K26">
            <v>0</v>
          </cell>
        </row>
        <row r="27">
          <cell r="B27">
            <v>15.429166666666667</v>
          </cell>
          <cell r="C27">
            <v>20</v>
          </cell>
          <cell r="D27">
            <v>11.7</v>
          </cell>
          <cell r="E27">
            <v>85.5</v>
          </cell>
          <cell r="F27">
            <v>100</v>
          </cell>
          <cell r="G27">
            <v>61</v>
          </cell>
          <cell r="H27" t="str">
            <v>*</v>
          </cell>
          <cell r="J27">
            <v>36.36</v>
          </cell>
          <cell r="K27">
            <v>17.399999999999999</v>
          </cell>
        </row>
        <row r="28">
          <cell r="B28">
            <v>13.370833333333335</v>
          </cell>
          <cell r="C28">
            <v>18.7</v>
          </cell>
          <cell r="D28">
            <v>11</v>
          </cell>
          <cell r="E28">
            <v>81.291666666666671</v>
          </cell>
          <cell r="F28">
            <v>99</v>
          </cell>
          <cell r="G28">
            <v>46</v>
          </cell>
          <cell r="H28" t="str">
            <v>*</v>
          </cell>
          <cell r="J28">
            <v>30.96</v>
          </cell>
          <cell r="K28">
            <v>1.4</v>
          </cell>
        </row>
        <row r="29">
          <cell r="B29">
            <v>10.1</v>
          </cell>
          <cell r="C29">
            <v>17.2</v>
          </cell>
          <cell r="D29">
            <v>5.6</v>
          </cell>
          <cell r="E29">
            <v>64.875</v>
          </cell>
          <cell r="F29">
            <v>87</v>
          </cell>
          <cell r="G29">
            <v>29</v>
          </cell>
          <cell r="H29" t="str">
            <v>*</v>
          </cell>
          <cell r="J29">
            <v>29.880000000000003</v>
          </cell>
          <cell r="K29">
            <v>0</v>
          </cell>
        </row>
        <row r="30">
          <cell r="B30">
            <v>11.025</v>
          </cell>
          <cell r="C30">
            <v>20.3</v>
          </cell>
          <cell r="D30">
            <v>3.7</v>
          </cell>
          <cell r="E30">
            <v>56</v>
          </cell>
          <cell r="F30">
            <v>90</v>
          </cell>
          <cell r="G30">
            <v>22</v>
          </cell>
          <cell r="H30" t="str">
            <v>*</v>
          </cell>
          <cell r="J30">
            <v>30.6</v>
          </cell>
          <cell r="K30">
            <v>0</v>
          </cell>
        </row>
        <row r="31">
          <cell r="B31">
            <v>19.487499999999997</v>
          </cell>
          <cell r="C31">
            <v>30.9</v>
          </cell>
          <cell r="D31">
            <v>12.4</v>
          </cell>
          <cell r="E31">
            <v>43.5</v>
          </cell>
          <cell r="F31">
            <v>62</v>
          </cell>
          <cell r="G31">
            <v>21</v>
          </cell>
          <cell r="H31" t="str">
            <v>*</v>
          </cell>
          <cell r="J31">
            <v>31.319999999999997</v>
          </cell>
          <cell r="K31">
            <v>0</v>
          </cell>
        </row>
        <row r="32">
          <cell r="B32">
            <v>23.75833333333334</v>
          </cell>
          <cell r="C32">
            <v>33.9</v>
          </cell>
          <cell r="D32">
            <v>15.9</v>
          </cell>
          <cell r="E32">
            <v>27.458333333333332</v>
          </cell>
          <cell r="F32">
            <v>49</v>
          </cell>
          <cell r="G32">
            <v>13</v>
          </cell>
          <cell r="H32" t="str">
            <v>*</v>
          </cell>
          <cell r="J32">
            <v>41.4</v>
          </cell>
          <cell r="K32">
            <v>0</v>
          </cell>
        </row>
        <row r="33">
          <cell r="B33">
            <v>25.812499999999996</v>
          </cell>
          <cell r="C33">
            <v>35.1</v>
          </cell>
          <cell r="D33">
            <v>18.100000000000001</v>
          </cell>
          <cell r="E33">
            <v>29.5</v>
          </cell>
          <cell r="F33">
            <v>46</v>
          </cell>
          <cell r="G33">
            <v>13</v>
          </cell>
          <cell r="H33" t="str">
            <v>*</v>
          </cell>
          <cell r="J33">
            <v>41.04</v>
          </cell>
          <cell r="K33">
            <v>0</v>
          </cell>
        </row>
        <row r="34">
          <cell r="B34">
            <v>25.195833333333329</v>
          </cell>
          <cell r="C34">
            <v>34.5</v>
          </cell>
          <cell r="D34">
            <v>15.8</v>
          </cell>
          <cell r="E34">
            <v>42.833333333333336</v>
          </cell>
          <cell r="F34">
            <v>74</v>
          </cell>
          <cell r="G34">
            <v>21</v>
          </cell>
          <cell r="H34" t="str">
            <v>*</v>
          </cell>
          <cell r="J34">
            <v>39.6</v>
          </cell>
          <cell r="K34">
            <v>0</v>
          </cell>
        </row>
        <row r="35">
          <cell r="B35">
            <v>25.654166666666658</v>
          </cell>
          <cell r="C35">
            <v>34.200000000000003</v>
          </cell>
          <cell r="D35">
            <v>18.3</v>
          </cell>
          <cell r="E35">
            <v>40.125</v>
          </cell>
          <cell r="F35">
            <v>73</v>
          </cell>
          <cell r="G35">
            <v>20</v>
          </cell>
          <cell r="H35" t="str">
            <v>*</v>
          </cell>
          <cell r="J35">
            <v>36.72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26.870833333333334</v>
          </cell>
          <cell r="C5">
            <v>36.200000000000003</v>
          </cell>
          <cell r="D5">
            <v>19.5</v>
          </cell>
          <cell r="E5">
            <v>37.333333333333336</v>
          </cell>
          <cell r="F5">
            <v>61</v>
          </cell>
          <cell r="G5">
            <v>13</v>
          </cell>
          <cell r="H5">
            <v>21.96</v>
          </cell>
          <cell r="J5">
            <v>39.96</v>
          </cell>
          <cell r="K5">
            <v>0</v>
          </cell>
        </row>
        <row r="6">
          <cell r="B6">
            <v>28.258333333333329</v>
          </cell>
          <cell r="C6">
            <v>34.6</v>
          </cell>
          <cell r="D6">
            <v>23.9</v>
          </cell>
          <cell r="E6">
            <v>25.583333333333332</v>
          </cell>
          <cell r="F6">
            <v>33</v>
          </cell>
          <cell r="G6">
            <v>16</v>
          </cell>
          <cell r="H6">
            <v>18.720000000000002</v>
          </cell>
          <cell r="J6">
            <v>43.92</v>
          </cell>
          <cell r="K6">
            <v>0</v>
          </cell>
        </row>
        <row r="7">
          <cell r="B7">
            <v>27.308333333333334</v>
          </cell>
          <cell r="C7">
            <v>35.1</v>
          </cell>
          <cell r="D7">
            <v>19.399999999999999</v>
          </cell>
          <cell r="E7">
            <v>30.916666666666668</v>
          </cell>
          <cell r="F7">
            <v>52</v>
          </cell>
          <cell r="G7">
            <v>16</v>
          </cell>
          <cell r="H7">
            <v>19.079999999999998</v>
          </cell>
          <cell r="J7">
            <v>44.28</v>
          </cell>
          <cell r="K7">
            <v>0</v>
          </cell>
        </row>
        <row r="8">
          <cell r="B8">
            <v>27.862499999999997</v>
          </cell>
          <cell r="C8">
            <v>34.4</v>
          </cell>
          <cell r="D8">
            <v>22.3</v>
          </cell>
          <cell r="E8">
            <v>29.625</v>
          </cell>
          <cell r="F8">
            <v>43</v>
          </cell>
          <cell r="G8">
            <v>18</v>
          </cell>
          <cell r="H8">
            <v>15.48</v>
          </cell>
          <cell r="J8">
            <v>38.159999999999997</v>
          </cell>
          <cell r="K8">
            <v>0</v>
          </cell>
        </row>
        <row r="9">
          <cell r="B9">
            <v>27.162499999999998</v>
          </cell>
          <cell r="C9">
            <v>34.6</v>
          </cell>
          <cell r="D9">
            <v>20.6</v>
          </cell>
          <cell r="E9">
            <v>31.041666666666668</v>
          </cell>
          <cell r="F9">
            <v>49</v>
          </cell>
          <cell r="G9">
            <v>17</v>
          </cell>
          <cell r="H9">
            <v>14.4</v>
          </cell>
          <cell r="J9">
            <v>42.480000000000004</v>
          </cell>
          <cell r="K9">
            <v>0</v>
          </cell>
        </row>
        <row r="10">
          <cell r="B10">
            <v>26.983333333333331</v>
          </cell>
          <cell r="C10">
            <v>33.6</v>
          </cell>
          <cell r="D10">
            <v>18.899999999999999</v>
          </cell>
          <cell r="E10">
            <v>28.958333333333332</v>
          </cell>
          <cell r="F10">
            <v>51</v>
          </cell>
          <cell r="G10">
            <v>16</v>
          </cell>
          <cell r="H10">
            <v>20.88</v>
          </cell>
          <cell r="J10">
            <v>52.56</v>
          </cell>
          <cell r="K10">
            <v>0</v>
          </cell>
        </row>
        <row r="11">
          <cell r="B11">
            <v>26.520833333333332</v>
          </cell>
          <cell r="C11">
            <v>34</v>
          </cell>
          <cell r="D11">
            <v>17.899999999999999</v>
          </cell>
          <cell r="E11">
            <v>30.125</v>
          </cell>
          <cell r="F11">
            <v>55</v>
          </cell>
          <cell r="G11">
            <v>16</v>
          </cell>
          <cell r="H11">
            <v>18.720000000000002</v>
          </cell>
          <cell r="J11">
            <v>44.28</v>
          </cell>
          <cell r="K11">
            <v>0</v>
          </cell>
        </row>
        <row r="12">
          <cell r="B12">
            <v>19.633333333333333</v>
          </cell>
          <cell r="C12">
            <v>26.6</v>
          </cell>
          <cell r="D12">
            <v>15.2</v>
          </cell>
          <cell r="E12">
            <v>71.958333333333329</v>
          </cell>
          <cell r="F12">
            <v>92</v>
          </cell>
          <cell r="G12">
            <v>30</v>
          </cell>
          <cell r="H12">
            <v>13.68</v>
          </cell>
          <cell r="J12">
            <v>30.240000000000002</v>
          </cell>
          <cell r="K12">
            <v>8.6</v>
          </cell>
        </row>
        <row r="13">
          <cell r="B13">
            <v>10.100000000000001</v>
          </cell>
          <cell r="C13">
            <v>15.4</v>
          </cell>
          <cell r="D13">
            <v>7.7</v>
          </cell>
          <cell r="E13">
            <v>76.25</v>
          </cell>
          <cell r="F13">
            <v>92</v>
          </cell>
          <cell r="G13">
            <v>51</v>
          </cell>
          <cell r="H13">
            <v>4.32</v>
          </cell>
          <cell r="J13">
            <v>33.840000000000003</v>
          </cell>
          <cell r="K13">
            <v>0.2</v>
          </cell>
        </row>
        <row r="14">
          <cell r="B14">
            <v>9.970833333333335</v>
          </cell>
          <cell r="C14">
            <v>18.3</v>
          </cell>
          <cell r="D14">
            <v>2.8</v>
          </cell>
          <cell r="E14">
            <v>69.416666666666671</v>
          </cell>
          <cell r="F14">
            <v>95</v>
          </cell>
          <cell r="G14">
            <v>31</v>
          </cell>
          <cell r="H14">
            <v>0.72000000000000008</v>
          </cell>
          <cell r="J14">
            <v>19.8</v>
          </cell>
          <cell r="K14">
            <v>0</v>
          </cell>
        </row>
        <row r="15">
          <cell r="B15">
            <v>12.408333333333331</v>
          </cell>
          <cell r="C15">
            <v>21.9</v>
          </cell>
          <cell r="D15">
            <v>5.6</v>
          </cell>
          <cell r="E15">
            <v>61.166666666666664</v>
          </cell>
          <cell r="F15">
            <v>91</v>
          </cell>
          <cell r="G15">
            <v>25</v>
          </cell>
          <cell r="H15">
            <v>0.72000000000000008</v>
          </cell>
          <cell r="J15">
            <v>20.88</v>
          </cell>
          <cell r="K15">
            <v>0</v>
          </cell>
        </row>
        <row r="16">
          <cell r="B16">
            <v>12.508333333333333</v>
          </cell>
          <cell r="C16">
            <v>19.399999999999999</v>
          </cell>
          <cell r="D16">
            <v>7.6</v>
          </cell>
          <cell r="E16">
            <v>54.416666666666664</v>
          </cell>
          <cell r="F16">
            <v>79</v>
          </cell>
          <cell r="G16">
            <v>22</v>
          </cell>
          <cell r="H16">
            <v>11.879999999999999</v>
          </cell>
          <cell r="J16">
            <v>32.76</v>
          </cell>
          <cell r="K16">
            <v>0</v>
          </cell>
        </row>
        <row r="17">
          <cell r="B17">
            <v>12.5</v>
          </cell>
          <cell r="C17">
            <v>23.1</v>
          </cell>
          <cell r="D17">
            <v>5.0999999999999996</v>
          </cell>
          <cell r="E17">
            <v>50.875</v>
          </cell>
          <cell r="F17">
            <v>79</v>
          </cell>
          <cell r="G17">
            <v>15</v>
          </cell>
          <cell r="H17">
            <v>1.8</v>
          </cell>
          <cell r="J17">
            <v>23.400000000000002</v>
          </cell>
          <cell r="K17">
            <v>0</v>
          </cell>
        </row>
        <row r="18">
          <cell r="B18">
            <v>16.629166666666666</v>
          </cell>
          <cell r="C18">
            <v>27.7</v>
          </cell>
          <cell r="D18">
            <v>8.3000000000000007</v>
          </cell>
          <cell r="E18">
            <v>45.291666666666664</v>
          </cell>
          <cell r="F18">
            <v>71</v>
          </cell>
          <cell r="G18">
            <v>25</v>
          </cell>
          <cell r="H18">
            <v>12.6</v>
          </cell>
          <cell r="J18">
            <v>30.6</v>
          </cell>
          <cell r="K18">
            <v>0</v>
          </cell>
        </row>
        <row r="19">
          <cell r="B19">
            <v>20.841666666666665</v>
          </cell>
          <cell r="C19">
            <v>30.7</v>
          </cell>
          <cell r="D19">
            <v>14.2</v>
          </cell>
          <cell r="E19">
            <v>44.583333333333336</v>
          </cell>
          <cell r="F19">
            <v>62</v>
          </cell>
          <cell r="G19">
            <v>24</v>
          </cell>
          <cell r="H19">
            <v>7.9200000000000008</v>
          </cell>
          <cell r="J19">
            <v>27.36</v>
          </cell>
          <cell r="K19">
            <v>0</v>
          </cell>
        </row>
        <row r="20">
          <cell r="B20">
            <v>24.012500000000003</v>
          </cell>
          <cell r="C20">
            <v>33.6</v>
          </cell>
          <cell r="D20">
            <v>16.7</v>
          </cell>
          <cell r="E20">
            <v>41.666666666666664</v>
          </cell>
          <cell r="F20">
            <v>59</v>
          </cell>
          <cell r="G20">
            <v>21</v>
          </cell>
          <cell r="H20">
            <v>9.7200000000000006</v>
          </cell>
          <cell r="J20">
            <v>31.680000000000003</v>
          </cell>
          <cell r="K20">
            <v>0</v>
          </cell>
        </row>
        <row r="21">
          <cell r="B21">
            <v>25.612499999999997</v>
          </cell>
          <cell r="C21">
            <v>35.4</v>
          </cell>
          <cell r="D21">
            <v>19</v>
          </cell>
          <cell r="E21">
            <v>42.375</v>
          </cell>
          <cell r="F21">
            <v>61</v>
          </cell>
          <cell r="G21">
            <v>19</v>
          </cell>
          <cell r="H21">
            <v>12.96</v>
          </cell>
          <cell r="J21">
            <v>35.64</v>
          </cell>
          <cell r="K21">
            <v>0</v>
          </cell>
        </row>
        <row r="22">
          <cell r="B22">
            <v>27.066666666666666</v>
          </cell>
          <cell r="C22">
            <v>36.5</v>
          </cell>
          <cell r="D22">
            <v>18.600000000000001</v>
          </cell>
          <cell r="E22">
            <v>35.916666666666664</v>
          </cell>
          <cell r="F22">
            <v>56</v>
          </cell>
          <cell r="G22">
            <v>14</v>
          </cell>
          <cell r="H22">
            <v>12.6</v>
          </cell>
          <cell r="J22">
            <v>36.36</v>
          </cell>
          <cell r="K22">
            <v>0</v>
          </cell>
        </row>
        <row r="23">
          <cell r="B23">
            <v>29.116666666666671</v>
          </cell>
          <cell r="C23">
            <v>36.6</v>
          </cell>
          <cell r="D23">
            <v>20.8</v>
          </cell>
          <cell r="E23">
            <v>24.833333333333332</v>
          </cell>
          <cell r="F23">
            <v>41</v>
          </cell>
          <cell r="G23">
            <v>14</v>
          </cell>
          <cell r="H23">
            <v>13.32</v>
          </cell>
          <cell r="J23">
            <v>30.6</v>
          </cell>
          <cell r="K23">
            <v>0</v>
          </cell>
        </row>
        <row r="24">
          <cell r="B24">
            <v>28.854166666666668</v>
          </cell>
          <cell r="C24">
            <v>38</v>
          </cell>
          <cell r="D24">
            <v>21.5</v>
          </cell>
          <cell r="E24">
            <v>27.208333333333332</v>
          </cell>
          <cell r="F24">
            <v>47</v>
          </cell>
          <cell r="G24">
            <v>11</v>
          </cell>
          <cell r="H24">
            <v>7.5600000000000005</v>
          </cell>
          <cell r="J24">
            <v>22.32</v>
          </cell>
          <cell r="K24">
            <v>0</v>
          </cell>
        </row>
        <row r="25">
          <cell r="B25">
            <v>29.204166666666662</v>
          </cell>
          <cell r="C25">
            <v>36.9</v>
          </cell>
          <cell r="D25">
            <v>20.2</v>
          </cell>
          <cell r="E25">
            <v>22.208333333333332</v>
          </cell>
          <cell r="F25">
            <v>42</v>
          </cell>
          <cell r="G25">
            <v>12</v>
          </cell>
          <cell r="H25">
            <v>12.6</v>
          </cell>
          <cell r="J25">
            <v>37.440000000000005</v>
          </cell>
          <cell r="K25">
            <v>0</v>
          </cell>
        </row>
        <row r="26">
          <cell r="B26">
            <v>29.087500000000002</v>
          </cell>
          <cell r="C26">
            <v>36.200000000000003</v>
          </cell>
          <cell r="D26">
            <v>23.5</v>
          </cell>
          <cell r="E26">
            <v>22</v>
          </cell>
          <cell r="F26">
            <v>31</v>
          </cell>
          <cell r="G26">
            <v>14</v>
          </cell>
          <cell r="H26">
            <v>17.28</v>
          </cell>
          <cell r="J26">
            <v>54.36</v>
          </cell>
          <cell r="K26">
            <v>0</v>
          </cell>
        </row>
        <row r="27">
          <cell r="B27">
            <v>20.258333333333329</v>
          </cell>
          <cell r="C27">
            <v>27</v>
          </cell>
          <cell r="D27">
            <v>15.5</v>
          </cell>
          <cell r="E27">
            <v>61.708333333333336</v>
          </cell>
          <cell r="F27">
            <v>90</v>
          </cell>
          <cell r="G27">
            <v>27</v>
          </cell>
          <cell r="H27">
            <v>13.32</v>
          </cell>
          <cell r="J27">
            <v>39.6</v>
          </cell>
          <cell r="K27">
            <v>0</v>
          </cell>
        </row>
        <row r="28">
          <cell r="B28">
            <v>14.020833333333334</v>
          </cell>
          <cell r="C28">
            <v>16.3</v>
          </cell>
          <cell r="D28">
            <v>13</v>
          </cell>
          <cell r="E28">
            <v>89.791666666666671</v>
          </cell>
          <cell r="F28">
            <v>92</v>
          </cell>
          <cell r="G28">
            <v>79</v>
          </cell>
          <cell r="H28">
            <v>17.28</v>
          </cell>
          <cell r="J28">
            <v>31.680000000000003</v>
          </cell>
          <cell r="K28">
            <v>5.1999999999999993</v>
          </cell>
        </row>
        <row r="29">
          <cell r="B29">
            <v>11.137500000000001</v>
          </cell>
          <cell r="C29">
            <v>13.3</v>
          </cell>
          <cell r="D29">
            <v>8.9</v>
          </cell>
          <cell r="E29">
            <v>72.083333333333329</v>
          </cell>
          <cell r="F29">
            <v>93</v>
          </cell>
          <cell r="G29">
            <v>51</v>
          </cell>
          <cell r="H29">
            <v>25.2</v>
          </cell>
          <cell r="J29">
            <v>45.36</v>
          </cell>
          <cell r="K29">
            <v>0.4</v>
          </cell>
        </row>
        <row r="30">
          <cell r="B30">
            <v>11.416666666666666</v>
          </cell>
          <cell r="C30">
            <v>21.7</v>
          </cell>
          <cell r="D30">
            <v>1.6</v>
          </cell>
          <cell r="E30">
            <v>58.75</v>
          </cell>
          <cell r="F30">
            <v>91</v>
          </cell>
          <cell r="G30">
            <v>23</v>
          </cell>
          <cell r="H30">
            <v>24.12</v>
          </cell>
          <cell r="J30">
            <v>39.24</v>
          </cell>
          <cell r="K30">
            <v>0</v>
          </cell>
        </row>
        <row r="31">
          <cell r="B31">
            <v>17.470833333333335</v>
          </cell>
          <cell r="C31">
            <v>29.4</v>
          </cell>
          <cell r="D31">
            <v>8.4</v>
          </cell>
          <cell r="E31">
            <v>45.375</v>
          </cell>
          <cell r="F31">
            <v>72</v>
          </cell>
          <cell r="G31">
            <v>20</v>
          </cell>
          <cell r="H31">
            <v>12.96</v>
          </cell>
          <cell r="J31">
            <v>32.4</v>
          </cell>
          <cell r="K31">
            <v>0</v>
          </cell>
        </row>
        <row r="32">
          <cell r="B32">
            <v>22.387500000000003</v>
          </cell>
          <cell r="C32">
            <v>34.4</v>
          </cell>
          <cell r="D32">
            <v>12.5</v>
          </cell>
          <cell r="E32">
            <v>33.791666666666664</v>
          </cell>
          <cell r="F32">
            <v>63</v>
          </cell>
          <cell r="G32">
            <v>13</v>
          </cell>
          <cell r="H32">
            <v>15.120000000000001</v>
          </cell>
          <cell r="J32">
            <v>34.200000000000003</v>
          </cell>
          <cell r="K32">
            <v>0</v>
          </cell>
        </row>
        <row r="33">
          <cell r="B33">
            <v>26.975000000000005</v>
          </cell>
          <cell r="C33">
            <v>36.1</v>
          </cell>
          <cell r="D33">
            <v>17.7</v>
          </cell>
          <cell r="E33">
            <v>27.333333333333332</v>
          </cell>
          <cell r="F33">
            <v>49</v>
          </cell>
          <cell r="G33">
            <v>13</v>
          </cell>
          <cell r="H33">
            <v>21.240000000000002</v>
          </cell>
          <cell r="J33">
            <v>43.92</v>
          </cell>
          <cell r="K33">
            <v>0</v>
          </cell>
        </row>
        <row r="34">
          <cell r="B34">
            <v>28.637500000000003</v>
          </cell>
          <cell r="C34">
            <v>35.6</v>
          </cell>
          <cell r="D34">
            <v>23.5</v>
          </cell>
          <cell r="E34">
            <v>25.958333333333332</v>
          </cell>
          <cell r="F34">
            <v>36</v>
          </cell>
          <cell r="G34">
            <v>14</v>
          </cell>
          <cell r="H34">
            <v>23.759999999999998</v>
          </cell>
          <cell r="J34">
            <v>46.080000000000005</v>
          </cell>
          <cell r="K34">
            <v>0</v>
          </cell>
        </row>
        <row r="35">
          <cell r="B35">
            <v>28.179166666666664</v>
          </cell>
          <cell r="C35">
            <v>36.4</v>
          </cell>
          <cell r="D35">
            <v>18.600000000000001</v>
          </cell>
          <cell r="E35">
            <v>29.041666666666668</v>
          </cell>
          <cell r="F35">
            <v>54</v>
          </cell>
          <cell r="G35">
            <v>15</v>
          </cell>
          <cell r="H35">
            <v>11.879999999999999</v>
          </cell>
          <cell r="J35">
            <v>29.880000000000003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27.941666666666663</v>
          </cell>
          <cell r="C5">
            <v>35.1</v>
          </cell>
          <cell r="D5">
            <v>21.6</v>
          </cell>
          <cell r="E5">
            <v>30.041666666666668</v>
          </cell>
          <cell r="F5">
            <v>49</v>
          </cell>
          <cell r="G5">
            <v>18</v>
          </cell>
          <cell r="H5">
            <v>29.16</v>
          </cell>
          <cell r="J5">
            <v>46.080000000000005</v>
          </cell>
          <cell r="K5">
            <v>0</v>
          </cell>
        </row>
        <row r="6">
          <cell r="B6">
            <v>27.295833333333334</v>
          </cell>
          <cell r="C6">
            <v>34.200000000000003</v>
          </cell>
          <cell r="D6">
            <v>22.7</v>
          </cell>
          <cell r="E6">
            <v>28.083333333333332</v>
          </cell>
          <cell r="F6">
            <v>37</v>
          </cell>
          <cell r="G6">
            <v>17</v>
          </cell>
          <cell r="H6">
            <v>33.480000000000004</v>
          </cell>
          <cell r="J6">
            <v>50.76</v>
          </cell>
          <cell r="K6">
            <v>0</v>
          </cell>
        </row>
        <row r="7">
          <cell r="B7">
            <v>26.970833333333335</v>
          </cell>
          <cell r="C7">
            <v>34.299999999999997</v>
          </cell>
          <cell r="D7">
            <v>21.1</v>
          </cell>
          <cell r="E7">
            <v>31.375</v>
          </cell>
          <cell r="F7">
            <v>45</v>
          </cell>
          <cell r="G7">
            <v>17</v>
          </cell>
          <cell r="H7">
            <v>30.6</v>
          </cell>
          <cell r="J7">
            <v>53.28</v>
          </cell>
          <cell r="K7">
            <v>0</v>
          </cell>
        </row>
        <row r="8">
          <cell r="B8">
            <v>26.654166666666665</v>
          </cell>
          <cell r="C8">
            <v>33.6</v>
          </cell>
          <cell r="D8">
            <v>21.4</v>
          </cell>
          <cell r="E8">
            <v>31.875</v>
          </cell>
          <cell r="F8">
            <v>45</v>
          </cell>
          <cell r="G8">
            <v>19</v>
          </cell>
          <cell r="H8">
            <v>27</v>
          </cell>
          <cell r="J8">
            <v>41.4</v>
          </cell>
          <cell r="K8">
            <v>0</v>
          </cell>
        </row>
        <row r="9">
          <cell r="B9">
            <v>26.029166666666665</v>
          </cell>
          <cell r="C9">
            <v>33.9</v>
          </cell>
          <cell r="D9">
            <v>19.600000000000001</v>
          </cell>
          <cell r="E9">
            <v>32.416666666666664</v>
          </cell>
          <cell r="F9">
            <v>49</v>
          </cell>
          <cell r="G9">
            <v>16</v>
          </cell>
          <cell r="H9">
            <v>23.040000000000003</v>
          </cell>
          <cell r="J9">
            <v>39.6</v>
          </cell>
          <cell r="K9">
            <v>0</v>
          </cell>
        </row>
        <row r="10">
          <cell r="B10">
            <v>25.520833333333332</v>
          </cell>
          <cell r="C10">
            <v>32.9</v>
          </cell>
          <cell r="D10">
            <v>19</v>
          </cell>
          <cell r="E10">
            <v>32.75</v>
          </cell>
          <cell r="F10">
            <v>49</v>
          </cell>
          <cell r="G10">
            <v>18</v>
          </cell>
          <cell r="H10">
            <v>28.08</v>
          </cell>
          <cell r="J10">
            <v>45</v>
          </cell>
          <cell r="K10">
            <v>0</v>
          </cell>
        </row>
        <row r="11">
          <cell r="B11">
            <v>25.425000000000001</v>
          </cell>
          <cell r="C11">
            <v>33.5</v>
          </cell>
          <cell r="D11">
            <v>18</v>
          </cell>
          <cell r="E11">
            <v>34.25</v>
          </cell>
          <cell r="F11">
            <v>53</v>
          </cell>
          <cell r="G11">
            <v>17</v>
          </cell>
          <cell r="H11">
            <v>27</v>
          </cell>
          <cell r="J11">
            <v>45.72</v>
          </cell>
          <cell r="K11">
            <v>0</v>
          </cell>
        </row>
        <row r="12">
          <cell r="B12">
            <v>24.816666666666663</v>
          </cell>
          <cell r="C12">
            <v>31.4</v>
          </cell>
          <cell r="D12">
            <v>20.2</v>
          </cell>
          <cell r="E12">
            <v>42.541666666666664</v>
          </cell>
          <cell r="F12">
            <v>71</v>
          </cell>
          <cell r="G12">
            <v>27</v>
          </cell>
          <cell r="H12">
            <v>21.96</v>
          </cell>
          <cell r="J12">
            <v>35.28</v>
          </cell>
          <cell r="K12">
            <v>0</v>
          </cell>
        </row>
        <row r="13">
          <cell r="B13">
            <v>15.03333333333333</v>
          </cell>
          <cell r="C13">
            <v>21.4</v>
          </cell>
          <cell r="D13">
            <v>9.6</v>
          </cell>
          <cell r="E13">
            <v>86</v>
          </cell>
          <cell r="F13">
            <v>100</v>
          </cell>
          <cell r="G13">
            <v>71</v>
          </cell>
          <cell r="H13">
            <v>21.96</v>
          </cell>
          <cell r="J13">
            <v>35.28</v>
          </cell>
          <cell r="K13">
            <v>0.4</v>
          </cell>
        </row>
        <row r="14">
          <cell r="B14">
            <v>12.870833333333332</v>
          </cell>
          <cell r="C14">
            <v>21.7</v>
          </cell>
          <cell r="D14">
            <v>7.6</v>
          </cell>
          <cell r="E14">
            <v>58.263157894736842</v>
          </cell>
          <cell r="F14">
            <v>100</v>
          </cell>
          <cell r="G14">
            <v>20</v>
          </cell>
          <cell r="H14">
            <v>28.44</v>
          </cell>
          <cell r="J14">
            <v>44.64</v>
          </cell>
          <cell r="K14">
            <v>0.2</v>
          </cell>
        </row>
        <row r="15">
          <cell r="B15">
            <v>17.470833333333335</v>
          </cell>
          <cell r="C15">
            <v>28.6</v>
          </cell>
          <cell r="D15">
            <v>7</v>
          </cell>
          <cell r="E15">
            <v>33.75</v>
          </cell>
          <cell r="F15">
            <v>63</v>
          </cell>
          <cell r="G15">
            <v>14</v>
          </cell>
          <cell r="H15">
            <v>19.8</v>
          </cell>
          <cell r="J15">
            <v>29.880000000000003</v>
          </cell>
          <cell r="K15">
            <v>0</v>
          </cell>
        </row>
        <row r="16">
          <cell r="B16">
            <v>19.391666666666662</v>
          </cell>
          <cell r="C16">
            <v>27.6</v>
          </cell>
          <cell r="D16">
            <v>14</v>
          </cell>
          <cell r="E16">
            <v>26.625</v>
          </cell>
          <cell r="F16">
            <v>37</v>
          </cell>
          <cell r="G16">
            <v>12</v>
          </cell>
          <cell r="H16">
            <v>33.480000000000004</v>
          </cell>
          <cell r="J16">
            <v>45</v>
          </cell>
          <cell r="K16">
            <v>0</v>
          </cell>
        </row>
        <row r="17">
          <cell r="B17">
            <v>20.320833333333336</v>
          </cell>
          <cell r="C17">
            <v>29.2</v>
          </cell>
          <cell r="D17">
            <v>13.6</v>
          </cell>
          <cell r="E17">
            <v>24.5</v>
          </cell>
          <cell r="F17">
            <v>39</v>
          </cell>
          <cell r="G17">
            <v>11</v>
          </cell>
          <cell r="H17">
            <v>36.36</v>
          </cell>
          <cell r="J17">
            <v>51.480000000000004</v>
          </cell>
          <cell r="K17">
            <v>0</v>
          </cell>
        </row>
        <row r="18">
          <cell r="B18">
            <v>24.758333333333336</v>
          </cell>
          <cell r="C18">
            <v>34.700000000000003</v>
          </cell>
          <cell r="D18">
            <v>16.5</v>
          </cell>
          <cell r="E18">
            <v>22.958333333333332</v>
          </cell>
          <cell r="F18">
            <v>35</v>
          </cell>
          <cell r="G18">
            <v>12</v>
          </cell>
          <cell r="H18">
            <v>20.16</v>
          </cell>
          <cell r="J18">
            <v>29.16</v>
          </cell>
          <cell r="K18">
            <v>0.6</v>
          </cell>
        </row>
        <row r="19">
          <cell r="B19">
            <v>28.087500000000002</v>
          </cell>
          <cell r="C19">
            <v>37</v>
          </cell>
          <cell r="D19">
            <v>19</v>
          </cell>
          <cell r="E19">
            <v>24.583333333333332</v>
          </cell>
          <cell r="F19">
            <v>43</v>
          </cell>
          <cell r="G19">
            <v>12</v>
          </cell>
          <cell r="H19">
            <v>20.88</v>
          </cell>
          <cell r="J19">
            <v>33.840000000000003</v>
          </cell>
          <cell r="K19">
            <v>0</v>
          </cell>
        </row>
        <row r="20">
          <cell r="B20">
            <v>28.541666666666668</v>
          </cell>
          <cell r="C20">
            <v>36.700000000000003</v>
          </cell>
          <cell r="D20">
            <v>21.8</v>
          </cell>
          <cell r="E20">
            <v>27.375</v>
          </cell>
          <cell r="F20">
            <v>40</v>
          </cell>
          <cell r="G20">
            <v>15</v>
          </cell>
          <cell r="H20">
            <v>16.920000000000002</v>
          </cell>
          <cell r="J20">
            <v>31.680000000000003</v>
          </cell>
          <cell r="K20">
            <v>0</v>
          </cell>
        </row>
        <row r="21">
          <cell r="B21">
            <v>29.687500000000004</v>
          </cell>
          <cell r="C21">
            <v>38.6</v>
          </cell>
          <cell r="D21">
            <v>21.4</v>
          </cell>
          <cell r="E21">
            <v>25.791666666666668</v>
          </cell>
          <cell r="F21">
            <v>49</v>
          </cell>
          <cell r="G21">
            <v>10</v>
          </cell>
          <cell r="H21">
            <v>26.28</v>
          </cell>
          <cell r="J21">
            <v>37.800000000000004</v>
          </cell>
          <cell r="K21">
            <v>0</v>
          </cell>
        </row>
        <row r="22">
          <cell r="B22">
            <v>30.245833333333341</v>
          </cell>
          <cell r="C22">
            <v>37.5</v>
          </cell>
          <cell r="D22">
            <v>22.7</v>
          </cell>
          <cell r="E22">
            <v>23.5</v>
          </cell>
          <cell r="F22">
            <v>39</v>
          </cell>
          <cell r="G22">
            <v>12</v>
          </cell>
          <cell r="H22">
            <v>22.68</v>
          </cell>
          <cell r="J22">
            <v>34.56</v>
          </cell>
          <cell r="K22">
            <v>0</v>
          </cell>
        </row>
        <row r="23">
          <cell r="B23">
            <v>29.929166666666671</v>
          </cell>
          <cell r="C23">
            <v>37.700000000000003</v>
          </cell>
          <cell r="D23">
            <v>21.8</v>
          </cell>
          <cell r="E23">
            <v>20.875</v>
          </cell>
          <cell r="F23">
            <v>34</v>
          </cell>
          <cell r="G23">
            <v>11</v>
          </cell>
          <cell r="H23">
            <v>20.52</v>
          </cell>
          <cell r="J23">
            <v>38.159999999999997</v>
          </cell>
          <cell r="K23">
            <v>0</v>
          </cell>
        </row>
        <row r="24">
          <cell r="B24">
            <v>29.087500000000002</v>
          </cell>
          <cell r="C24">
            <v>37.6</v>
          </cell>
          <cell r="D24">
            <v>20.399999999999999</v>
          </cell>
          <cell r="E24">
            <v>21.875</v>
          </cell>
          <cell r="F24">
            <v>35</v>
          </cell>
          <cell r="G24">
            <v>11</v>
          </cell>
          <cell r="H24">
            <v>20.16</v>
          </cell>
          <cell r="J24">
            <v>30.96</v>
          </cell>
          <cell r="K24">
            <v>0</v>
          </cell>
        </row>
        <row r="25">
          <cell r="B25">
            <v>28.733333333333331</v>
          </cell>
          <cell r="C25">
            <v>36.700000000000003</v>
          </cell>
          <cell r="D25">
            <v>21.8</v>
          </cell>
          <cell r="E25">
            <v>20.333333333333332</v>
          </cell>
          <cell r="F25">
            <v>32</v>
          </cell>
          <cell r="G25">
            <v>10</v>
          </cell>
          <cell r="H25">
            <v>31.319999999999997</v>
          </cell>
          <cell r="J25">
            <v>49.32</v>
          </cell>
          <cell r="K25">
            <v>0</v>
          </cell>
        </row>
        <row r="26">
          <cell r="B26">
            <v>28.154166666666654</v>
          </cell>
          <cell r="C26">
            <v>36.9</v>
          </cell>
          <cell r="D26">
            <v>19.7</v>
          </cell>
          <cell r="E26">
            <v>24.208333333333332</v>
          </cell>
          <cell r="F26">
            <v>42</v>
          </cell>
          <cell r="G26">
            <v>11</v>
          </cell>
          <cell r="H26">
            <v>30.240000000000002</v>
          </cell>
          <cell r="J26">
            <v>59.4</v>
          </cell>
          <cell r="K26">
            <v>0</v>
          </cell>
        </row>
        <row r="27">
          <cell r="B27">
            <v>26.425000000000001</v>
          </cell>
          <cell r="C27">
            <v>32.299999999999997</v>
          </cell>
          <cell r="D27">
            <v>21.2</v>
          </cell>
          <cell r="E27">
            <v>33.5</v>
          </cell>
          <cell r="F27">
            <v>59</v>
          </cell>
          <cell r="G27">
            <v>23</v>
          </cell>
          <cell r="H27">
            <v>16.2</v>
          </cell>
          <cell r="J27">
            <v>30.96</v>
          </cell>
          <cell r="K27">
            <v>0</v>
          </cell>
        </row>
        <row r="28">
          <cell r="B28">
            <v>20.758333333333333</v>
          </cell>
          <cell r="C28">
            <v>25.5</v>
          </cell>
          <cell r="D28">
            <v>15.8</v>
          </cell>
          <cell r="E28">
            <v>65.041666666666671</v>
          </cell>
          <cell r="F28">
            <v>93</v>
          </cell>
          <cell r="G28">
            <v>48</v>
          </cell>
          <cell r="H28">
            <v>24.840000000000003</v>
          </cell>
          <cell r="J28">
            <v>41.4</v>
          </cell>
          <cell r="K28">
            <v>0</v>
          </cell>
        </row>
        <row r="29">
          <cell r="B29">
            <v>15.183333333333332</v>
          </cell>
          <cell r="C29">
            <v>18.899999999999999</v>
          </cell>
          <cell r="D29">
            <v>12.2</v>
          </cell>
          <cell r="F29">
            <v>85</v>
          </cell>
          <cell r="H29">
            <v>28.44</v>
          </cell>
          <cell r="J29">
            <v>46.440000000000005</v>
          </cell>
          <cell r="K29">
            <v>0</v>
          </cell>
        </row>
        <row r="30">
          <cell r="B30">
            <v>15.591666666666667</v>
          </cell>
          <cell r="C30">
            <v>23.8</v>
          </cell>
          <cell r="D30">
            <v>10.7</v>
          </cell>
          <cell r="E30">
            <v>37.125</v>
          </cell>
          <cell r="F30">
            <v>56</v>
          </cell>
          <cell r="G30">
            <v>22</v>
          </cell>
          <cell r="H30">
            <v>36</v>
          </cell>
          <cell r="J30">
            <v>58.32</v>
          </cell>
          <cell r="K30">
            <v>0</v>
          </cell>
        </row>
        <row r="31">
          <cell r="B31">
            <v>22.8</v>
          </cell>
          <cell r="C31">
            <v>33.700000000000003</v>
          </cell>
          <cell r="D31">
            <v>15.2</v>
          </cell>
          <cell r="E31">
            <v>29.333333333333332</v>
          </cell>
          <cell r="F31">
            <v>42</v>
          </cell>
          <cell r="G31">
            <v>18</v>
          </cell>
          <cell r="H31">
            <v>23.759999999999998</v>
          </cell>
          <cell r="J31">
            <v>33.840000000000003</v>
          </cell>
          <cell r="K31">
            <v>0</v>
          </cell>
        </row>
        <row r="32">
          <cell r="B32">
            <v>26.733333333333338</v>
          </cell>
          <cell r="C32">
            <v>36.6</v>
          </cell>
          <cell r="D32">
            <v>18.899999999999999</v>
          </cell>
          <cell r="E32">
            <v>29.208333333333332</v>
          </cell>
          <cell r="F32">
            <v>45</v>
          </cell>
          <cell r="G32">
            <v>12</v>
          </cell>
          <cell r="H32">
            <v>27</v>
          </cell>
          <cell r="J32">
            <v>37.440000000000005</v>
          </cell>
          <cell r="K32">
            <v>0</v>
          </cell>
        </row>
        <row r="33">
          <cell r="B33">
            <v>28.6875</v>
          </cell>
          <cell r="C33">
            <v>36.700000000000003</v>
          </cell>
          <cell r="D33">
            <v>20.9</v>
          </cell>
          <cell r="E33">
            <v>23.833333333333332</v>
          </cell>
          <cell r="F33">
            <v>34</v>
          </cell>
          <cell r="G33">
            <v>15</v>
          </cell>
          <cell r="H33">
            <v>29.52</v>
          </cell>
          <cell r="J33">
            <v>48.24</v>
          </cell>
          <cell r="K33">
            <v>0.8</v>
          </cell>
        </row>
        <row r="34">
          <cell r="B34">
            <v>28.69583333333334</v>
          </cell>
          <cell r="C34">
            <v>36.299999999999997</v>
          </cell>
          <cell r="D34">
            <v>22</v>
          </cell>
          <cell r="E34">
            <v>25.666666666666668</v>
          </cell>
          <cell r="F34">
            <v>38</v>
          </cell>
          <cell r="G34">
            <v>13</v>
          </cell>
          <cell r="H34">
            <v>27.36</v>
          </cell>
          <cell r="J34">
            <v>41.4</v>
          </cell>
          <cell r="K34">
            <v>1</v>
          </cell>
        </row>
        <row r="35">
          <cell r="B35">
            <v>28.329166666666666</v>
          </cell>
          <cell r="C35">
            <v>37.299999999999997</v>
          </cell>
          <cell r="D35">
            <v>20.3</v>
          </cell>
          <cell r="E35">
            <v>29.083333333333332</v>
          </cell>
          <cell r="F35">
            <v>48</v>
          </cell>
          <cell r="G35">
            <v>14</v>
          </cell>
          <cell r="H35">
            <v>19.440000000000001</v>
          </cell>
          <cell r="J35">
            <v>39.96</v>
          </cell>
          <cell r="K35">
            <v>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24.466666666666665</v>
          </cell>
          <cell r="C5">
            <v>32.200000000000003</v>
          </cell>
          <cell r="D5">
            <v>18.3</v>
          </cell>
          <cell r="E5">
            <v>49.25</v>
          </cell>
          <cell r="F5">
            <v>71</v>
          </cell>
          <cell r="G5">
            <v>23</v>
          </cell>
          <cell r="H5">
            <v>21.240000000000002</v>
          </cell>
          <cell r="J5">
            <v>45</v>
          </cell>
          <cell r="K5">
            <v>0</v>
          </cell>
        </row>
        <row r="6">
          <cell r="B6">
            <v>25.220833333333331</v>
          </cell>
          <cell r="C6">
            <v>32.4</v>
          </cell>
          <cell r="D6">
            <v>19.899999999999999</v>
          </cell>
          <cell r="E6">
            <v>38.916666666666664</v>
          </cell>
          <cell r="F6">
            <v>60</v>
          </cell>
          <cell r="G6">
            <v>19</v>
          </cell>
          <cell r="H6">
            <v>15.48</v>
          </cell>
          <cell r="J6">
            <v>35.28</v>
          </cell>
          <cell r="K6">
            <v>0</v>
          </cell>
        </row>
        <row r="7">
          <cell r="B7">
            <v>26.058333333333337</v>
          </cell>
          <cell r="C7">
            <v>33.5</v>
          </cell>
          <cell r="D7">
            <v>21.4</v>
          </cell>
          <cell r="E7">
            <v>42.291666666666664</v>
          </cell>
          <cell r="F7">
            <v>64</v>
          </cell>
          <cell r="G7">
            <v>20</v>
          </cell>
          <cell r="H7">
            <v>14.76</v>
          </cell>
          <cell r="J7">
            <v>36</v>
          </cell>
          <cell r="K7">
            <v>0</v>
          </cell>
        </row>
        <row r="8">
          <cell r="B8">
            <v>25.333333333333339</v>
          </cell>
          <cell r="C8">
            <v>33.1</v>
          </cell>
          <cell r="D8">
            <v>18.8</v>
          </cell>
          <cell r="E8">
            <v>42.916666666666664</v>
          </cell>
          <cell r="F8">
            <v>70</v>
          </cell>
          <cell r="G8">
            <v>19</v>
          </cell>
          <cell r="H8">
            <v>15.840000000000002</v>
          </cell>
          <cell r="J8">
            <v>29.880000000000003</v>
          </cell>
          <cell r="K8">
            <v>0</v>
          </cell>
        </row>
        <row r="9">
          <cell r="B9">
            <v>25.037499999999998</v>
          </cell>
          <cell r="C9">
            <v>33.9</v>
          </cell>
          <cell r="D9">
            <v>17.600000000000001</v>
          </cell>
          <cell r="E9">
            <v>46.958333333333336</v>
          </cell>
          <cell r="F9">
            <v>76</v>
          </cell>
          <cell r="G9">
            <v>19</v>
          </cell>
          <cell r="H9">
            <v>14.04</v>
          </cell>
          <cell r="J9">
            <v>30.6</v>
          </cell>
          <cell r="K9">
            <v>0</v>
          </cell>
        </row>
        <row r="10">
          <cell r="B10">
            <v>25.345833333333331</v>
          </cell>
          <cell r="C10">
            <v>33.9</v>
          </cell>
          <cell r="D10">
            <v>17.399999999999999</v>
          </cell>
          <cell r="E10">
            <v>45.791666666666664</v>
          </cell>
          <cell r="F10">
            <v>79</v>
          </cell>
          <cell r="G10">
            <v>18</v>
          </cell>
          <cell r="H10">
            <v>15.120000000000001</v>
          </cell>
          <cell r="J10">
            <v>32.4</v>
          </cell>
          <cell r="K10">
            <v>0</v>
          </cell>
        </row>
        <row r="11">
          <cell r="B11">
            <v>26.929166666666664</v>
          </cell>
          <cell r="C11">
            <v>35.1</v>
          </cell>
          <cell r="D11">
            <v>20.5</v>
          </cell>
          <cell r="E11">
            <v>38.375</v>
          </cell>
          <cell r="F11">
            <v>69</v>
          </cell>
          <cell r="G11">
            <v>15</v>
          </cell>
          <cell r="H11">
            <v>12.96</v>
          </cell>
          <cell r="J11">
            <v>36</v>
          </cell>
          <cell r="K11">
            <v>0</v>
          </cell>
        </row>
        <row r="12">
          <cell r="B12">
            <v>24.720833333333335</v>
          </cell>
          <cell r="C12">
            <v>31.4</v>
          </cell>
          <cell r="D12">
            <v>20.3</v>
          </cell>
          <cell r="E12">
            <v>43</v>
          </cell>
          <cell r="F12">
            <v>70</v>
          </cell>
          <cell r="G12">
            <v>23</v>
          </cell>
          <cell r="H12">
            <v>9.3600000000000012</v>
          </cell>
          <cell r="J12">
            <v>26.28</v>
          </cell>
          <cell r="K12">
            <v>0</v>
          </cell>
        </row>
        <row r="13">
          <cell r="B13">
            <v>16.100000000000001</v>
          </cell>
          <cell r="C13">
            <v>23</v>
          </cell>
          <cell r="D13">
            <v>10.4</v>
          </cell>
          <cell r="E13">
            <v>85.833333333333329</v>
          </cell>
          <cell r="F13">
            <v>93</v>
          </cell>
          <cell r="G13">
            <v>70</v>
          </cell>
          <cell r="H13">
            <v>12.96</v>
          </cell>
          <cell r="J13">
            <v>32.04</v>
          </cell>
          <cell r="K13">
            <v>0</v>
          </cell>
        </row>
        <row r="14">
          <cell r="B14">
            <v>12.554166666666665</v>
          </cell>
          <cell r="C14">
            <v>21.2</v>
          </cell>
          <cell r="D14">
            <v>7.5</v>
          </cell>
          <cell r="E14">
            <v>69.25</v>
          </cell>
          <cell r="F14">
            <v>93</v>
          </cell>
          <cell r="G14">
            <v>29</v>
          </cell>
          <cell r="H14">
            <v>10.08</v>
          </cell>
          <cell r="J14">
            <v>26.28</v>
          </cell>
          <cell r="K14">
            <v>0</v>
          </cell>
        </row>
        <row r="15">
          <cell r="B15">
            <v>15.20833333333333</v>
          </cell>
          <cell r="C15">
            <v>24.7</v>
          </cell>
          <cell r="D15">
            <v>7.8</v>
          </cell>
          <cell r="E15">
            <v>58</v>
          </cell>
          <cell r="F15">
            <v>88</v>
          </cell>
          <cell r="G15">
            <v>22</v>
          </cell>
          <cell r="H15">
            <v>6.48</v>
          </cell>
          <cell r="J15">
            <v>21.240000000000002</v>
          </cell>
          <cell r="K15">
            <v>0</v>
          </cell>
        </row>
        <row r="16">
          <cell r="B16">
            <v>16.058333333333334</v>
          </cell>
          <cell r="C16">
            <v>24.8</v>
          </cell>
          <cell r="D16">
            <v>9.5</v>
          </cell>
          <cell r="E16">
            <v>56.958333333333336</v>
          </cell>
          <cell r="F16">
            <v>90</v>
          </cell>
          <cell r="G16">
            <v>20</v>
          </cell>
          <cell r="H16">
            <v>7.5600000000000005</v>
          </cell>
          <cell r="J16">
            <v>24.12</v>
          </cell>
          <cell r="K16">
            <v>0</v>
          </cell>
        </row>
        <row r="17">
          <cell r="B17">
            <v>16.783333333333331</v>
          </cell>
          <cell r="C17">
            <v>27.3</v>
          </cell>
          <cell r="D17">
            <v>8.5</v>
          </cell>
          <cell r="E17">
            <v>44.541666666666664</v>
          </cell>
          <cell r="F17">
            <v>75</v>
          </cell>
          <cell r="G17">
            <v>15</v>
          </cell>
          <cell r="H17">
            <v>5.7600000000000007</v>
          </cell>
          <cell r="J17">
            <v>15.120000000000001</v>
          </cell>
          <cell r="K17">
            <v>0</v>
          </cell>
        </row>
        <row r="18">
          <cell r="B18">
            <v>18.683333333333334</v>
          </cell>
          <cell r="C18">
            <v>29.6</v>
          </cell>
          <cell r="D18">
            <v>10</v>
          </cell>
          <cell r="E18">
            <v>47.166666666666664</v>
          </cell>
          <cell r="F18">
            <v>78</v>
          </cell>
          <cell r="G18">
            <v>13</v>
          </cell>
          <cell r="H18">
            <v>6.12</v>
          </cell>
          <cell r="J18">
            <v>25.56</v>
          </cell>
          <cell r="K18">
            <v>0</v>
          </cell>
        </row>
        <row r="19">
          <cell r="B19">
            <v>23.083333333333332</v>
          </cell>
          <cell r="C19">
            <v>36.299999999999997</v>
          </cell>
          <cell r="D19">
            <v>13.9</v>
          </cell>
          <cell r="E19">
            <v>42.916666666666664</v>
          </cell>
          <cell r="F19">
            <v>73</v>
          </cell>
          <cell r="G19">
            <v>12</v>
          </cell>
          <cell r="H19">
            <v>8.64</v>
          </cell>
          <cell r="J19">
            <v>19.8</v>
          </cell>
          <cell r="K19">
            <v>0</v>
          </cell>
        </row>
        <row r="20">
          <cell r="B20">
            <v>25.183333333333337</v>
          </cell>
          <cell r="C20">
            <v>37.299999999999997</v>
          </cell>
          <cell r="D20">
            <v>16.5</v>
          </cell>
          <cell r="E20">
            <v>45.166666666666664</v>
          </cell>
          <cell r="F20">
            <v>75</v>
          </cell>
          <cell r="G20">
            <v>14</v>
          </cell>
          <cell r="H20">
            <v>11.16</v>
          </cell>
          <cell r="J20">
            <v>20.88</v>
          </cell>
          <cell r="K20">
            <v>0</v>
          </cell>
        </row>
        <row r="21">
          <cell r="B21">
            <v>26.070833333333336</v>
          </cell>
          <cell r="C21">
            <v>37.799999999999997</v>
          </cell>
          <cell r="D21">
            <v>17.3</v>
          </cell>
          <cell r="E21">
            <v>44.916666666666664</v>
          </cell>
          <cell r="F21">
            <v>78</v>
          </cell>
          <cell r="G21">
            <v>12</v>
          </cell>
          <cell r="H21">
            <v>6.84</v>
          </cell>
          <cell r="J21">
            <v>21.6</v>
          </cell>
          <cell r="K21">
            <v>0</v>
          </cell>
        </row>
        <row r="22">
          <cell r="B22">
            <v>27.212500000000006</v>
          </cell>
          <cell r="C22">
            <v>38.200000000000003</v>
          </cell>
          <cell r="D22">
            <v>18.100000000000001</v>
          </cell>
          <cell r="E22">
            <v>39.875</v>
          </cell>
          <cell r="F22">
            <v>77</v>
          </cell>
          <cell r="G22">
            <v>11</v>
          </cell>
          <cell r="H22">
            <v>12.24</v>
          </cell>
          <cell r="J22">
            <v>25.92</v>
          </cell>
          <cell r="K22">
            <v>0</v>
          </cell>
        </row>
        <row r="23">
          <cell r="B23">
            <v>27.391666666666669</v>
          </cell>
          <cell r="C23">
            <v>38</v>
          </cell>
          <cell r="D23">
            <v>18.399999999999999</v>
          </cell>
          <cell r="E23">
            <v>34</v>
          </cell>
          <cell r="F23">
            <v>63</v>
          </cell>
          <cell r="G23">
            <v>11</v>
          </cell>
          <cell r="H23">
            <v>7.5600000000000005</v>
          </cell>
          <cell r="J23">
            <v>20.16</v>
          </cell>
          <cell r="K23">
            <v>0</v>
          </cell>
        </row>
        <row r="24">
          <cell r="B24">
            <v>27.345833333333335</v>
          </cell>
          <cell r="C24">
            <v>38.4</v>
          </cell>
          <cell r="D24">
            <v>18.8</v>
          </cell>
          <cell r="E24">
            <v>37.333333333333336</v>
          </cell>
          <cell r="F24">
            <v>75</v>
          </cell>
          <cell r="G24">
            <v>10</v>
          </cell>
          <cell r="H24">
            <v>7.9200000000000008</v>
          </cell>
          <cell r="J24">
            <v>18</v>
          </cell>
          <cell r="K24">
            <v>0</v>
          </cell>
        </row>
        <row r="25">
          <cell r="B25">
            <v>27.054166666666664</v>
          </cell>
          <cell r="C25">
            <v>37.299999999999997</v>
          </cell>
          <cell r="D25">
            <v>18.399999999999999</v>
          </cell>
          <cell r="E25">
            <v>35.75</v>
          </cell>
          <cell r="F25">
            <v>70</v>
          </cell>
          <cell r="G25">
            <v>11</v>
          </cell>
          <cell r="H25">
            <v>10.8</v>
          </cell>
          <cell r="J25">
            <v>27</v>
          </cell>
          <cell r="K25">
            <v>0</v>
          </cell>
        </row>
        <row r="26">
          <cell r="B26">
            <v>28.687500000000004</v>
          </cell>
          <cell r="C26">
            <v>38.299999999999997</v>
          </cell>
          <cell r="D26">
            <v>19.899999999999999</v>
          </cell>
          <cell r="E26">
            <v>27.208333333333332</v>
          </cell>
          <cell r="F26">
            <v>58</v>
          </cell>
          <cell r="G26">
            <v>9</v>
          </cell>
          <cell r="H26">
            <v>12.24</v>
          </cell>
          <cell r="J26">
            <v>34.200000000000003</v>
          </cell>
          <cell r="K26">
            <v>0</v>
          </cell>
        </row>
        <row r="27">
          <cell r="B27">
            <v>27.816666666666666</v>
          </cell>
          <cell r="C27">
            <v>38.1</v>
          </cell>
          <cell r="D27">
            <v>21</v>
          </cell>
          <cell r="E27">
            <v>30.833333333333332</v>
          </cell>
          <cell r="F27">
            <v>56</v>
          </cell>
          <cell r="G27">
            <v>13</v>
          </cell>
          <cell r="H27">
            <v>20.88</v>
          </cell>
          <cell r="J27">
            <v>44.28</v>
          </cell>
          <cell r="K27">
            <v>0</v>
          </cell>
        </row>
        <row r="28">
          <cell r="B28">
            <v>20.112500000000001</v>
          </cell>
          <cell r="C28">
            <v>25</v>
          </cell>
          <cell r="D28">
            <v>15.4</v>
          </cell>
          <cell r="E28">
            <v>69.875</v>
          </cell>
          <cell r="F28">
            <v>91</v>
          </cell>
          <cell r="G28">
            <v>51</v>
          </cell>
          <cell r="H28">
            <v>14.4</v>
          </cell>
          <cell r="J28">
            <v>35.28</v>
          </cell>
          <cell r="K28">
            <v>0</v>
          </cell>
        </row>
        <row r="29">
          <cell r="B29">
            <v>14.0875</v>
          </cell>
          <cell r="C29">
            <v>15.5</v>
          </cell>
          <cell r="D29">
            <v>12.3</v>
          </cell>
          <cell r="E29">
            <v>81.416666666666671</v>
          </cell>
          <cell r="F29">
            <v>92</v>
          </cell>
          <cell r="G29">
            <v>55</v>
          </cell>
          <cell r="H29">
            <v>10.08</v>
          </cell>
          <cell r="J29">
            <v>27.720000000000002</v>
          </cell>
          <cell r="K29">
            <v>0</v>
          </cell>
        </row>
        <row r="30">
          <cell r="B30">
            <v>14.537499999999996</v>
          </cell>
          <cell r="C30">
            <v>23.5</v>
          </cell>
          <cell r="D30">
            <v>8</v>
          </cell>
          <cell r="E30">
            <v>56.291666666666664</v>
          </cell>
          <cell r="F30">
            <v>77</v>
          </cell>
          <cell r="G30">
            <v>29</v>
          </cell>
          <cell r="H30">
            <v>8.64</v>
          </cell>
          <cell r="J30">
            <v>24.840000000000003</v>
          </cell>
          <cell r="K30">
            <v>0</v>
          </cell>
        </row>
        <row r="31">
          <cell r="B31">
            <v>18.379166666666666</v>
          </cell>
          <cell r="C31">
            <v>29.3</v>
          </cell>
          <cell r="D31">
            <v>10.199999999999999</v>
          </cell>
          <cell r="E31">
            <v>43.333333333333336</v>
          </cell>
          <cell r="F31">
            <v>76</v>
          </cell>
          <cell r="G31">
            <v>11</v>
          </cell>
          <cell r="H31">
            <v>6.48</v>
          </cell>
          <cell r="J31">
            <v>21.6</v>
          </cell>
          <cell r="K31">
            <v>0</v>
          </cell>
        </row>
        <row r="32">
          <cell r="B32">
            <v>20.870833333333334</v>
          </cell>
          <cell r="C32">
            <v>33</v>
          </cell>
          <cell r="D32">
            <v>11.7</v>
          </cell>
          <cell r="E32">
            <v>36.5</v>
          </cell>
          <cell r="F32">
            <v>62</v>
          </cell>
          <cell r="G32">
            <v>14</v>
          </cell>
          <cell r="H32">
            <v>5.7600000000000007</v>
          </cell>
          <cell r="J32">
            <v>16.559999999999999</v>
          </cell>
          <cell r="K32">
            <v>0</v>
          </cell>
        </row>
        <row r="33">
          <cell r="B33">
            <v>24.170833333333331</v>
          </cell>
          <cell r="C33">
            <v>36.6</v>
          </cell>
          <cell r="D33">
            <v>15.5</v>
          </cell>
          <cell r="E33">
            <v>42.208333333333336</v>
          </cell>
          <cell r="F33">
            <v>67</v>
          </cell>
          <cell r="G33">
            <v>13</v>
          </cell>
          <cell r="H33">
            <v>10.08</v>
          </cell>
          <cell r="J33">
            <v>25.56</v>
          </cell>
          <cell r="K33">
            <v>0</v>
          </cell>
        </row>
        <row r="34">
          <cell r="B34">
            <v>26.204166666666666</v>
          </cell>
          <cell r="C34">
            <v>36</v>
          </cell>
          <cell r="D34">
            <v>17.7</v>
          </cell>
          <cell r="E34">
            <v>38.875</v>
          </cell>
          <cell r="F34">
            <v>64</v>
          </cell>
          <cell r="G34">
            <v>14</v>
          </cell>
          <cell r="H34">
            <v>10.08</v>
          </cell>
          <cell r="J34">
            <v>25.56</v>
          </cell>
          <cell r="K34">
            <v>0</v>
          </cell>
        </row>
        <row r="35">
          <cell r="B35">
            <v>26.487500000000001</v>
          </cell>
          <cell r="C35">
            <v>37.1</v>
          </cell>
          <cell r="D35">
            <v>17.399999999999999</v>
          </cell>
          <cell r="E35">
            <v>37.583333333333336</v>
          </cell>
          <cell r="F35">
            <v>65</v>
          </cell>
          <cell r="G35">
            <v>12</v>
          </cell>
          <cell r="H35">
            <v>11.520000000000001</v>
          </cell>
          <cell r="J35">
            <v>23.040000000000003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22.366666666666664</v>
          </cell>
          <cell r="C5">
            <v>31.9</v>
          </cell>
          <cell r="D5">
            <v>14.4</v>
          </cell>
          <cell r="E5">
            <v>59.125</v>
          </cell>
          <cell r="F5">
            <v>91</v>
          </cell>
          <cell r="G5">
            <v>27</v>
          </cell>
          <cell r="H5">
            <v>23.759999999999998</v>
          </cell>
          <cell r="J5">
            <v>54</v>
          </cell>
          <cell r="K5">
            <v>0</v>
          </cell>
        </row>
        <row r="6">
          <cell r="B6">
            <v>23.933333333333334</v>
          </cell>
          <cell r="C6">
            <v>32</v>
          </cell>
          <cell r="D6">
            <v>17</v>
          </cell>
          <cell r="E6">
            <v>42.75</v>
          </cell>
          <cell r="F6">
            <v>61</v>
          </cell>
          <cell r="G6">
            <v>24</v>
          </cell>
          <cell r="H6">
            <v>29.16</v>
          </cell>
          <cell r="J6">
            <v>56.16</v>
          </cell>
          <cell r="K6">
            <v>0</v>
          </cell>
        </row>
        <row r="7">
          <cell r="B7">
            <v>24.241666666666671</v>
          </cell>
          <cell r="C7">
            <v>32.200000000000003</v>
          </cell>
          <cell r="D7">
            <v>17.3</v>
          </cell>
          <cell r="E7">
            <v>43.125</v>
          </cell>
          <cell r="F7">
            <v>62</v>
          </cell>
          <cell r="G7">
            <v>24</v>
          </cell>
          <cell r="H7">
            <v>24.12</v>
          </cell>
          <cell r="J7">
            <v>58.32</v>
          </cell>
          <cell r="K7">
            <v>0</v>
          </cell>
        </row>
        <row r="8">
          <cell r="B8">
            <v>23.995833333333334</v>
          </cell>
          <cell r="C8">
            <v>27.9</v>
          </cell>
          <cell r="D8">
            <v>19.2</v>
          </cell>
          <cell r="E8">
            <v>46.458333333333336</v>
          </cell>
          <cell r="F8">
            <v>84</v>
          </cell>
          <cell r="G8">
            <v>33</v>
          </cell>
          <cell r="H8">
            <v>21.240000000000002</v>
          </cell>
          <cell r="J8">
            <v>42.84</v>
          </cell>
          <cell r="K8">
            <v>2.8000000000000003</v>
          </cell>
        </row>
        <row r="9">
          <cell r="B9">
            <v>26.237499999999997</v>
          </cell>
          <cell r="C9">
            <v>32.6</v>
          </cell>
          <cell r="D9">
            <v>21.1</v>
          </cell>
          <cell r="E9">
            <v>38.333333333333336</v>
          </cell>
          <cell r="F9">
            <v>51</v>
          </cell>
          <cell r="G9">
            <v>26</v>
          </cell>
          <cell r="H9">
            <v>18.720000000000002</v>
          </cell>
          <cell r="J9">
            <v>38.880000000000003</v>
          </cell>
          <cell r="K9">
            <v>0</v>
          </cell>
        </row>
        <row r="10">
          <cell r="B10">
            <v>24.770833333333329</v>
          </cell>
          <cell r="C10">
            <v>32</v>
          </cell>
          <cell r="D10">
            <v>18.100000000000001</v>
          </cell>
          <cell r="E10">
            <v>40.541666666666664</v>
          </cell>
          <cell r="F10">
            <v>59</v>
          </cell>
          <cell r="G10">
            <v>23</v>
          </cell>
          <cell r="H10">
            <v>18.36</v>
          </cell>
          <cell r="J10">
            <v>43.56</v>
          </cell>
          <cell r="K10">
            <v>0</v>
          </cell>
        </row>
        <row r="11">
          <cell r="B11">
            <v>23.704166666666666</v>
          </cell>
          <cell r="C11">
            <v>30</v>
          </cell>
          <cell r="D11">
            <v>16.399999999999999</v>
          </cell>
          <cell r="E11">
            <v>44.833333333333336</v>
          </cell>
          <cell r="F11">
            <v>95</v>
          </cell>
          <cell r="G11">
            <v>25</v>
          </cell>
          <cell r="H11">
            <v>20.52</v>
          </cell>
          <cell r="J11">
            <v>48.6</v>
          </cell>
          <cell r="K11">
            <v>0.60000000000000009</v>
          </cell>
        </row>
        <row r="12">
          <cell r="B12">
            <v>14.504166666666663</v>
          </cell>
          <cell r="C12">
            <v>19</v>
          </cell>
          <cell r="D12">
            <v>11.3</v>
          </cell>
          <cell r="E12">
            <v>98.375</v>
          </cell>
          <cell r="F12">
            <v>100</v>
          </cell>
          <cell r="G12">
            <v>81</v>
          </cell>
          <cell r="H12">
            <v>18.720000000000002</v>
          </cell>
          <cell r="J12">
            <v>38.159999999999997</v>
          </cell>
          <cell r="K12">
            <v>5.8000000000000007</v>
          </cell>
        </row>
        <row r="13">
          <cell r="B13">
            <v>9.7249999999999996</v>
          </cell>
          <cell r="C13">
            <v>12.5</v>
          </cell>
          <cell r="D13">
            <v>7.2</v>
          </cell>
          <cell r="E13">
            <v>74.416666666666671</v>
          </cell>
          <cell r="F13">
            <v>100</v>
          </cell>
          <cell r="G13">
            <v>56</v>
          </cell>
          <cell r="H13">
            <v>16.2</v>
          </cell>
          <cell r="J13">
            <v>37.440000000000005</v>
          </cell>
          <cell r="K13">
            <v>0.2</v>
          </cell>
        </row>
        <row r="14">
          <cell r="B14">
            <v>9.6291666666666647</v>
          </cell>
          <cell r="C14">
            <v>18.5</v>
          </cell>
          <cell r="D14">
            <v>2.2999999999999998</v>
          </cell>
          <cell r="E14">
            <v>66.541666666666671</v>
          </cell>
          <cell r="F14">
            <v>97</v>
          </cell>
          <cell r="G14">
            <v>27</v>
          </cell>
          <cell r="H14">
            <v>16.2</v>
          </cell>
          <cell r="J14">
            <v>30.6</v>
          </cell>
          <cell r="K14">
            <v>0</v>
          </cell>
        </row>
        <row r="15">
          <cell r="B15">
            <v>12.908333333333331</v>
          </cell>
          <cell r="C15">
            <v>20.7</v>
          </cell>
          <cell r="D15">
            <v>6.6</v>
          </cell>
          <cell r="E15">
            <v>48.458333333333336</v>
          </cell>
          <cell r="F15">
            <v>69</v>
          </cell>
          <cell r="G15">
            <v>25</v>
          </cell>
          <cell r="H15">
            <v>13.68</v>
          </cell>
          <cell r="J15">
            <v>23.759999999999998</v>
          </cell>
          <cell r="K15">
            <v>0</v>
          </cell>
        </row>
        <row r="16">
          <cell r="B16">
            <v>13.666666666666666</v>
          </cell>
          <cell r="C16">
            <v>18.8</v>
          </cell>
          <cell r="D16">
            <v>9.3000000000000007</v>
          </cell>
          <cell r="E16">
            <v>42.833333333333336</v>
          </cell>
          <cell r="F16">
            <v>66</v>
          </cell>
          <cell r="G16">
            <v>22</v>
          </cell>
          <cell r="H16">
            <v>17.28</v>
          </cell>
          <cell r="J16">
            <v>37.800000000000004</v>
          </cell>
          <cell r="K16">
            <v>0</v>
          </cell>
        </row>
        <row r="17">
          <cell r="B17">
            <v>12.933333333333332</v>
          </cell>
          <cell r="C17">
            <v>24.1</v>
          </cell>
          <cell r="D17">
            <v>5.6</v>
          </cell>
          <cell r="E17">
            <v>44.125</v>
          </cell>
          <cell r="F17">
            <v>72</v>
          </cell>
          <cell r="G17">
            <v>14</v>
          </cell>
          <cell r="H17">
            <v>16.559999999999999</v>
          </cell>
          <cell r="J17">
            <v>30.6</v>
          </cell>
          <cell r="K17">
            <v>0</v>
          </cell>
        </row>
        <row r="18">
          <cell r="B18">
            <v>18.295833333333334</v>
          </cell>
          <cell r="C18">
            <v>28.7</v>
          </cell>
          <cell r="D18">
            <v>11.1</v>
          </cell>
          <cell r="E18">
            <v>39.458333333333336</v>
          </cell>
          <cell r="F18">
            <v>64</v>
          </cell>
          <cell r="G18">
            <v>19</v>
          </cell>
          <cell r="H18">
            <v>18.36</v>
          </cell>
          <cell r="J18">
            <v>35.28</v>
          </cell>
          <cell r="K18">
            <v>0</v>
          </cell>
        </row>
        <row r="19">
          <cell r="B19">
            <v>22.420833333333334</v>
          </cell>
          <cell r="C19">
            <v>32.4</v>
          </cell>
          <cell r="D19">
            <v>16.100000000000001</v>
          </cell>
          <cell r="E19">
            <v>37.791666666666664</v>
          </cell>
          <cell r="F19">
            <v>51</v>
          </cell>
          <cell r="G19">
            <v>22</v>
          </cell>
          <cell r="H19">
            <v>15.840000000000002</v>
          </cell>
          <cell r="J19">
            <v>32.4</v>
          </cell>
          <cell r="K19">
            <v>0</v>
          </cell>
        </row>
        <row r="20">
          <cell r="B20">
            <v>26.212499999999995</v>
          </cell>
          <cell r="C20">
            <v>34.4</v>
          </cell>
          <cell r="D20">
            <v>20.2</v>
          </cell>
          <cell r="E20">
            <v>32.916666666666664</v>
          </cell>
          <cell r="F20">
            <v>43</v>
          </cell>
          <cell r="G20">
            <v>20</v>
          </cell>
          <cell r="H20">
            <v>18.720000000000002</v>
          </cell>
          <cell r="J20">
            <v>41.4</v>
          </cell>
          <cell r="K20">
            <v>0</v>
          </cell>
        </row>
        <row r="21">
          <cell r="B21">
            <v>28.36666666666666</v>
          </cell>
          <cell r="C21">
            <v>35.200000000000003</v>
          </cell>
          <cell r="D21">
            <v>21.1</v>
          </cell>
          <cell r="E21">
            <v>32.708333333333336</v>
          </cell>
          <cell r="F21">
            <v>48</v>
          </cell>
          <cell r="G21">
            <v>22</v>
          </cell>
          <cell r="H21">
            <v>16.920000000000002</v>
          </cell>
          <cell r="J21">
            <v>41.76</v>
          </cell>
          <cell r="K21">
            <v>0</v>
          </cell>
        </row>
        <row r="22">
          <cell r="B22">
            <v>28.658333333333328</v>
          </cell>
          <cell r="C22">
            <v>36.200000000000003</v>
          </cell>
          <cell r="D22">
            <v>22.7</v>
          </cell>
          <cell r="E22">
            <v>29.708333333333332</v>
          </cell>
          <cell r="F22">
            <v>48</v>
          </cell>
          <cell r="G22">
            <v>15</v>
          </cell>
          <cell r="H22">
            <v>25.92</v>
          </cell>
          <cell r="J22">
            <v>47.88</v>
          </cell>
          <cell r="K22">
            <v>0</v>
          </cell>
        </row>
        <row r="23">
          <cell r="B23">
            <v>28.266666666666666</v>
          </cell>
          <cell r="C23">
            <v>36</v>
          </cell>
          <cell r="D23">
            <v>22.2</v>
          </cell>
          <cell r="E23">
            <v>30.684210526315791</v>
          </cell>
          <cell r="F23">
            <v>40</v>
          </cell>
          <cell r="G23">
            <v>15</v>
          </cell>
          <cell r="H23">
            <v>21.96</v>
          </cell>
          <cell r="J23">
            <v>44.28</v>
          </cell>
          <cell r="K23">
            <v>0</v>
          </cell>
        </row>
        <row r="24">
          <cell r="B24">
            <v>29.504166666666666</v>
          </cell>
          <cell r="C24">
            <v>36.799999999999997</v>
          </cell>
          <cell r="D24">
            <v>20.8</v>
          </cell>
          <cell r="E24">
            <v>28.333333333333332</v>
          </cell>
          <cell r="F24">
            <v>47</v>
          </cell>
          <cell r="G24">
            <v>16</v>
          </cell>
          <cell r="H24">
            <v>15.48</v>
          </cell>
          <cell r="J24">
            <v>36.72</v>
          </cell>
          <cell r="K24">
            <v>0</v>
          </cell>
        </row>
        <row r="25">
          <cell r="B25">
            <v>27.383333333333326</v>
          </cell>
          <cell r="C25">
            <v>35.1</v>
          </cell>
          <cell r="D25">
            <v>18.600000000000001</v>
          </cell>
          <cell r="E25">
            <v>27.458333333333332</v>
          </cell>
          <cell r="F25">
            <v>43</v>
          </cell>
          <cell r="G25">
            <v>15</v>
          </cell>
          <cell r="H25">
            <v>22.68</v>
          </cell>
          <cell r="J25">
            <v>51.84</v>
          </cell>
          <cell r="K25">
            <v>0</v>
          </cell>
        </row>
        <row r="26">
          <cell r="B26">
            <v>26.216666666666669</v>
          </cell>
          <cell r="C26">
            <v>32.299999999999997</v>
          </cell>
          <cell r="D26">
            <v>16.5</v>
          </cell>
          <cell r="E26">
            <v>36.125</v>
          </cell>
          <cell r="F26">
            <v>89</v>
          </cell>
          <cell r="G26">
            <v>22</v>
          </cell>
          <cell r="H26">
            <v>21.96</v>
          </cell>
          <cell r="J26">
            <v>52.56</v>
          </cell>
          <cell r="K26">
            <v>0</v>
          </cell>
        </row>
        <row r="27">
          <cell r="B27">
            <v>14.266666666666667</v>
          </cell>
          <cell r="C27">
            <v>16.600000000000001</v>
          </cell>
          <cell r="D27">
            <v>11.3</v>
          </cell>
          <cell r="E27">
            <v>94.208333333333329</v>
          </cell>
          <cell r="F27">
            <v>99</v>
          </cell>
          <cell r="G27">
            <v>82</v>
          </cell>
          <cell r="H27">
            <v>18.720000000000002</v>
          </cell>
          <cell r="J27">
            <v>45</v>
          </cell>
          <cell r="K27">
            <v>15.8</v>
          </cell>
        </row>
        <row r="28">
          <cell r="B28">
            <v>12.445833333333335</v>
          </cell>
          <cell r="C28">
            <v>16.3</v>
          </cell>
          <cell r="D28">
            <v>10.199999999999999</v>
          </cell>
          <cell r="E28">
            <v>87</v>
          </cell>
          <cell r="F28">
            <v>99</v>
          </cell>
          <cell r="G28">
            <v>57</v>
          </cell>
          <cell r="H28">
            <v>16.920000000000002</v>
          </cell>
          <cell r="J28">
            <v>34.92</v>
          </cell>
          <cell r="K28">
            <v>28.4</v>
          </cell>
        </row>
        <row r="29">
          <cell r="B29">
            <v>9.9625000000000004</v>
          </cell>
          <cell r="C29">
            <v>14.8</v>
          </cell>
          <cell r="D29">
            <v>6.7</v>
          </cell>
          <cell r="E29">
            <v>58.666666666666664</v>
          </cell>
          <cell r="F29">
            <v>75</v>
          </cell>
          <cell r="G29">
            <v>27</v>
          </cell>
          <cell r="H29">
            <v>25.56</v>
          </cell>
          <cell r="J29">
            <v>43.2</v>
          </cell>
          <cell r="K29">
            <v>0.2</v>
          </cell>
        </row>
        <row r="30">
          <cell r="B30">
            <v>10.525</v>
          </cell>
          <cell r="C30">
            <v>20.100000000000001</v>
          </cell>
          <cell r="D30">
            <v>2.2000000000000002</v>
          </cell>
          <cell r="E30">
            <v>52.083333333333336</v>
          </cell>
          <cell r="F30">
            <v>85</v>
          </cell>
          <cell r="G30">
            <v>22</v>
          </cell>
          <cell r="H30">
            <v>23.400000000000002</v>
          </cell>
          <cell r="J30">
            <v>42.84</v>
          </cell>
          <cell r="K30">
            <v>0</v>
          </cell>
        </row>
        <row r="31">
          <cell r="B31">
            <v>16.049999999999997</v>
          </cell>
          <cell r="C31">
            <v>25.5</v>
          </cell>
          <cell r="D31">
            <v>9.6999999999999993</v>
          </cell>
          <cell r="E31">
            <v>36.958333333333336</v>
          </cell>
          <cell r="F31">
            <v>51</v>
          </cell>
          <cell r="G31">
            <v>23</v>
          </cell>
          <cell r="H31">
            <v>22.68</v>
          </cell>
          <cell r="J31">
            <v>40.32</v>
          </cell>
          <cell r="K31">
            <v>0</v>
          </cell>
        </row>
        <row r="32">
          <cell r="B32">
            <v>21.712500000000002</v>
          </cell>
          <cell r="C32">
            <v>32.4</v>
          </cell>
          <cell r="D32">
            <v>15.5</v>
          </cell>
          <cell r="E32">
            <v>31.375</v>
          </cell>
          <cell r="F32">
            <v>50</v>
          </cell>
          <cell r="G32">
            <v>17</v>
          </cell>
          <cell r="H32">
            <v>20.52</v>
          </cell>
          <cell r="J32">
            <v>38.519999999999996</v>
          </cell>
          <cell r="K32">
            <v>0</v>
          </cell>
        </row>
        <row r="33">
          <cell r="B33">
            <v>22.995833333333337</v>
          </cell>
          <cell r="C33">
            <v>32.1</v>
          </cell>
          <cell r="D33">
            <v>16.100000000000001</v>
          </cell>
          <cell r="E33">
            <v>43</v>
          </cell>
          <cell r="F33">
            <v>63</v>
          </cell>
          <cell r="G33">
            <v>24</v>
          </cell>
          <cell r="H33">
            <v>20.88</v>
          </cell>
          <cell r="J33">
            <v>44.64</v>
          </cell>
          <cell r="K33">
            <v>0</v>
          </cell>
        </row>
        <row r="34">
          <cell r="B34">
            <v>25.595833333333331</v>
          </cell>
          <cell r="C34">
            <v>34</v>
          </cell>
          <cell r="D34">
            <v>19.2</v>
          </cell>
          <cell r="E34">
            <v>39.208333333333336</v>
          </cell>
          <cell r="F34">
            <v>56</v>
          </cell>
          <cell r="G34">
            <v>21</v>
          </cell>
          <cell r="H34">
            <v>23.759999999999998</v>
          </cell>
          <cell r="J34">
            <v>49.680000000000007</v>
          </cell>
          <cell r="K34">
            <v>0</v>
          </cell>
        </row>
        <row r="35">
          <cell r="B35">
            <v>24.983333333333331</v>
          </cell>
          <cell r="C35">
            <v>33.6</v>
          </cell>
          <cell r="D35">
            <v>19.399999999999999</v>
          </cell>
          <cell r="E35">
            <v>40.666666666666664</v>
          </cell>
          <cell r="F35">
            <v>77</v>
          </cell>
          <cell r="G35">
            <v>22</v>
          </cell>
          <cell r="H35">
            <v>18.36</v>
          </cell>
          <cell r="J35">
            <v>36.72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23.679166666666671</v>
          </cell>
          <cell r="C5">
            <v>34.4</v>
          </cell>
          <cell r="D5">
            <v>16.399999999999999</v>
          </cell>
          <cell r="E5">
            <v>50.875</v>
          </cell>
          <cell r="F5">
            <v>79</v>
          </cell>
          <cell r="G5">
            <v>20</v>
          </cell>
          <cell r="H5">
            <v>29.52</v>
          </cell>
          <cell r="J5">
            <v>50.4</v>
          </cell>
          <cell r="K5">
            <v>0</v>
          </cell>
        </row>
        <row r="6">
          <cell r="B6">
            <v>25.370833333333334</v>
          </cell>
          <cell r="C6">
            <v>32.700000000000003</v>
          </cell>
          <cell r="D6">
            <v>18.8</v>
          </cell>
          <cell r="E6">
            <v>35.666666666666664</v>
          </cell>
          <cell r="F6">
            <v>51</v>
          </cell>
          <cell r="G6">
            <v>24</v>
          </cell>
          <cell r="H6">
            <v>29.16</v>
          </cell>
          <cell r="J6">
            <v>47.88</v>
          </cell>
          <cell r="K6">
            <v>0</v>
          </cell>
        </row>
        <row r="7">
          <cell r="B7">
            <v>25.737500000000001</v>
          </cell>
          <cell r="C7">
            <v>33.4</v>
          </cell>
          <cell r="D7">
            <v>20.3</v>
          </cell>
          <cell r="E7">
            <v>36.916666666666664</v>
          </cell>
          <cell r="F7">
            <v>50</v>
          </cell>
          <cell r="G7">
            <v>23</v>
          </cell>
          <cell r="H7">
            <v>35.28</v>
          </cell>
          <cell r="J7">
            <v>56.519999999999996</v>
          </cell>
          <cell r="K7">
            <v>0</v>
          </cell>
        </row>
        <row r="8">
          <cell r="B8">
            <v>24.766666666666666</v>
          </cell>
          <cell r="C8">
            <v>32.9</v>
          </cell>
          <cell r="D8">
            <v>17.7</v>
          </cell>
          <cell r="E8">
            <v>39.75</v>
          </cell>
          <cell r="F8">
            <v>60</v>
          </cell>
          <cell r="G8">
            <v>23</v>
          </cell>
          <cell r="H8">
            <v>22.32</v>
          </cell>
          <cell r="J8">
            <v>40.32</v>
          </cell>
          <cell r="K8">
            <v>0</v>
          </cell>
        </row>
        <row r="9">
          <cell r="B9">
            <v>25</v>
          </cell>
          <cell r="C9">
            <v>33</v>
          </cell>
          <cell r="D9">
            <v>16.399999999999999</v>
          </cell>
          <cell r="E9">
            <v>38.291666666666664</v>
          </cell>
          <cell r="F9">
            <v>65</v>
          </cell>
          <cell r="G9">
            <v>22</v>
          </cell>
          <cell r="H9">
            <v>25.56</v>
          </cell>
          <cell r="J9">
            <v>39.6</v>
          </cell>
          <cell r="K9">
            <v>0</v>
          </cell>
        </row>
        <row r="10">
          <cell r="B10">
            <v>24.433333333333334</v>
          </cell>
          <cell r="C10">
            <v>32.4</v>
          </cell>
          <cell r="D10">
            <v>17.100000000000001</v>
          </cell>
          <cell r="E10">
            <v>37.041666666666664</v>
          </cell>
          <cell r="F10">
            <v>56</v>
          </cell>
          <cell r="G10">
            <v>22</v>
          </cell>
          <cell r="H10">
            <v>27</v>
          </cell>
          <cell r="J10">
            <v>47.88</v>
          </cell>
          <cell r="K10">
            <v>0</v>
          </cell>
        </row>
        <row r="11">
          <cell r="B11">
            <v>25.775000000000002</v>
          </cell>
          <cell r="C11">
            <v>33.200000000000003</v>
          </cell>
          <cell r="D11">
            <v>19.899999999999999</v>
          </cell>
          <cell r="E11">
            <v>34.666666666666664</v>
          </cell>
          <cell r="F11">
            <v>49</v>
          </cell>
          <cell r="G11">
            <v>19</v>
          </cell>
          <cell r="H11">
            <v>25.56</v>
          </cell>
          <cell r="J11">
            <v>50.04</v>
          </cell>
          <cell r="K11">
            <v>0</v>
          </cell>
        </row>
        <row r="12">
          <cell r="B12">
            <v>21.162499999999998</v>
          </cell>
          <cell r="C12">
            <v>24.1</v>
          </cell>
          <cell r="D12">
            <v>18</v>
          </cell>
          <cell r="E12">
            <v>58.125</v>
          </cell>
          <cell r="F12">
            <v>95</v>
          </cell>
          <cell r="G12">
            <v>37</v>
          </cell>
          <cell r="H12">
            <v>11.520000000000001</v>
          </cell>
          <cell r="J12">
            <v>34.92</v>
          </cell>
          <cell r="K12">
            <v>0</v>
          </cell>
        </row>
        <row r="13">
          <cell r="B13">
            <v>11.520833333333334</v>
          </cell>
          <cell r="C13">
            <v>18</v>
          </cell>
          <cell r="D13">
            <v>7.5</v>
          </cell>
          <cell r="E13">
            <v>96.416666666666671</v>
          </cell>
          <cell r="F13">
            <v>100</v>
          </cell>
          <cell r="G13">
            <v>83</v>
          </cell>
          <cell r="H13">
            <v>31.319999999999997</v>
          </cell>
          <cell r="J13">
            <v>46.800000000000004</v>
          </cell>
          <cell r="K13">
            <v>20.999999999999996</v>
          </cell>
        </row>
        <row r="14">
          <cell r="B14">
            <v>10.062500000000002</v>
          </cell>
          <cell r="C14">
            <v>19.399999999999999</v>
          </cell>
          <cell r="D14">
            <v>4</v>
          </cell>
          <cell r="E14">
            <v>75.25</v>
          </cell>
          <cell r="F14">
            <v>100</v>
          </cell>
          <cell r="G14">
            <v>31</v>
          </cell>
          <cell r="H14">
            <v>27.36</v>
          </cell>
          <cell r="J14">
            <v>43.2</v>
          </cell>
          <cell r="K14">
            <v>1</v>
          </cell>
        </row>
        <row r="15">
          <cell r="B15">
            <v>12.929166666666665</v>
          </cell>
          <cell r="C15">
            <v>24.4</v>
          </cell>
          <cell r="D15">
            <v>5.2</v>
          </cell>
          <cell r="E15">
            <v>59.833333333333336</v>
          </cell>
          <cell r="F15">
            <v>90</v>
          </cell>
          <cell r="G15">
            <v>19</v>
          </cell>
          <cell r="H15">
            <v>24.48</v>
          </cell>
          <cell r="J15">
            <v>38.159999999999997</v>
          </cell>
          <cell r="K15">
            <v>0</v>
          </cell>
        </row>
        <row r="16">
          <cell r="B16">
            <v>14.258333333333331</v>
          </cell>
          <cell r="C16">
            <v>23.5</v>
          </cell>
          <cell r="D16">
            <v>5.0999999999999996</v>
          </cell>
          <cell r="E16">
            <v>53.666666666666664</v>
          </cell>
          <cell r="F16">
            <v>90</v>
          </cell>
          <cell r="G16">
            <v>16</v>
          </cell>
          <cell r="H16">
            <v>24.840000000000003</v>
          </cell>
          <cell r="J16">
            <v>37.080000000000005</v>
          </cell>
          <cell r="K16">
            <v>0.4</v>
          </cell>
        </row>
        <row r="17">
          <cell r="B17">
            <v>14.145833333333336</v>
          </cell>
          <cell r="C17">
            <v>25.4</v>
          </cell>
          <cell r="D17">
            <v>4.7</v>
          </cell>
          <cell r="E17">
            <v>47</v>
          </cell>
          <cell r="F17">
            <v>76</v>
          </cell>
          <cell r="G17">
            <v>17</v>
          </cell>
          <cell r="H17">
            <v>22.32</v>
          </cell>
          <cell r="J17">
            <v>32.4</v>
          </cell>
          <cell r="K17">
            <v>0</v>
          </cell>
        </row>
        <row r="18">
          <cell r="B18">
            <v>18.45</v>
          </cell>
          <cell r="C18">
            <v>32.4</v>
          </cell>
          <cell r="D18">
            <v>8.6999999999999993</v>
          </cell>
          <cell r="E18">
            <v>40.833333333333336</v>
          </cell>
          <cell r="F18">
            <v>66</v>
          </cell>
          <cell r="G18">
            <v>14</v>
          </cell>
          <cell r="H18">
            <v>19.079999999999998</v>
          </cell>
          <cell r="J18">
            <v>33.119999999999997</v>
          </cell>
          <cell r="K18">
            <v>0</v>
          </cell>
        </row>
        <row r="19">
          <cell r="B19">
            <v>22.416666666666661</v>
          </cell>
          <cell r="C19">
            <v>35.299999999999997</v>
          </cell>
          <cell r="D19">
            <v>12.9</v>
          </cell>
          <cell r="E19">
            <v>40.333333333333336</v>
          </cell>
          <cell r="F19">
            <v>68</v>
          </cell>
          <cell r="G19">
            <v>15</v>
          </cell>
          <cell r="H19">
            <v>20.16</v>
          </cell>
          <cell r="J19">
            <v>29.880000000000003</v>
          </cell>
          <cell r="K19">
            <v>0</v>
          </cell>
        </row>
        <row r="20">
          <cell r="B20">
            <v>24.849999999999998</v>
          </cell>
          <cell r="C20">
            <v>36.200000000000003</v>
          </cell>
          <cell r="D20">
            <v>14.8</v>
          </cell>
          <cell r="E20">
            <v>37.458333333333336</v>
          </cell>
          <cell r="F20">
            <v>64</v>
          </cell>
          <cell r="G20">
            <v>17</v>
          </cell>
          <cell r="H20">
            <v>23.040000000000003</v>
          </cell>
          <cell r="J20">
            <v>38.159999999999997</v>
          </cell>
          <cell r="K20">
            <v>0</v>
          </cell>
        </row>
        <row r="21">
          <cell r="B21">
            <v>27.462500000000006</v>
          </cell>
          <cell r="C21">
            <v>36.6</v>
          </cell>
          <cell r="D21">
            <v>18.7</v>
          </cell>
          <cell r="E21">
            <v>31</v>
          </cell>
          <cell r="F21">
            <v>56</v>
          </cell>
          <cell r="G21">
            <v>15</v>
          </cell>
          <cell r="H21">
            <v>24.840000000000003</v>
          </cell>
          <cell r="J21">
            <v>38.519999999999996</v>
          </cell>
          <cell r="K21">
            <v>0</v>
          </cell>
        </row>
        <row r="22">
          <cell r="B22">
            <v>25.754166666666666</v>
          </cell>
          <cell r="C22">
            <v>36.700000000000003</v>
          </cell>
          <cell r="D22">
            <v>16.5</v>
          </cell>
          <cell r="E22">
            <v>39.833333333333336</v>
          </cell>
          <cell r="F22">
            <v>64</v>
          </cell>
          <cell r="G22">
            <v>18</v>
          </cell>
          <cell r="H22">
            <v>23.040000000000003</v>
          </cell>
          <cell r="J22">
            <v>39.6</v>
          </cell>
          <cell r="K22">
            <v>0</v>
          </cell>
        </row>
        <row r="23">
          <cell r="B23">
            <v>27.225000000000005</v>
          </cell>
          <cell r="C23">
            <v>37</v>
          </cell>
          <cell r="D23">
            <v>18.3</v>
          </cell>
          <cell r="E23">
            <v>31.875</v>
          </cell>
          <cell r="F23">
            <v>54</v>
          </cell>
          <cell r="G23">
            <v>15</v>
          </cell>
          <cell r="H23">
            <v>18.36</v>
          </cell>
          <cell r="J23">
            <v>33.480000000000004</v>
          </cell>
          <cell r="K23">
            <v>0</v>
          </cell>
        </row>
        <row r="24">
          <cell r="B24">
            <v>27.454166666666669</v>
          </cell>
          <cell r="C24">
            <v>37.4</v>
          </cell>
          <cell r="D24">
            <v>18</v>
          </cell>
          <cell r="E24">
            <v>30</v>
          </cell>
          <cell r="F24">
            <v>54</v>
          </cell>
          <cell r="G24">
            <v>13</v>
          </cell>
          <cell r="H24">
            <v>15.120000000000001</v>
          </cell>
          <cell r="J24">
            <v>25.56</v>
          </cell>
          <cell r="K24">
            <v>0</v>
          </cell>
        </row>
        <row r="25">
          <cell r="B25">
            <v>26.820833333333329</v>
          </cell>
          <cell r="C25">
            <v>36.200000000000003</v>
          </cell>
          <cell r="D25">
            <v>17.8</v>
          </cell>
          <cell r="E25">
            <v>29.166666666666668</v>
          </cell>
          <cell r="F25">
            <v>51</v>
          </cell>
          <cell r="G25">
            <v>14</v>
          </cell>
          <cell r="H25">
            <v>28.08</v>
          </cell>
          <cell r="J25">
            <v>47.88</v>
          </cell>
          <cell r="K25">
            <v>0</v>
          </cell>
        </row>
        <row r="26">
          <cell r="B26">
            <v>28.433333333333326</v>
          </cell>
          <cell r="C26">
            <v>35.6</v>
          </cell>
          <cell r="D26">
            <v>23.2</v>
          </cell>
          <cell r="E26">
            <v>24.958333333333332</v>
          </cell>
          <cell r="F26">
            <v>34</v>
          </cell>
          <cell r="G26">
            <v>16</v>
          </cell>
          <cell r="H26">
            <v>33.119999999999997</v>
          </cell>
          <cell r="J26">
            <v>55.800000000000004</v>
          </cell>
          <cell r="K26">
            <v>0</v>
          </cell>
        </row>
        <row r="27">
          <cell r="B27">
            <v>25.016666666666662</v>
          </cell>
          <cell r="C27">
            <v>28</v>
          </cell>
          <cell r="D27">
            <v>20.2</v>
          </cell>
          <cell r="E27">
            <v>40.833333333333336</v>
          </cell>
          <cell r="F27">
            <v>74</v>
          </cell>
          <cell r="G27">
            <v>27</v>
          </cell>
          <cell r="H27">
            <v>20.16</v>
          </cell>
          <cell r="J27">
            <v>34.92</v>
          </cell>
          <cell r="K27">
            <v>0</v>
          </cell>
        </row>
        <row r="28">
          <cell r="B28">
            <v>16.179166666666664</v>
          </cell>
          <cell r="C28">
            <v>20.9</v>
          </cell>
          <cell r="D28">
            <v>12.9</v>
          </cell>
          <cell r="E28">
            <v>84.791666666666671</v>
          </cell>
          <cell r="F28">
            <v>99</v>
          </cell>
          <cell r="G28">
            <v>68</v>
          </cell>
          <cell r="H28">
            <v>24.12</v>
          </cell>
          <cell r="J28">
            <v>37.440000000000005</v>
          </cell>
          <cell r="K28">
            <v>2.6</v>
          </cell>
        </row>
        <row r="29">
          <cell r="B29">
            <v>10.520833333333334</v>
          </cell>
          <cell r="C29">
            <v>13.2</v>
          </cell>
          <cell r="D29">
            <v>7.6</v>
          </cell>
          <cell r="E29">
            <v>85.958333333333329</v>
          </cell>
          <cell r="F29">
            <v>100</v>
          </cell>
          <cell r="G29">
            <v>57</v>
          </cell>
          <cell r="H29">
            <v>32.04</v>
          </cell>
          <cell r="J29">
            <v>51.84</v>
          </cell>
          <cell r="K29">
            <v>16.599999999999998</v>
          </cell>
        </row>
        <row r="30">
          <cell r="B30">
            <v>11.950000000000001</v>
          </cell>
          <cell r="C30">
            <v>20.9</v>
          </cell>
          <cell r="D30">
            <v>5.7</v>
          </cell>
          <cell r="E30">
            <v>59.916666666666664</v>
          </cell>
          <cell r="F30">
            <v>87</v>
          </cell>
          <cell r="G30">
            <v>28</v>
          </cell>
          <cell r="H30">
            <v>30.96</v>
          </cell>
          <cell r="J30">
            <v>43.92</v>
          </cell>
          <cell r="K30">
            <v>0</v>
          </cell>
        </row>
        <row r="31">
          <cell r="B31">
            <v>17.925000000000001</v>
          </cell>
          <cell r="C31">
            <v>29.5</v>
          </cell>
          <cell r="D31">
            <v>11</v>
          </cell>
          <cell r="E31">
            <v>51.625</v>
          </cell>
          <cell r="F31">
            <v>71</v>
          </cell>
          <cell r="G31">
            <v>24</v>
          </cell>
          <cell r="H31">
            <v>26.64</v>
          </cell>
          <cell r="J31">
            <v>44.64</v>
          </cell>
          <cell r="K31">
            <v>0</v>
          </cell>
        </row>
        <row r="32">
          <cell r="B32">
            <v>21.366666666666664</v>
          </cell>
          <cell r="C32">
            <v>34.1</v>
          </cell>
          <cell r="D32">
            <v>11.5</v>
          </cell>
          <cell r="E32">
            <v>43.333333333333336</v>
          </cell>
          <cell r="F32">
            <v>69</v>
          </cell>
          <cell r="G32">
            <v>18</v>
          </cell>
          <cell r="H32">
            <v>22.32</v>
          </cell>
          <cell r="J32">
            <v>37.440000000000005</v>
          </cell>
          <cell r="K32">
            <v>0</v>
          </cell>
        </row>
        <row r="33">
          <cell r="B33">
            <v>23.470833333333331</v>
          </cell>
          <cell r="C33">
            <v>35.4</v>
          </cell>
          <cell r="D33">
            <v>13.5</v>
          </cell>
          <cell r="E33">
            <v>45.583333333333336</v>
          </cell>
          <cell r="F33">
            <v>75</v>
          </cell>
          <cell r="G33">
            <v>15</v>
          </cell>
          <cell r="H33">
            <v>27.36</v>
          </cell>
          <cell r="J33">
            <v>40.680000000000007</v>
          </cell>
          <cell r="K33">
            <v>0</v>
          </cell>
        </row>
        <row r="34">
          <cell r="B34">
            <v>24.270833333333332</v>
          </cell>
          <cell r="C34">
            <v>35.5</v>
          </cell>
          <cell r="D34">
            <v>14.3</v>
          </cell>
          <cell r="E34">
            <v>44.875</v>
          </cell>
          <cell r="F34">
            <v>80</v>
          </cell>
          <cell r="G34">
            <v>17</v>
          </cell>
          <cell r="H34">
            <v>25.2</v>
          </cell>
          <cell r="J34">
            <v>42.480000000000004</v>
          </cell>
          <cell r="K34">
            <v>0</v>
          </cell>
        </row>
        <row r="35">
          <cell r="B35">
            <v>27.145833333333325</v>
          </cell>
          <cell r="C35">
            <v>36.200000000000003</v>
          </cell>
          <cell r="D35">
            <v>15.9</v>
          </cell>
          <cell r="E35">
            <v>34.958333333333336</v>
          </cell>
          <cell r="F35">
            <v>68</v>
          </cell>
          <cell r="G35">
            <v>18</v>
          </cell>
          <cell r="H35">
            <v>18.36</v>
          </cell>
          <cell r="J35">
            <v>32.04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24.250000000000004</v>
          </cell>
          <cell r="C5">
            <v>33</v>
          </cell>
          <cell r="D5">
            <v>17.8</v>
          </cell>
          <cell r="E5">
            <v>50.958333333333336</v>
          </cell>
          <cell r="F5">
            <v>79</v>
          </cell>
          <cell r="G5">
            <v>22</v>
          </cell>
          <cell r="H5">
            <v>24.48</v>
          </cell>
          <cell r="J5">
            <v>43.2</v>
          </cell>
          <cell r="K5">
            <v>0</v>
          </cell>
        </row>
        <row r="6">
          <cell r="B6">
            <v>25.020833333333339</v>
          </cell>
          <cell r="C6">
            <v>32.299999999999997</v>
          </cell>
          <cell r="D6">
            <v>18.2</v>
          </cell>
          <cell r="E6">
            <v>36.833333333333336</v>
          </cell>
          <cell r="F6">
            <v>52</v>
          </cell>
          <cell r="G6">
            <v>20</v>
          </cell>
          <cell r="H6">
            <v>21.96</v>
          </cell>
          <cell r="J6">
            <v>39.6</v>
          </cell>
          <cell r="K6">
            <v>0</v>
          </cell>
        </row>
        <row r="7">
          <cell r="B7">
            <v>26.095833333333331</v>
          </cell>
          <cell r="C7">
            <v>33.6</v>
          </cell>
          <cell r="D7">
            <v>19.7</v>
          </cell>
          <cell r="E7">
            <v>36</v>
          </cell>
          <cell r="F7">
            <v>59</v>
          </cell>
          <cell r="G7">
            <v>18</v>
          </cell>
          <cell r="H7">
            <v>21.96</v>
          </cell>
          <cell r="J7">
            <v>40.32</v>
          </cell>
          <cell r="K7">
            <v>0</v>
          </cell>
        </row>
        <row r="8">
          <cell r="B8">
            <v>26.504166666666663</v>
          </cell>
          <cell r="C8">
            <v>33.1</v>
          </cell>
          <cell r="D8">
            <v>20.9</v>
          </cell>
          <cell r="E8">
            <v>34.833333333333336</v>
          </cell>
          <cell r="F8">
            <v>62</v>
          </cell>
          <cell r="G8">
            <v>20</v>
          </cell>
          <cell r="H8">
            <v>19.440000000000001</v>
          </cell>
          <cell r="J8">
            <v>41.4</v>
          </cell>
          <cell r="K8">
            <v>0</v>
          </cell>
        </row>
        <row r="9">
          <cell r="B9">
            <v>25.733333333333338</v>
          </cell>
          <cell r="C9">
            <v>33.299999999999997</v>
          </cell>
          <cell r="D9">
            <v>19.5</v>
          </cell>
          <cell r="E9">
            <v>38.166666666666664</v>
          </cell>
          <cell r="F9">
            <v>57</v>
          </cell>
          <cell r="G9">
            <v>21</v>
          </cell>
          <cell r="H9">
            <v>19.079999999999998</v>
          </cell>
          <cell r="J9">
            <v>38.159999999999997</v>
          </cell>
          <cell r="K9">
            <v>0</v>
          </cell>
        </row>
        <row r="10">
          <cell r="B10">
            <v>26.270833333333339</v>
          </cell>
          <cell r="C10">
            <v>33.9</v>
          </cell>
          <cell r="D10">
            <v>19.600000000000001</v>
          </cell>
          <cell r="E10">
            <v>34.708333333333336</v>
          </cell>
          <cell r="F10">
            <v>63</v>
          </cell>
          <cell r="G10">
            <v>18</v>
          </cell>
          <cell r="H10">
            <v>20.88</v>
          </cell>
          <cell r="J10">
            <v>43.2</v>
          </cell>
          <cell r="K10">
            <v>0</v>
          </cell>
        </row>
        <row r="11">
          <cell r="B11">
            <v>27.241666666666664</v>
          </cell>
          <cell r="C11">
            <v>34.4</v>
          </cell>
          <cell r="D11">
            <v>20.7</v>
          </cell>
          <cell r="E11">
            <v>30.708333333333332</v>
          </cell>
          <cell r="F11">
            <v>47</v>
          </cell>
          <cell r="G11">
            <v>17</v>
          </cell>
          <cell r="H11">
            <v>18</v>
          </cell>
          <cell r="J11">
            <v>39.6</v>
          </cell>
          <cell r="K11">
            <v>0</v>
          </cell>
        </row>
        <row r="12">
          <cell r="B12">
            <v>22.495833333333337</v>
          </cell>
          <cell r="C12">
            <v>29.6</v>
          </cell>
          <cell r="D12">
            <v>19.100000000000001</v>
          </cell>
          <cell r="E12">
            <v>56.166666666666664</v>
          </cell>
          <cell r="F12">
            <v>96</v>
          </cell>
          <cell r="G12">
            <v>23</v>
          </cell>
          <cell r="H12">
            <v>16.2</v>
          </cell>
          <cell r="J12">
            <v>31.319999999999997</v>
          </cell>
          <cell r="K12">
            <v>0</v>
          </cell>
        </row>
        <row r="13">
          <cell r="B13">
            <v>12.666666666666666</v>
          </cell>
          <cell r="C13">
            <v>19.2</v>
          </cell>
          <cell r="D13">
            <v>8.1</v>
          </cell>
          <cell r="E13">
            <v>100</v>
          </cell>
          <cell r="F13">
            <v>100</v>
          </cell>
          <cell r="G13">
            <v>94</v>
          </cell>
          <cell r="H13">
            <v>20.16</v>
          </cell>
          <cell r="J13">
            <v>42.12</v>
          </cell>
          <cell r="K13">
            <v>35.199999999999996</v>
          </cell>
        </row>
        <row r="14">
          <cell r="B14">
            <v>10.820833333333331</v>
          </cell>
          <cell r="C14">
            <v>19.7</v>
          </cell>
          <cell r="D14">
            <v>5</v>
          </cell>
          <cell r="E14">
            <v>55.583333333333336</v>
          </cell>
          <cell r="F14">
            <v>98</v>
          </cell>
          <cell r="G14">
            <v>32</v>
          </cell>
          <cell r="H14">
            <v>15.120000000000001</v>
          </cell>
          <cell r="J14">
            <v>24.840000000000003</v>
          </cell>
          <cell r="K14">
            <v>1</v>
          </cell>
        </row>
        <row r="15">
          <cell r="B15">
            <v>14.875</v>
          </cell>
          <cell r="C15">
            <v>22.9</v>
          </cell>
          <cell r="D15">
            <v>7.9</v>
          </cell>
          <cell r="E15">
            <v>55.31818181818182</v>
          </cell>
          <cell r="F15">
            <v>100</v>
          </cell>
          <cell r="G15">
            <v>31</v>
          </cell>
          <cell r="H15">
            <v>12.24</v>
          </cell>
          <cell r="J15">
            <v>22.68</v>
          </cell>
          <cell r="K15">
            <v>0</v>
          </cell>
        </row>
        <row r="16">
          <cell r="B16">
            <v>15.612499999999997</v>
          </cell>
          <cell r="C16">
            <v>22.4</v>
          </cell>
          <cell r="D16">
            <v>10</v>
          </cell>
          <cell r="E16">
            <v>49.708333333333336</v>
          </cell>
          <cell r="F16">
            <v>74</v>
          </cell>
          <cell r="G16">
            <v>23</v>
          </cell>
          <cell r="H16">
            <v>17.64</v>
          </cell>
          <cell r="J16">
            <v>32.76</v>
          </cell>
          <cell r="K16">
            <v>0</v>
          </cell>
        </row>
        <row r="17">
          <cell r="B17">
            <v>15.200000000000001</v>
          </cell>
          <cell r="C17">
            <v>23.4</v>
          </cell>
          <cell r="D17">
            <v>8.6</v>
          </cell>
          <cell r="E17">
            <v>40.958333333333336</v>
          </cell>
          <cell r="F17">
            <v>59</v>
          </cell>
          <cell r="G17">
            <v>16</v>
          </cell>
          <cell r="H17">
            <v>16.2</v>
          </cell>
          <cell r="J17">
            <v>32.04</v>
          </cell>
          <cell r="K17">
            <v>0</v>
          </cell>
        </row>
        <row r="18">
          <cell r="B18">
            <v>17.220833333333335</v>
          </cell>
          <cell r="C18">
            <v>26</v>
          </cell>
          <cell r="D18">
            <v>10.3</v>
          </cell>
          <cell r="E18">
            <v>54.791666666666664</v>
          </cell>
          <cell r="F18">
            <v>100</v>
          </cell>
          <cell r="G18">
            <v>25</v>
          </cell>
          <cell r="H18">
            <v>19.8</v>
          </cell>
          <cell r="J18">
            <v>30.96</v>
          </cell>
          <cell r="K18">
            <v>0</v>
          </cell>
        </row>
        <row r="19">
          <cell r="B19">
            <v>22.966666666666665</v>
          </cell>
          <cell r="C19">
            <v>32.700000000000003</v>
          </cell>
          <cell r="D19">
            <v>15.7</v>
          </cell>
          <cell r="E19">
            <v>38.916666666666664</v>
          </cell>
          <cell r="F19">
            <v>65</v>
          </cell>
          <cell r="G19">
            <v>16</v>
          </cell>
          <cell r="H19">
            <v>15.120000000000001</v>
          </cell>
          <cell r="J19">
            <v>24.840000000000003</v>
          </cell>
          <cell r="K19">
            <v>0</v>
          </cell>
        </row>
        <row r="20">
          <cell r="B20">
            <v>26.458333333333329</v>
          </cell>
          <cell r="C20">
            <v>34.5</v>
          </cell>
          <cell r="D20">
            <v>18.8</v>
          </cell>
          <cell r="E20">
            <v>31.875</v>
          </cell>
          <cell r="F20">
            <v>52</v>
          </cell>
          <cell r="G20">
            <v>19</v>
          </cell>
          <cell r="H20">
            <v>14.76</v>
          </cell>
          <cell r="J20">
            <v>25.56</v>
          </cell>
          <cell r="K20">
            <v>0</v>
          </cell>
        </row>
        <row r="21">
          <cell r="B21">
            <v>27.762499999999999</v>
          </cell>
          <cell r="C21">
            <v>35.799999999999997</v>
          </cell>
          <cell r="D21">
            <v>20.8</v>
          </cell>
          <cell r="E21">
            <v>31.208333333333332</v>
          </cell>
          <cell r="F21">
            <v>49</v>
          </cell>
          <cell r="G21">
            <v>13</v>
          </cell>
          <cell r="H21">
            <v>16.920000000000002</v>
          </cell>
          <cell r="J21">
            <v>30.6</v>
          </cell>
          <cell r="K21">
            <v>0</v>
          </cell>
        </row>
        <row r="22">
          <cell r="B22">
            <v>28.479166666666671</v>
          </cell>
          <cell r="C22">
            <v>36.5</v>
          </cell>
          <cell r="D22">
            <v>22.4</v>
          </cell>
          <cell r="E22">
            <v>26.375</v>
          </cell>
          <cell r="F22">
            <v>55</v>
          </cell>
          <cell r="G22">
            <v>12</v>
          </cell>
          <cell r="H22">
            <v>17.28</v>
          </cell>
          <cell r="J22">
            <v>27.36</v>
          </cell>
          <cell r="K22">
            <v>0</v>
          </cell>
        </row>
        <row r="23">
          <cell r="B23">
            <v>28.783333333333331</v>
          </cell>
          <cell r="C23">
            <v>37</v>
          </cell>
          <cell r="D23">
            <v>21.9</v>
          </cell>
          <cell r="E23">
            <v>26.125</v>
          </cell>
          <cell r="F23">
            <v>40</v>
          </cell>
          <cell r="G23">
            <v>12</v>
          </cell>
          <cell r="H23">
            <v>18.36</v>
          </cell>
          <cell r="J23">
            <v>37.080000000000005</v>
          </cell>
          <cell r="K23">
            <v>0</v>
          </cell>
        </row>
        <row r="24">
          <cell r="B24">
            <v>28.295833333333334</v>
          </cell>
          <cell r="C24">
            <v>35.9</v>
          </cell>
          <cell r="D24">
            <v>19.7</v>
          </cell>
          <cell r="E24">
            <v>26.583333333333332</v>
          </cell>
          <cell r="F24">
            <v>55</v>
          </cell>
          <cell r="G24">
            <v>13</v>
          </cell>
          <cell r="H24">
            <v>14.4</v>
          </cell>
          <cell r="J24">
            <v>23.040000000000003</v>
          </cell>
          <cell r="K24">
            <v>0</v>
          </cell>
        </row>
        <row r="25">
          <cell r="B25">
            <v>27.041666666666661</v>
          </cell>
          <cell r="C25">
            <v>34.799999999999997</v>
          </cell>
          <cell r="D25">
            <v>20.3</v>
          </cell>
          <cell r="E25">
            <v>33.375</v>
          </cell>
          <cell r="F25">
            <v>68</v>
          </cell>
          <cell r="G25">
            <v>17</v>
          </cell>
          <cell r="H25">
            <v>24.12</v>
          </cell>
          <cell r="J25">
            <v>38.159999999999997</v>
          </cell>
          <cell r="K25">
            <v>0</v>
          </cell>
        </row>
        <row r="26">
          <cell r="B26">
            <v>28.825000000000003</v>
          </cell>
          <cell r="C26">
            <v>36.9</v>
          </cell>
          <cell r="D26">
            <v>21.9</v>
          </cell>
          <cell r="E26">
            <v>23</v>
          </cell>
          <cell r="F26">
            <v>33</v>
          </cell>
          <cell r="G26">
            <v>12</v>
          </cell>
          <cell r="H26">
            <v>21.96</v>
          </cell>
          <cell r="J26">
            <v>41.76</v>
          </cell>
          <cell r="K26">
            <v>0</v>
          </cell>
        </row>
        <row r="27">
          <cell r="B27">
            <v>24.499999999999996</v>
          </cell>
          <cell r="C27">
            <v>30</v>
          </cell>
          <cell r="D27">
            <v>19.600000000000001</v>
          </cell>
          <cell r="E27">
            <v>37.5</v>
          </cell>
          <cell r="F27">
            <v>61</v>
          </cell>
          <cell r="G27">
            <v>20</v>
          </cell>
          <cell r="H27">
            <v>22.68</v>
          </cell>
          <cell r="J27">
            <v>38.519999999999996</v>
          </cell>
          <cell r="K27">
            <v>0</v>
          </cell>
        </row>
        <row r="28">
          <cell r="B28">
            <v>15.887499999999998</v>
          </cell>
          <cell r="C28">
            <v>19.600000000000001</v>
          </cell>
          <cell r="D28">
            <v>13.9</v>
          </cell>
          <cell r="E28">
            <v>85.5625</v>
          </cell>
          <cell r="F28">
            <v>100</v>
          </cell>
          <cell r="G28">
            <v>61</v>
          </cell>
          <cell r="H28">
            <v>20.16</v>
          </cell>
          <cell r="J28">
            <v>40.680000000000007</v>
          </cell>
          <cell r="K28">
            <v>9.3999999999999986</v>
          </cell>
        </row>
        <row r="29">
          <cell r="B29">
            <v>12.458333333333334</v>
          </cell>
          <cell r="C29">
            <v>14.7</v>
          </cell>
          <cell r="D29">
            <v>9.8000000000000007</v>
          </cell>
          <cell r="E29">
            <v>70.15789473684211</v>
          </cell>
          <cell r="F29">
            <v>100</v>
          </cell>
          <cell r="G29">
            <v>39</v>
          </cell>
          <cell r="H29">
            <v>17.64</v>
          </cell>
          <cell r="J29">
            <v>34.200000000000003</v>
          </cell>
          <cell r="K29">
            <v>0.2</v>
          </cell>
        </row>
        <row r="30">
          <cell r="B30">
            <v>12.85416666666667</v>
          </cell>
          <cell r="C30">
            <v>20.9</v>
          </cell>
          <cell r="D30">
            <v>6.7</v>
          </cell>
          <cell r="E30">
            <v>53</v>
          </cell>
          <cell r="F30">
            <v>73</v>
          </cell>
          <cell r="G30">
            <v>26</v>
          </cell>
          <cell r="H30">
            <v>20.52</v>
          </cell>
          <cell r="J30">
            <v>33.480000000000004</v>
          </cell>
          <cell r="K30">
            <v>0</v>
          </cell>
        </row>
        <row r="31">
          <cell r="B31">
            <v>17.133333333333329</v>
          </cell>
          <cell r="C31">
            <v>25.4</v>
          </cell>
          <cell r="D31">
            <v>10.5</v>
          </cell>
          <cell r="F31">
            <v>68</v>
          </cell>
          <cell r="H31">
            <v>25.92</v>
          </cell>
          <cell r="J31">
            <v>41.76</v>
          </cell>
          <cell r="K31">
            <v>0</v>
          </cell>
        </row>
        <row r="32">
          <cell r="B32">
            <v>20.070833333333333</v>
          </cell>
          <cell r="C32">
            <v>29.1</v>
          </cell>
          <cell r="D32">
            <v>13</v>
          </cell>
          <cell r="E32">
            <v>38.416666666666664</v>
          </cell>
          <cell r="F32">
            <v>66</v>
          </cell>
          <cell r="G32">
            <v>15</v>
          </cell>
          <cell r="H32">
            <v>18.720000000000002</v>
          </cell>
          <cell r="J32">
            <v>30.240000000000002</v>
          </cell>
          <cell r="K32">
            <v>0</v>
          </cell>
        </row>
        <row r="33">
          <cell r="B33">
            <v>23.258333333333329</v>
          </cell>
          <cell r="C33">
            <v>32</v>
          </cell>
          <cell r="D33">
            <v>15.9</v>
          </cell>
          <cell r="E33">
            <v>47.75</v>
          </cell>
          <cell r="F33">
            <v>78</v>
          </cell>
          <cell r="G33">
            <v>26</v>
          </cell>
          <cell r="H33">
            <v>21.6</v>
          </cell>
          <cell r="J33">
            <v>33.840000000000003</v>
          </cell>
          <cell r="K33">
            <v>0</v>
          </cell>
        </row>
        <row r="34">
          <cell r="B34">
            <v>26.349999999999994</v>
          </cell>
          <cell r="C34">
            <v>33.9</v>
          </cell>
          <cell r="D34">
            <v>19.100000000000001</v>
          </cell>
          <cell r="E34">
            <v>38</v>
          </cell>
          <cell r="F34">
            <v>63</v>
          </cell>
          <cell r="G34">
            <v>19</v>
          </cell>
          <cell r="H34">
            <v>16.920000000000002</v>
          </cell>
          <cell r="J34">
            <v>34.200000000000003</v>
          </cell>
          <cell r="K34">
            <v>0</v>
          </cell>
        </row>
        <row r="35">
          <cell r="B35">
            <v>27.891666666666666</v>
          </cell>
          <cell r="C35">
            <v>35</v>
          </cell>
          <cell r="D35">
            <v>21.4</v>
          </cell>
          <cell r="E35">
            <v>28.75</v>
          </cell>
          <cell r="F35">
            <v>47</v>
          </cell>
          <cell r="G35">
            <v>15</v>
          </cell>
          <cell r="H35">
            <v>19.8</v>
          </cell>
          <cell r="J35">
            <v>30.6</v>
          </cell>
          <cell r="K35">
            <v>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24.4375</v>
          </cell>
          <cell r="C5">
            <v>35.4</v>
          </cell>
          <cell r="D5">
            <v>15</v>
          </cell>
          <cell r="E5">
            <v>55.458333333333336</v>
          </cell>
          <cell r="F5">
            <v>89</v>
          </cell>
          <cell r="G5">
            <v>25</v>
          </cell>
          <cell r="H5">
            <v>26.28</v>
          </cell>
          <cell r="J5">
            <v>48.6</v>
          </cell>
          <cell r="K5">
            <v>0</v>
          </cell>
        </row>
        <row r="6">
          <cell r="B6">
            <v>26.933333333333334</v>
          </cell>
          <cell r="C6">
            <v>33.6</v>
          </cell>
          <cell r="D6">
            <v>21</v>
          </cell>
          <cell r="E6">
            <v>39.416666666666664</v>
          </cell>
          <cell r="F6">
            <v>55</v>
          </cell>
          <cell r="G6">
            <v>25</v>
          </cell>
          <cell r="H6">
            <v>30.96</v>
          </cell>
          <cell r="J6">
            <v>54</v>
          </cell>
          <cell r="K6">
            <v>0</v>
          </cell>
        </row>
        <row r="7">
          <cell r="B7">
            <v>27.149999999999995</v>
          </cell>
          <cell r="C7">
            <v>34.6</v>
          </cell>
          <cell r="D7">
            <v>21.2</v>
          </cell>
          <cell r="E7">
            <v>37.708333333333336</v>
          </cell>
          <cell r="F7">
            <v>53</v>
          </cell>
          <cell r="G7">
            <v>22</v>
          </cell>
          <cell r="H7">
            <v>33.840000000000003</v>
          </cell>
          <cell r="J7">
            <v>59.760000000000005</v>
          </cell>
          <cell r="K7">
            <v>0</v>
          </cell>
        </row>
        <row r="8">
          <cell r="B8">
            <v>27.224999999999994</v>
          </cell>
          <cell r="C8">
            <v>33.1</v>
          </cell>
          <cell r="D8">
            <v>19.899999999999999</v>
          </cell>
          <cell r="E8">
            <v>37.791666666666664</v>
          </cell>
          <cell r="F8">
            <v>63</v>
          </cell>
          <cell r="G8">
            <v>26</v>
          </cell>
          <cell r="H8">
            <v>31.319999999999997</v>
          </cell>
          <cell r="J8">
            <v>51.84</v>
          </cell>
          <cell r="K8">
            <v>0</v>
          </cell>
        </row>
        <row r="9">
          <cell r="B9">
            <v>27.100000000000005</v>
          </cell>
          <cell r="C9">
            <v>34.299999999999997</v>
          </cell>
          <cell r="D9">
            <v>21.3</v>
          </cell>
          <cell r="E9">
            <v>40.291666666666664</v>
          </cell>
          <cell r="F9">
            <v>61</v>
          </cell>
          <cell r="G9">
            <v>25</v>
          </cell>
          <cell r="H9">
            <v>26.64</v>
          </cell>
          <cell r="J9">
            <v>45</v>
          </cell>
          <cell r="K9">
            <v>0</v>
          </cell>
        </row>
        <row r="10">
          <cell r="B10">
            <v>24.545833333333334</v>
          </cell>
          <cell r="C10">
            <v>33.9</v>
          </cell>
          <cell r="D10">
            <v>15.6</v>
          </cell>
          <cell r="E10">
            <v>48.25</v>
          </cell>
          <cell r="F10">
            <v>81</v>
          </cell>
          <cell r="G10">
            <v>24</v>
          </cell>
          <cell r="H10">
            <v>30.96</v>
          </cell>
          <cell r="J10">
            <v>49.32</v>
          </cell>
          <cell r="K10">
            <v>0</v>
          </cell>
        </row>
        <row r="11">
          <cell r="B11">
            <v>25.445833333333329</v>
          </cell>
          <cell r="C11">
            <v>33.4</v>
          </cell>
          <cell r="D11">
            <v>18.5</v>
          </cell>
          <cell r="E11">
            <v>42.958333333333336</v>
          </cell>
          <cell r="F11">
            <v>68</v>
          </cell>
          <cell r="G11">
            <v>25</v>
          </cell>
          <cell r="H11">
            <v>29.880000000000003</v>
          </cell>
          <cell r="J11">
            <v>48.6</v>
          </cell>
          <cell r="K11">
            <v>0</v>
          </cell>
        </row>
        <row r="12">
          <cell r="B12">
            <v>17.299999999999997</v>
          </cell>
          <cell r="C12">
            <v>24.3</v>
          </cell>
          <cell r="D12">
            <v>13.4</v>
          </cell>
          <cell r="E12">
            <v>92.25</v>
          </cell>
          <cell r="F12">
            <v>100</v>
          </cell>
          <cell r="G12">
            <v>68</v>
          </cell>
          <cell r="H12">
            <v>28.44</v>
          </cell>
          <cell r="J12">
            <v>41.04</v>
          </cell>
          <cell r="K12">
            <v>3.4000000000000008</v>
          </cell>
        </row>
        <row r="13">
          <cell r="B13">
            <v>12.479166666666664</v>
          </cell>
          <cell r="C13">
            <v>15.4</v>
          </cell>
          <cell r="D13">
            <v>9.8000000000000007</v>
          </cell>
          <cell r="E13">
            <v>71.916666666666671</v>
          </cell>
          <cell r="F13">
            <v>99</v>
          </cell>
          <cell r="G13">
            <v>48</v>
          </cell>
          <cell r="H13">
            <v>28.08</v>
          </cell>
          <cell r="J13">
            <v>45.72</v>
          </cell>
          <cell r="K13">
            <v>0.6</v>
          </cell>
        </row>
        <row r="14">
          <cell r="B14">
            <v>10.595833333333333</v>
          </cell>
          <cell r="C14">
            <v>20.399999999999999</v>
          </cell>
          <cell r="D14">
            <v>2.8</v>
          </cell>
          <cell r="E14">
            <v>65.666666666666671</v>
          </cell>
          <cell r="F14">
            <v>98</v>
          </cell>
          <cell r="G14">
            <v>26</v>
          </cell>
          <cell r="H14">
            <v>17.28</v>
          </cell>
          <cell r="J14">
            <v>22.32</v>
          </cell>
          <cell r="K14">
            <v>0</v>
          </cell>
        </row>
        <row r="15">
          <cell r="B15">
            <v>13.254166666666668</v>
          </cell>
          <cell r="C15">
            <v>25.2</v>
          </cell>
          <cell r="D15">
            <v>2.8</v>
          </cell>
          <cell r="E15">
            <v>53.208333333333336</v>
          </cell>
          <cell r="F15">
            <v>90</v>
          </cell>
          <cell r="G15">
            <v>17</v>
          </cell>
          <cell r="H15">
            <v>14.76</v>
          </cell>
          <cell r="J15">
            <v>27.720000000000002</v>
          </cell>
          <cell r="K15">
            <v>0</v>
          </cell>
        </row>
        <row r="16">
          <cell r="B16">
            <v>14.600000000000003</v>
          </cell>
          <cell r="C16">
            <v>24.7</v>
          </cell>
          <cell r="D16">
            <v>6.4</v>
          </cell>
          <cell r="E16">
            <v>50.5</v>
          </cell>
          <cell r="F16">
            <v>83</v>
          </cell>
          <cell r="G16">
            <v>19</v>
          </cell>
          <cell r="H16">
            <v>26.64</v>
          </cell>
          <cell r="J16">
            <v>39.6</v>
          </cell>
          <cell r="K16">
            <v>0</v>
          </cell>
        </row>
        <row r="17">
          <cell r="B17">
            <v>14.3125</v>
          </cell>
          <cell r="C17">
            <v>25.4</v>
          </cell>
          <cell r="D17">
            <v>4</v>
          </cell>
          <cell r="E17">
            <v>45.625</v>
          </cell>
          <cell r="F17">
            <v>81</v>
          </cell>
          <cell r="G17">
            <v>18</v>
          </cell>
          <cell r="H17">
            <v>13.32</v>
          </cell>
          <cell r="J17">
            <v>19.8</v>
          </cell>
          <cell r="K17">
            <v>0</v>
          </cell>
        </row>
        <row r="18">
          <cell r="B18">
            <v>19</v>
          </cell>
          <cell r="C18">
            <v>31.3</v>
          </cell>
          <cell r="D18">
            <v>9.6999999999999993</v>
          </cell>
          <cell r="E18">
            <v>41.291666666666664</v>
          </cell>
          <cell r="F18">
            <v>74</v>
          </cell>
          <cell r="G18">
            <v>17</v>
          </cell>
          <cell r="H18">
            <v>16.920000000000002</v>
          </cell>
          <cell r="J18">
            <v>32.4</v>
          </cell>
          <cell r="K18">
            <v>0</v>
          </cell>
        </row>
        <row r="19">
          <cell r="B19">
            <v>23.162499999999998</v>
          </cell>
          <cell r="C19">
            <v>35.700000000000003</v>
          </cell>
          <cell r="D19">
            <v>12.8</v>
          </cell>
          <cell r="E19">
            <v>42.291666666666664</v>
          </cell>
          <cell r="F19">
            <v>77</v>
          </cell>
          <cell r="G19">
            <v>18</v>
          </cell>
          <cell r="H19">
            <v>19.440000000000001</v>
          </cell>
          <cell r="J19">
            <v>34.92</v>
          </cell>
          <cell r="K19">
            <v>0</v>
          </cell>
        </row>
        <row r="20">
          <cell r="B20">
            <v>25.779166666666665</v>
          </cell>
          <cell r="C20">
            <v>37.1</v>
          </cell>
          <cell r="D20">
            <v>15.8</v>
          </cell>
          <cell r="E20">
            <v>42.583333333333336</v>
          </cell>
          <cell r="F20">
            <v>69</v>
          </cell>
          <cell r="G20">
            <v>18</v>
          </cell>
          <cell r="H20">
            <v>22.68</v>
          </cell>
          <cell r="J20">
            <v>42.12</v>
          </cell>
          <cell r="K20">
            <v>0</v>
          </cell>
        </row>
        <row r="21">
          <cell r="B21">
            <v>27.754166666666666</v>
          </cell>
          <cell r="C21">
            <v>38.200000000000003</v>
          </cell>
          <cell r="D21">
            <v>16.7</v>
          </cell>
          <cell r="E21">
            <v>42.25</v>
          </cell>
          <cell r="F21">
            <v>77</v>
          </cell>
          <cell r="G21">
            <v>21</v>
          </cell>
          <cell r="H21">
            <v>16.2</v>
          </cell>
          <cell r="J21">
            <v>38.880000000000003</v>
          </cell>
          <cell r="K21">
            <v>0</v>
          </cell>
        </row>
        <row r="22">
          <cell r="B22">
            <v>27.724999999999998</v>
          </cell>
          <cell r="C22">
            <v>38.700000000000003</v>
          </cell>
          <cell r="D22">
            <v>17.100000000000001</v>
          </cell>
          <cell r="E22">
            <v>42.75</v>
          </cell>
          <cell r="F22">
            <v>77</v>
          </cell>
          <cell r="G22">
            <v>15</v>
          </cell>
          <cell r="H22">
            <v>17.64</v>
          </cell>
          <cell r="J22">
            <v>36</v>
          </cell>
          <cell r="K22">
            <v>0</v>
          </cell>
        </row>
        <row r="23">
          <cell r="B23">
            <v>28.637499999999999</v>
          </cell>
          <cell r="C23">
            <v>38.1</v>
          </cell>
          <cell r="D23">
            <v>19.2</v>
          </cell>
          <cell r="E23">
            <v>39.083333333333336</v>
          </cell>
          <cell r="F23">
            <v>73</v>
          </cell>
          <cell r="G23">
            <v>15</v>
          </cell>
          <cell r="H23">
            <v>21.96</v>
          </cell>
          <cell r="J23">
            <v>39.6</v>
          </cell>
          <cell r="K23">
            <v>0</v>
          </cell>
        </row>
        <row r="24">
          <cell r="B24">
            <v>28.479166666666671</v>
          </cell>
          <cell r="C24">
            <v>38.6</v>
          </cell>
          <cell r="D24">
            <v>17.8</v>
          </cell>
          <cell r="E24">
            <v>38.833333333333336</v>
          </cell>
          <cell r="F24">
            <v>73</v>
          </cell>
          <cell r="G24">
            <v>17</v>
          </cell>
          <cell r="H24">
            <v>19.440000000000001</v>
          </cell>
          <cell r="J24">
            <v>34.56</v>
          </cell>
          <cell r="K24">
            <v>0</v>
          </cell>
        </row>
        <row r="25">
          <cell r="B25">
            <v>27.212500000000006</v>
          </cell>
          <cell r="C25">
            <v>37.5</v>
          </cell>
          <cell r="D25">
            <v>16.3</v>
          </cell>
          <cell r="E25">
            <v>40.583333333333336</v>
          </cell>
          <cell r="F25">
            <v>78</v>
          </cell>
          <cell r="G25">
            <v>15</v>
          </cell>
          <cell r="H25">
            <v>33.119999999999997</v>
          </cell>
          <cell r="J25">
            <v>56.88</v>
          </cell>
          <cell r="K25">
            <v>0</v>
          </cell>
        </row>
        <row r="26">
          <cell r="B26">
            <v>27.545833333333334</v>
          </cell>
          <cell r="C26">
            <v>35</v>
          </cell>
          <cell r="D26">
            <v>21.3</v>
          </cell>
          <cell r="E26">
            <v>34</v>
          </cell>
          <cell r="F26">
            <v>61</v>
          </cell>
          <cell r="G26">
            <v>24</v>
          </cell>
          <cell r="H26">
            <v>21.240000000000002</v>
          </cell>
          <cell r="J26">
            <v>38.880000000000003</v>
          </cell>
          <cell r="K26">
            <v>0</v>
          </cell>
        </row>
        <row r="27">
          <cell r="B27">
            <v>16.008333333333333</v>
          </cell>
          <cell r="C27">
            <v>23.9</v>
          </cell>
          <cell r="D27">
            <v>12.9</v>
          </cell>
          <cell r="E27">
            <v>85.791666666666671</v>
          </cell>
          <cell r="F27">
            <v>99</v>
          </cell>
          <cell r="G27">
            <v>61</v>
          </cell>
          <cell r="H27">
            <v>32.04</v>
          </cell>
          <cell r="J27">
            <v>47.88</v>
          </cell>
          <cell r="K27">
            <v>8.6</v>
          </cell>
        </row>
        <row r="28">
          <cell r="B28">
            <v>14.470833333333331</v>
          </cell>
          <cell r="C28">
            <v>18.7</v>
          </cell>
          <cell r="D28">
            <v>11.9</v>
          </cell>
          <cell r="E28">
            <v>89.125</v>
          </cell>
          <cell r="F28">
            <v>100</v>
          </cell>
          <cell r="G28">
            <v>62</v>
          </cell>
          <cell r="H28">
            <v>28.44</v>
          </cell>
          <cell r="J28">
            <v>43.2</v>
          </cell>
          <cell r="K28">
            <v>12.399999999999999</v>
          </cell>
        </row>
        <row r="29">
          <cell r="B29">
            <v>13.2125</v>
          </cell>
          <cell r="C29">
            <v>18</v>
          </cell>
          <cell r="D29">
            <v>9.8000000000000007</v>
          </cell>
          <cell r="E29">
            <v>60.083333333333336</v>
          </cell>
          <cell r="F29">
            <v>80</v>
          </cell>
          <cell r="G29">
            <v>25</v>
          </cell>
          <cell r="H29">
            <v>29.16</v>
          </cell>
          <cell r="J29">
            <v>48.96</v>
          </cell>
          <cell r="K29">
            <v>0.2</v>
          </cell>
        </row>
        <row r="30">
          <cell r="B30">
            <v>12.287499999999996</v>
          </cell>
          <cell r="C30">
            <v>21.8</v>
          </cell>
          <cell r="D30">
            <v>4.0999999999999996</v>
          </cell>
          <cell r="E30">
            <v>57.75</v>
          </cell>
          <cell r="F30">
            <v>86</v>
          </cell>
          <cell r="G30">
            <v>25</v>
          </cell>
          <cell r="H30">
            <v>16.920000000000002</v>
          </cell>
          <cell r="J30">
            <v>29.52</v>
          </cell>
          <cell r="K30">
            <v>0</v>
          </cell>
        </row>
        <row r="31">
          <cell r="B31">
            <v>17.974999999999998</v>
          </cell>
          <cell r="C31">
            <v>27.7</v>
          </cell>
          <cell r="D31">
            <v>11.5</v>
          </cell>
          <cell r="E31">
            <v>48.375</v>
          </cell>
          <cell r="F31">
            <v>81</v>
          </cell>
          <cell r="G31">
            <v>25</v>
          </cell>
          <cell r="H31">
            <v>10.8</v>
          </cell>
          <cell r="J31">
            <v>25.92</v>
          </cell>
          <cell r="K31">
            <v>0</v>
          </cell>
        </row>
        <row r="32">
          <cell r="B32">
            <v>21.579166666666669</v>
          </cell>
          <cell r="C32">
            <v>34.299999999999997</v>
          </cell>
          <cell r="D32">
            <v>11.2</v>
          </cell>
          <cell r="E32">
            <v>45.75</v>
          </cell>
          <cell r="F32">
            <v>79</v>
          </cell>
          <cell r="G32">
            <v>17</v>
          </cell>
          <cell r="H32">
            <v>15.840000000000002</v>
          </cell>
          <cell r="J32">
            <v>37.440000000000005</v>
          </cell>
          <cell r="K32">
            <v>0</v>
          </cell>
        </row>
        <row r="33">
          <cell r="B33">
            <v>24.704166666666669</v>
          </cell>
          <cell r="C33">
            <v>36.299999999999997</v>
          </cell>
          <cell r="D33">
            <v>14.1</v>
          </cell>
          <cell r="E33">
            <v>44.458333333333336</v>
          </cell>
          <cell r="F33">
            <v>80</v>
          </cell>
          <cell r="G33">
            <v>18</v>
          </cell>
          <cell r="H33">
            <v>20.52</v>
          </cell>
          <cell r="J33">
            <v>35.64</v>
          </cell>
          <cell r="K33">
            <v>0</v>
          </cell>
        </row>
        <row r="34">
          <cell r="B34">
            <v>25.929166666666671</v>
          </cell>
          <cell r="C34">
            <v>36.5</v>
          </cell>
          <cell r="D34">
            <v>16.3</v>
          </cell>
          <cell r="E34">
            <v>44.416666666666664</v>
          </cell>
          <cell r="F34">
            <v>77</v>
          </cell>
          <cell r="G34">
            <v>19</v>
          </cell>
          <cell r="H34">
            <v>18</v>
          </cell>
          <cell r="J34">
            <v>39.24</v>
          </cell>
          <cell r="K34">
            <v>0</v>
          </cell>
        </row>
        <row r="35">
          <cell r="B35">
            <v>26.808333333333334</v>
          </cell>
          <cell r="C35">
            <v>37.700000000000003</v>
          </cell>
          <cell r="D35">
            <v>16.5</v>
          </cell>
          <cell r="E35">
            <v>43.208333333333336</v>
          </cell>
          <cell r="F35">
            <v>77</v>
          </cell>
          <cell r="G35">
            <v>20</v>
          </cell>
          <cell r="H35">
            <v>24.12</v>
          </cell>
          <cell r="J35">
            <v>40.680000000000007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J35" t="str">
            <v>*</v>
          </cell>
          <cell r="K3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0"/>
  <sheetViews>
    <sheetView showGridLines="0" zoomScale="92" zoomScaleNormal="92" workbookViewId="0">
      <selection activeCell="B2" sqref="B2:AG2"/>
    </sheetView>
  </sheetViews>
  <sheetFormatPr defaultRowHeight="12.75" x14ac:dyDescent="0.2"/>
  <cols>
    <col min="1" max="1" width="25.5703125" style="2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16" t="s">
        <v>212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8"/>
    </row>
    <row r="2" spans="1:37" s="4" customFormat="1" ht="20.100000000000001" customHeight="1" x14ac:dyDescent="0.2">
      <c r="A2" s="119" t="s">
        <v>20</v>
      </c>
      <c r="B2" s="114" t="s">
        <v>237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5"/>
    </row>
    <row r="3" spans="1:37" s="5" customFormat="1" ht="20.100000000000001" customHeight="1" x14ac:dyDescent="0.2">
      <c r="A3" s="119"/>
      <c r="B3" s="112">
        <v>1</v>
      </c>
      <c r="C3" s="112">
        <f>SUM(B3+1)</f>
        <v>2</v>
      </c>
      <c r="D3" s="112">
        <f t="shared" ref="D3:AB3" si="0">SUM(C3+1)</f>
        <v>3</v>
      </c>
      <c r="E3" s="112">
        <f t="shared" si="0"/>
        <v>4</v>
      </c>
      <c r="F3" s="112">
        <f t="shared" si="0"/>
        <v>5</v>
      </c>
      <c r="G3" s="112">
        <v>6</v>
      </c>
      <c r="H3" s="112">
        <v>7</v>
      </c>
      <c r="I3" s="112">
        <f t="shared" si="0"/>
        <v>8</v>
      </c>
      <c r="J3" s="112">
        <f t="shared" si="0"/>
        <v>9</v>
      </c>
      <c r="K3" s="112">
        <f t="shared" si="0"/>
        <v>10</v>
      </c>
      <c r="L3" s="112">
        <f t="shared" si="0"/>
        <v>11</v>
      </c>
      <c r="M3" s="112">
        <f t="shared" si="0"/>
        <v>12</v>
      </c>
      <c r="N3" s="112">
        <f t="shared" si="0"/>
        <v>13</v>
      </c>
      <c r="O3" s="112">
        <f t="shared" si="0"/>
        <v>14</v>
      </c>
      <c r="P3" s="112">
        <f t="shared" si="0"/>
        <v>15</v>
      </c>
      <c r="Q3" s="112">
        <f t="shared" si="0"/>
        <v>16</v>
      </c>
      <c r="R3" s="112">
        <f t="shared" si="0"/>
        <v>17</v>
      </c>
      <c r="S3" s="112">
        <f t="shared" si="0"/>
        <v>18</v>
      </c>
      <c r="T3" s="112">
        <f t="shared" si="0"/>
        <v>19</v>
      </c>
      <c r="U3" s="112">
        <f t="shared" si="0"/>
        <v>20</v>
      </c>
      <c r="V3" s="112">
        <f t="shared" si="0"/>
        <v>21</v>
      </c>
      <c r="W3" s="112">
        <f t="shared" si="0"/>
        <v>22</v>
      </c>
      <c r="X3" s="112">
        <f t="shared" si="0"/>
        <v>23</v>
      </c>
      <c r="Y3" s="112">
        <f t="shared" si="0"/>
        <v>24</v>
      </c>
      <c r="Z3" s="112">
        <f t="shared" si="0"/>
        <v>25</v>
      </c>
      <c r="AA3" s="112">
        <f t="shared" si="0"/>
        <v>26</v>
      </c>
      <c r="AB3" s="112">
        <f t="shared" si="0"/>
        <v>27</v>
      </c>
      <c r="AC3" s="112">
        <f>SUM(AB3+1)</f>
        <v>28</v>
      </c>
      <c r="AD3" s="112">
        <f>SUM(AC3+1)</f>
        <v>29</v>
      </c>
      <c r="AE3" s="112">
        <v>30</v>
      </c>
      <c r="AF3" s="113">
        <v>31</v>
      </c>
      <c r="AG3" s="109" t="s">
        <v>24</v>
      </c>
    </row>
    <row r="4" spans="1:37" s="5" customFormat="1" ht="12.75" customHeight="1" x14ac:dyDescent="0.2">
      <c r="A4" s="119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3"/>
      <c r="AG4" s="109"/>
    </row>
    <row r="5" spans="1:37" s="5" customFormat="1" x14ac:dyDescent="0.2">
      <c r="A5" s="50" t="s">
        <v>28</v>
      </c>
      <c r="B5" s="90">
        <f>[1]Agosto!$B$5</f>
        <v>24.125</v>
      </c>
      <c r="C5" s="90">
        <f>[1]Agosto!$B$6</f>
        <v>25.599999999999998</v>
      </c>
      <c r="D5" s="90">
        <f>[1]Agosto!$B$7</f>
        <v>27.683333333333334</v>
      </c>
      <c r="E5" s="90">
        <f>[1]Agosto!$B$8</f>
        <v>26.054166666666664</v>
      </c>
      <c r="F5" s="90">
        <f>[1]Agosto!$B$9</f>
        <v>24.091666666666665</v>
      </c>
      <c r="G5" s="90">
        <f>[1]Agosto!$B$10</f>
        <v>25.274999999999995</v>
      </c>
      <c r="H5" s="90">
        <f>[1]Agosto!$B$11</f>
        <v>24.445833333333329</v>
      </c>
      <c r="I5" s="90">
        <f>[1]Agosto!$B$12</f>
        <v>21.287500000000001</v>
      </c>
      <c r="J5" s="90">
        <f>[1]Agosto!$B$13</f>
        <v>14.291666666666671</v>
      </c>
      <c r="K5" s="90">
        <f>[1]Agosto!$B$14</f>
        <v>11.641666666666667</v>
      </c>
      <c r="L5" s="90">
        <f>[1]Agosto!$B$15</f>
        <v>13.183333333333335</v>
      </c>
      <c r="M5" s="90">
        <f>[1]Agosto!$B$16</f>
        <v>14.529166666666669</v>
      </c>
      <c r="N5" s="90">
        <f>[1]Agosto!$B$17</f>
        <v>14.454166666666667</v>
      </c>
      <c r="O5" s="90">
        <f>[1]Agosto!$B$18</f>
        <v>16.599999999999998</v>
      </c>
      <c r="P5" s="90">
        <f>[1]Agosto!$B$19</f>
        <v>21.920833333333334</v>
      </c>
      <c r="Q5" s="90">
        <f>[1]Agosto!$B$20</f>
        <v>23.429166666666671</v>
      </c>
      <c r="R5" s="90">
        <f>[1]Agosto!$B$21</f>
        <v>24.583333333333332</v>
      </c>
      <c r="S5" s="90">
        <f>[1]Agosto!$B$22</f>
        <v>25.708333333333339</v>
      </c>
      <c r="T5" s="90">
        <f>[1]Agosto!$B$23</f>
        <v>25.204166666666666</v>
      </c>
      <c r="U5" s="90">
        <f>[1]Agosto!$B$24</f>
        <v>24.8125</v>
      </c>
      <c r="V5" s="90">
        <f>[1]Agosto!$B$25</f>
        <v>25.45</v>
      </c>
      <c r="W5" s="90">
        <f>[1]Agosto!$B$26</f>
        <v>26.779166666666669</v>
      </c>
      <c r="X5" s="90">
        <f>[1]Agosto!$B$27</f>
        <v>24.158333333333331</v>
      </c>
      <c r="Y5" s="90">
        <f>[1]Agosto!$B$28</f>
        <v>17.929166666666664</v>
      </c>
      <c r="Z5" s="90">
        <f>[1]Agosto!$B$29</f>
        <v>12.983333333333334</v>
      </c>
      <c r="AA5" s="90">
        <f>[1]Agosto!$B$30</f>
        <v>13.916666666666664</v>
      </c>
      <c r="AB5" s="90">
        <f>[1]Agosto!$B$31</f>
        <v>13.916666666666664</v>
      </c>
      <c r="AC5" s="90">
        <f>[1]Agosto!$B$32</f>
        <v>17.029166666666665</v>
      </c>
      <c r="AD5" s="90">
        <f>[1]Agosto!$B$33</f>
        <v>24.008333333333336</v>
      </c>
      <c r="AE5" s="90">
        <f>[1]Agosto!$B$34</f>
        <v>25.554166666666664</v>
      </c>
      <c r="AF5" s="90">
        <f>[1]Agosto!$B$35</f>
        <v>25.737499999999997</v>
      </c>
      <c r="AG5" s="99">
        <f>AVERAGE(B5:AF5)</f>
        <v>21.173655913978489</v>
      </c>
    </row>
    <row r="6" spans="1:37" x14ac:dyDescent="0.2">
      <c r="A6" s="50" t="s">
        <v>0</v>
      </c>
      <c r="B6" s="93">
        <f>[2]Agosto!$B$5</f>
        <v>21.620833333333334</v>
      </c>
      <c r="C6" s="93">
        <f>[2]Agosto!$B$6</f>
        <v>23.708333333333332</v>
      </c>
      <c r="D6" s="93">
        <f>[2]Agosto!$B$7</f>
        <v>24.250000000000004</v>
      </c>
      <c r="E6" s="93">
        <f>[2]Agosto!$B$8</f>
        <v>23.45</v>
      </c>
      <c r="F6" s="93">
        <f>[2]Agosto!$B$9</f>
        <v>24.699999999999992</v>
      </c>
      <c r="G6" s="93">
        <f>[2]Agosto!$B$10</f>
        <v>23.25</v>
      </c>
      <c r="H6" s="93">
        <f>[2]Agosto!$B$11</f>
        <v>21.225000000000001</v>
      </c>
      <c r="I6" s="93">
        <f>[2]Agosto!$B$12</f>
        <v>15.933333333333332</v>
      </c>
      <c r="J6" s="93">
        <f>[2]Agosto!$B$13</f>
        <v>10.783333333333333</v>
      </c>
      <c r="K6" s="93">
        <f>[2]Agosto!$B$14</f>
        <v>9.65</v>
      </c>
      <c r="L6" s="93">
        <f>[2]Agosto!$B$15</f>
        <v>17.981818181818184</v>
      </c>
      <c r="M6" s="93">
        <f>[2]Agosto!$B$16</f>
        <v>12.933333333333335</v>
      </c>
      <c r="N6" s="93">
        <f>[2]Agosto!$B$17</f>
        <v>11.875</v>
      </c>
      <c r="O6" s="93">
        <f>[2]Agosto!$B$18</f>
        <v>15.966666666666663</v>
      </c>
      <c r="P6" s="93">
        <f>[2]Agosto!$B$19</f>
        <v>19.858333333333338</v>
      </c>
      <c r="Q6" s="93">
        <f>[2]Agosto!$B$20</f>
        <v>22.758333333333336</v>
      </c>
      <c r="R6" s="93">
        <f>[2]Agosto!$B$21</f>
        <v>24.69583333333334</v>
      </c>
      <c r="S6" s="93">
        <f>[2]Agosto!$B$22</f>
        <v>25.379166666666666</v>
      </c>
      <c r="T6" s="93">
        <f>[2]Agosto!$B$23</f>
        <v>25.662499999999998</v>
      </c>
      <c r="U6" s="93">
        <f>[2]Agosto!$B$24</f>
        <v>25.558333333333334</v>
      </c>
      <c r="V6" s="93">
        <f>[2]Agosto!$B$25</f>
        <v>25.233333333333334</v>
      </c>
      <c r="W6" s="93">
        <f>[2]Agosto!$B$26</f>
        <v>23.412500000000005</v>
      </c>
      <c r="X6" s="93">
        <f>[2]Agosto!$B$27</f>
        <v>15.495833333333332</v>
      </c>
      <c r="Y6" s="93">
        <f>[2]Agosto!$B$28</f>
        <v>13.604166666666664</v>
      </c>
      <c r="Z6" s="93">
        <f>[2]Agosto!$B$29</f>
        <v>10.220833333333333</v>
      </c>
      <c r="AA6" s="93">
        <f>[2]Agosto!$B$30</f>
        <v>10.524999999999999</v>
      </c>
      <c r="AB6" s="93">
        <f>[2]Agosto!$B$31</f>
        <v>20.5</v>
      </c>
      <c r="AC6" s="93">
        <f>[2]Agosto!$B$32</f>
        <v>19.283333333333331</v>
      </c>
      <c r="AD6" s="93">
        <f>[2]Agosto!$B$33</f>
        <v>21.333333333333332</v>
      </c>
      <c r="AE6" s="93">
        <f>[2]Agosto!$B$34</f>
        <v>23.858333333333338</v>
      </c>
      <c r="AF6" s="93">
        <f>[2]Agosto!$B$35</f>
        <v>23.520833333333329</v>
      </c>
      <c r="AG6" s="99">
        <f t="shared" ref="AG6:AG50" si="1">AVERAGE(B6:AF6)</f>
        <v>19.620246823069404</v>
      </c>
    </row>
    <row r="7" spans="1:37" x14ac:dyDescent="0.2">
      <c r="A7" s="50" t="s">
        <v>86</v>
      </c>
      <c r="B7" s="93">
        <f>[3]Agosto!$B$5</f>
        <v>24.383333333333336</v>
      </c>
      <c r="C7" s="93">
        <f>[3]Agosto!$B$6</f>
        <v>25.804166666666671</v>
      </c>
      <c r="D7" s="93">
        <f>[3]Agosto!$B$7</f>
        <v>25.854166666666671</v>
      </c>
      <c r="E7" s="93">
        <f>[3]Agosto!$B$8</f>
        <v>26.079166666666666</v>
      </c>
      <c r="F7" s="93">
        <f>[3]Agosto!$B$9</f>
        <v>25.920833333333334</v>
      </c>
      <c r="G7" s="93">
        <f>[3]Agosto!$B$10</f>
        <v>25.554166666666664</v>
      </c>
      <c r="H7" s="93">
        <f>[3]Agosto!$B$11</f>
        <v>25.429166666666671</v>
      </c>
      <c r="I7" s="93">
        <f>[3]Agosto!$B$12</f>
        <v>20.162499999999998</v>
      </c>
      <c r="J7" s="93">
        <f>[3]Agosto!$B$13</f>
        <v>12.337499999999999</v>
      </c>
      <c r="K7" s="93">
        <f>[3]Agosto!$B$14</f>
        <v>11.3375</v>
      </c>
      <c r="L7" s="93">
        <f>[3]Agosto!$B$15</f>
        <v>13.833333333333334</v>
      </c>
      <c r="M7" s="93">
        <f>[3]Agosto!$B$16</f>
        <v>15.795833333333334</v>
      </c>
      <c r="N7" s="93">
        <f>[3]Agosto!$B$17</f>
        <v>14.875</v>
      </c>
      <c r="O7" s="93">
        <f>[3]Agosto!$B$18</f>
        <v>18.441666666666663</v>
      </c>
      <c r="P7" s="93">
        <f>[3]Agosto!$B$19</f>
        <v>22.662499999999998</v>
      </c>
      <c r="Q7" s="93">
        <f>[3]Agosto!$B$20</f>
        <v>25.4375</v>
      </c>
      <c r="R7" s="93">
        <f>[3]Agosto!$B$21</f>
        <v>27.270833333333332</v>
      </c>
      <c r="S7" s="93">
        <f>[3]Agosto!$B$22</f>
        <v>28.295833333333334</v>
      </c>
      <c r="T7" s="93">
        <f>[3]Agosto!$B$23</f>
        <v>28.529166666666658</v>
      </c>
      <c r="U7" s="93">
        <f>[3]Agosto!$B$24</f>
        <v>28.512499999999999</v>
      </c>
      <c r="V7" s="93">
        <f>[3]Agosto!$B$25</f>
        <v>28.337499999999995</v>
      </c>
      <c r="W7" s="93">
        <f>[3]Agosto!$B$26</f>
        <v>28.112500000000001</v>
      </c>
      <c r="X7" s="93">
        <f>[3]Agosto!$B$27</f>
        <v>19.674999999999994</v>
      </c>
      <c r="Y7" s="93">
        <f>[3]Agosto!$B$28</f>
        <v>14.920833333333334</v>
      </c>
      <c r="Z7" s="93">
        <f>[3]Agosto!$B$29</f>
        <v>12.2875</v>
      </c>
      <c r="AA7" s="93">
        <f>[3]Agosto!$B$30</f>
        <v>12.554166666666667</v>
      </c>
      <c r="AB7" s="93">
        <f>[3]Agosto!$B$31</f>
        <v>16.666666666666668</v>
      </c>
      <c r="AC7" s="93">
        <f>[3]Agosto!$B$32</f>
        <v>21.195833333333333</v>
      </c>
      <c r="AD7" s="93">
        <f>[3]Agosto!$B$33</f>
        <v>24.420833333333331</v>
      </c>
      <c r="AE7" s="93">
        <f>[3]Agosto!$B$34</f>
        <v>26.999999999999996</v>
      </c>
      <c r="AF7" s="93">
        <f>[3]Agosto!$B$35</f>
        <v>27.179166666666664</v>
      </c>
      <c r="AG7" s="99">
        <f t="shared" si="1"/>
        <v>21.898924731182795</v>
      </c>
    </row>
    <row r="8" spans="1:37" x14ac:dyDescent="0.2">
      <c r="A8" s="50" t="s">
        <v>1</v>
      </c>
      <c r="B8" s="93">
        <f>[4]Agosto!$B$5</f>
        <v>28.866666666666674</v>
      </c>
      <c r="C8" s="93">
        <f>[4]Agosto!$B$6</f>
        <v>29.137499999999999</v>
      </c>
      <c r="D8" s="93">
        <f>[4]Agosto!$B$7</f>
        <v>29.970833333333331</v>
      </c>
      <c r="E8" s="93">
        <f>[4]Agosto!$B$8</f>
        <v>26.8125</v>
      </c>
      <c r="F8" s="93">
        <f>[4]Agosto!$B$9</f>
        <v>26.795833333333334</v>
      </c>
      <c r="G8" s="93">
        <f>[4]Agosto!$B$10</f>
        <v>26.250000000000004</v>
      </c>
      <c r="H8" s="93">
        <f>[4]Agosto!$B$11</f>
        <v>25.866666666666674</v>
      </c>
      <c r="I8" s="93">
        <f>[4]Agosto!$B$12</f>
        <v>20.525000000000002</v>
      </c>
      <c r="J8" s="93">
        <f>[4]Agosto!$B$13</f>
        <v>12.7125</v>
      </c>
      <c r="K8" s="93">
        <f>[4]Agosto!$B$14</f>
        <v>11.658333333333333</v>
      </c>
      <c r="L8" s="93">
        <f>[4]Agosto!$B$15</f>
        <v>14.687500000000002</v>
      </c>
      <c r="M8" s="93">
        <f>[4]Agosto!$B$16</f>
        <v>15.983333333333336</v>
      </c>
      <c r="N8" s="93">
        <f>[4]Agosto!$B$17</f>
        <v>16.774999999999995</v>
      </c>
      <c r="O8" s="93">
        <f>[4]Agosto!$B$18</f>
        <v>20.575000000000003</v>
      </c>
      <c r="P8" s="93">
        <f>[4]Agosto!$B$19</f>
        <v>24.033333333333335</v>
      </c>
      <c r="Q8" s="93">
        <f>[4]Agosto!$B$20</f>
        <v>25.316666666666666</v>
      </c>
      <c r="R8" s="93">
        <f>[4]Agosto!$B$21</f>
        <v>27.345833333333335</v>
      </c>
      <c r="S8" s="93">
        <f>[4]Agosto!$B$22</f>
        <v>28.504166666666663</v>
      </c>
      <c r="T8" s="93">
        <f>[4]Agosto!$B$23</f>
        <v>28.045833333333334</v>
      </c>
      <c r="U8" s="93">
        <f>[4]Agosto!$B$24</f>
        <v>27.774999999999995</v>
      </c>
      <c r="V8" s="93">
        <f>[4]Agosto!$B$25</f>
        <v>27.383333333333329</v>
      </c>
      <c r="W8" s="93">
        <f>[4]Agosto!$B$26</f>
        <v>27.558333333333323</v>
      </c>
      <c r="X8" s="93">
        <f>[4]Agosto!$B$27</f>
        <v>20.499999999999996</v>
      </c>
      <c r="Y8" s="93">
        <f>[4]Agosto!$B$28</f>
        <v>16.566666666666666</v>
      </c>
      <c r="Z8" s="93">
        <f>[4]Agosto!$B$29</f>
        <v>14.237499999999999</v>
      </c>
      <c r="AA8" s="93">
        <f>[4]Agosto!$B$30</f>
        <v>14.420833333333333</v>
      </c>
      <c r="AB8" s="93">
        <f>[4]Agosto!$B$31</f>
        <v>20.999999999999996</v>
      </c>
      <c r="AC8" s="93">
        <f>[4]Agosto!$B$32</f>
        <v>25.654166666666669</v>
      </c>
      <c r="AD8" s="93">
        <f>[4]Agosto!$B$33</f>
        <v>27.195833333333329</v>
      </c>
      <c r="AE8" s="93">
        <f>[4]Agosto!$B$34</f>
        <v>30.816666666666663</v>
      </c>
      <c r="AF8" s="93">
        <f>[4]Agosto!$B$35</f>
        <v>27.700000000000003</v>
      </c>
      <c r="AG8" s="99">
        <f t="shared" si="1"/>
        <v>23.247446236559139</v>
      </c>
    </row>
    <row r="9" spans="1:37" x14ac:dyDescent="0.2">
      <c r="A9" s="50" t="s">
        <v>149</v>
      </c>
      <c r="B9" s="93">
        <f>[5]Agosto!$B$5</f>
        <v>22.366666666666664</v>
      </c>
      <c r="C9" s="93">
        <f>[5]Agosto!$B$6</f>
        <v>23.933333333333334</v>
      </c>
      <c r="D9" s="93">
        <f>[5]Agosto!$B$7</f>
        <v>24.241666666666671</v>
      </c>
      <c r="E9" s="93">
        <f>[5]Agosto!$B$8</f>
        <v>23.995833333333334</v>
      </c>
      <c r="F9" s="93">
        <f>[5]Agosto!$B$9</f>
        <v>26.237499999999997</v>
      </c>
      <c r="G9" s="93">
        <f>[5]Agosto!$B$10</f>
        <v>24.770833333333329</v>
      </c>
      <c r="H9" s="93">
        <f>[5]Agosto!$B$11</f>
        <v>23.704166666666666</v>
      </c>
      <c r="I9" s="93">
        <f>[5]Agosto!$B$12</f>
        <v>14.504166666666663</v>
      </c>
      <c r="J9" s="93">
        <f>[5]Agosto!$B$13</f>
        <v>9.7249999999999996</v>
      </c>
      <c r="K9" s="93">
        <f>[5]Agosto!$B$14</f>
        <v>9.6291666666666647</v>
      </c>
      <c r="L9" s="93">
        <f>[5]Agosto!$B$15</f>
        <v>12.908333333333331</v>
      </c>
      <c r="M9" s="93">
        <f>[5]Agosto!$B$16</f>
        <v>13.666666666666666</v>
      </c>
      <c r="N9" s="93">
        <f>[5]Agosto!$B$17</f>
        <v>12.933333333333332</v>
      </c>
      <c r="O9" s="93">
        <f>[5]Agosto!$B$18</f>
        <v>18.295833333333334</v>
      </c>
      <c r="P9" s="93">
        <f>[5]Agosto!$B$19</f>
        <v>22.420833333333334</v>
      </c>
      <c r="Q9" s="93">
        <f>[5]Agosto!$B$20</f>
        <v>26.212499999999995</v>
      </c>
      <c r="R9" s="93">
        <f>[5]Agosto!$B$21</f>
        <v>28.36666666666666</v>
      </c>
      <c r="S9" s="93">
        <f>[5]Agosto!$B$22</f>
        <v>28.658333333333328</v>
      </c>
      <c r="T9" s="93">
        <f>[5]Agosto!$B$23</f>
        <v>28.266666666666666</v>
      </c>
      <c r="U9" s="93">
        <f>[5]Agosto!$B$24</f>
        <v>29.504166666666666</v>
      </c>
      <c r="V9" s="93">
        <f>[5]Agosto!$B$25</f>
        <v>27.383333333333326</v>
      </c>
      <c r="W9" s="93">
        <f>[5]Agosto!$B$26</f>
        <v>26.216666666666669</v>
      </c>
      <c r="X9" s="93">
        <f>[5]Agosto!$B$27</f>
        <v>14.266666666666667</v>
      </c>
      <c r="Y9" s="93">
        <f>[5]Agosto!$B$28</f>
        <v>12.445833333333335</v>
      </c>
      <c r="Z9" s="93">
        <f>[5]Agosto!$B$29</f>
        <v>9.9625000000000004</v>
      </c>
      <c r="AA9" s="93">
        <f>[5]Agosto!$B$30</f>
        <v>10.525</v>
      </c>
      <c r="AB9" s="93">
        <f>[5]Agosto!$B$31</f>
        <v>16.049999999999997</v>
      </c>
      <c r="AC9" s="93">
        <f>[5]Agosto!$B$32</f>
        <v>21.712500000000002</v>
      </c>
      <c r="AD9" s="93">
        <f>[5]Agosto!$B$33</f>
        <v>22.995833333333337</v>
      </c>
      <c r="AE9" s="93">
        <f>[5]Agosto!$B$34</f>
        <v>25.595833333333331</v>
      </c>
      <c r="AF9" s="93">
        <f>[5]Agosto!$B$35</f>
        <v>24.983333333333331</v>
      </c>
      <c r="AG9" s="99">
        <f t="shared" si="1"/>
        <v>20.531586021505372</v>
      </c>
    </row>
    <row r="10" spans="1:37" x14ac:dyDescent="0.2">
      <c r="A10" s="50" t="s">
        <v>93</v>
      </c>
      <c r="B10" s="93">
        <f>[6]Agosto!$B$5</f>
        <v>23.679166666666671</v>
      </c>
      <c r="C10" s="93">
        <f>[6]Agosto!$B$6</f>
        <v>25.370833333333334</v>
      </c>
      <c r="D10" s="93">
        <f>[6]Agosto!$B$7</f>
        <v>25.737500000000001</v>
      </c>
      <c r="E10" s="93">
        <f>[6]Agosto!$B$8</f>
        <v>24.766666666666666</v>
      </c>
      <c r="F10" s="93">
        <f>[6]Agosto!$B$9</f>
        <v>25</v>
      </c>
      <c r="G10" s="93">
        <f>[6]Agosto!$B$10</f>
        <v>24.433333333333334</v>
      </c>
      <c r="H10" s="93">
        <f>[6]Agosto!$B$11</f>
        <v>25.775000000000002</v>
      </c>
      <c r="I10" s="93">
        <f>[6]Agosto!$B$12</f>
        <v>21.162499999999998</v>
      </c>
      <c r="J10" s="93">
        <f>[6]Agosto!$B$13</f>
        <v>11.520833333333334</v>
      </c>
      <c r="K10" s="93">
        <f>[6]Agosto!$B$14</f>
        <v>10.062500000000002</v>
      </c>
      <c r="L10" s="93">
        <f>[6]Agosto!$B$15</f>
        <v>12.929166666666665</v>
      </c>
      <c r="M10" s="93">
        <f>[6]Agosto!$B$16</f>
        <v>14.258333333333331</v>
      </c>
      <c r="N10" s="93">
        <f>[6]Agosto!$B$17</f>
        <v>14.145833333333336</v>
      </c>
      <c r="O10" s="93">
        <f>[6]Agosto!$B$18</f>
        <v>18.45</v>
      </c>
      <c r="P10" s="93">
        <f>[6]Agosto!$B$19</f>
        <v>22.416666666666661</v>
      </c>
      <c r="Q10" s="93">
        <f>[6]Agosto!$B$20</f>
        <v>24.849999999999998</v>
      </c>
      <c r="R10" s="93">
        <f>[6]Agosto!$B$21</f>
        <v>27.462500000000006</v>
      </c>
      <c r="S10" s="93">
        <f>[6]Agosto!$B$22</f>
        <v>25.754166666666666</v>
      </c>
      <c r="T10" s="93">
        <f>[6]Agosto!$B$23</f>
        <v>27.225000000000005</v>
      </c>
      <c r="U10" s="93">
        <f>[6]Agosto!$B$24</f>
        <v>27.454166666666669</v>
      </c>
      <c r="V10" s="93">
        <f>[6]Agosto!$B$25</f>
        <v>26.820833333333329</v>
      </c>
      <c r="W10" s="93">
        <f>[6]Agosto!$B$26</f>
        <v>28.433333333333326</v>
      </c>
      <c r="X10" s="93">
        <f>[6]Agosto!$B$27</f>
        <v>25.016666666666662</v>
      </c>
      <c r="Y10" s="93">
        <f>[6]Agosto!$B$28</f>
        <v>16.179166666666664</v>
      </c>
      <c r="Z10" s="93">
        <f>[6]Agosto!$B$29</f>
        <v>10.520833333333334</v>
      </c>
      <c r="AA10" s="93">
        <f>[6]Agosto!$B$30</f>
        <v>11.950000000000001</v>
      </c>
      <c r="AB10" s="93">
        <f>[6]Agosto!$B$31</f>
        <v>17.925000000000001</v>
      </c>
      <c r="AC10" s="93">
        <f>[6]Agosto!$B$32</f>
        <v>21.366666666666664</v>
      </c>
      <c r="AD10" s="93">
        <f>[6]Agosto!$B$33</f>
        <v>23.470833333333331</v>
      </c>
      <c r="AE10" s="93">
        <f>[6]Agosto!$B$34</f>
        <v>24.270833333333332</v>
      </c>
      <c r="AF10" s="93">
        <f>[6]Agosto!$B$35</f>
        <v>27.145833333333325</v>
      </c>
      <c r="AG10" s="99">
        <f t="shared" si="1"/>
        <v>21.469489247311831</v>
      </c>
    </row>
    <row r="11" spans="1:37" x14ac:dyDescent="0.2">
      <c r="A11" s="50" t="s">
        <v>50</v>
      </c>
      <c r="B11" s="93">
        <f>[7]Agosto!$B$5</f>
        <v>24.250000000000004</v>
      </c>
      <c r="C11" s="93">
        <f>[7]Agosto!$B$6</f>
        <v>25.020833333333339</v>
      </c>
      <c r="D11" s="93">
        <f>[7]Agosto!$B$7</f>
        <v>26.095833333333331</v>
      </c>
      <c r="E11" s="93">
        <f>[7]Agosto!$B$8</f>
        <v>26.504166666666663</v>
      </c>
      <c r="F11" s="93">
        <f>[7]Agosto!$B$9</f>
        <v>25.733333333333338</v>
      </c>
      <c r="G11" s="93">
        <f>[7]Agosto!$B$10</f>
        <v>26.270833333333339</v>
      </c>
      <c r="H11" s="93">
        <f>[7]Agosto!$B$11</f>
        <v>27.241666666666664</v>
      </c>
      <c r="I11" s="93">
        <f>[7]Agosto!$B$12</f>
        <v>22.495833333333337</v>
      </c>
      <c r="J11" s="93">
        <f>[7]Agosto!$B$13</f>
        <v>12.666666666666666</v>
      </c>
      <c r="K11" s="93">
        <f>[7]Agosto!$B$14</f>
        <v>10.820833333333331</v>
      </c>
      <c r="L11" s="93">
        <f>[7]Agosto!$B$15</f>
        <v>14.875</v>
      </c>
      <c r="M11" s="93">
        <f>[7]Agosto!$B$16</f>
        <v>15.612499999999997</v>
      </c>
      <c r="N11" s="93">
        <f>[7]Agosto!$B$17</f>
        <v>15.200000000000001</v>
      </c>
      <c r="O11" s="93">
        <f>[7]Agosto!$B$18</f>
        <v>17.220833333333335</v>
      </c>
      <c r="P11" s="93">
        <f>[7]Agosto!$B$19</f>
        <v>22.966666666666665</v>
      </c>
      <c r="Q11" s="93">
        <f>[7]Agosto!$B$20</f>
        <v>26.458333333333329</v>
      </c>
      <c r="R11" s="93">
        <f>[7]Agosto!$B$21</f>
        <v>27.762499999999999</v>
      </c>
      <c r="S11" s="93">
        <f>[7]Agosto!$B$22</f>
        <v>28.479166666666671</v>
      </c>
      <c r="T11" s="93">
        <f>[7]Agosto!$B$23</f>
        <v>28.783333333333331</v>
      </c>
      <c r="U11" s="93">
        <f>[7]Agosto!$B$24</f>
        <v>28.295833333333334</v>
      </c>
      <c r="V11" s="93">
        <f>[7]Agosto!$B$25</f>
        <v>27.041666666666661</v>
      </c>
      <c r="W11" s="93">
        <f>[7]Agosto!$B$26</f>
        <v>28.825000000000003</v>
      </c>
      <c r="X11" s="93">
        <f>[7]Agosto!$B$27</f>
        <v>24.499999999999996</v>
      </c>
      <c r="Y11" s="93">
        <f>[7]Agosto!$B$28</f>
        <v>15.887499999999998</v>
      </c>
      <c r="Z11" s="93">
        <f>[7]Agosto!$B$29</f>
        <v>12.458333333333334</v>
      </c>
      <c r="AA11" s="93">
        <f>[7]Agosto!$B$30</f>
        <v>12.85416666666667</v>
      </c>
      <c r="AB11" s="93">
        <f>[7]Agosto!$B$31</f>
        <v>17.133333333333329</v>
      </c>
      <c r="AC11" s="93">
        <f>[7]Agosto!$B$32</f>
        <v>20.070833333333333</v>
      </c>
      <c r="AD11" s="93">
        <f>[7]Agosto!$B$33</f>
        <v>23.258333333333329</v>
      </c>
      <c r="AE11" s="93">
        <f>[7]Agosto!$B$34</f>
        <v>26.349999999999994</v>
      </c>
      <c r="AF11" s="93">
        <f>[7]Agosto!$B$35</f>
        <v>27.891666666666666</v>
      </c>
      <c r="AG11" s="99">
        <f t="shared" si="1"/>
        <v>22.226612903225806</v>
      </c>
    </row>
    <row r="12" spans="1:37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99" t="s">
        <v>203</v>
      </c>
      <c r="AJ12" t="s">
        <v>33</v>
      </c>
    </row>
    <row r="13" spans="1:37" x14ac:dyDescent="0.2">
      <c r="A13" s="50" t="s">
        <v>96</v>
      </c>
      <c r="B13" s="93">
        <f>[8]Agosto!$B$5</f>
        <v>24.4375</v>
      </c>
      <c r="C13" s="93">
        <f>[8]Agosto!$B$6</f>
        <v>26.933333333333334</v>
      </c>
      <c r="D13" s="93">
        <f>[8]Agosto!$B$7</f>
        <v>27.149999999999995</v>
      </c>
      <c r="E13" s="93">
        <f>[8]Agosto!$B$8</f>
        <v>27.224999999999994</v>
      </c>
      <c r="F13" s="93">
        <f>[8]Agosto!$B$9</f>
        <v>27.100000000000005</v>
      </c>
      <c r="G13" s="93">
        <f>[8]Agosto!$B$10</f>
        <v>24.545833333333334</v>
      </c>
      <c r="H13" s="93">
        <f>[8]Agosto!$B$11</f>
        <v>25.445833333333329</v>
      </c>
      <c r="I13" s="93">
        <f>[8]Agosto!$B$12</f>
        <v>17.299999999999997</v>
      </c>
      <c r="J13" s="93">
        <f>[8]Agosto!$B$13</f>
        <v>12.479166666666664</v>
      </c>
      <c r="K13" s="93">
        <f>[8]Agosto!$B$14</f>
        <v>10.595833333333333</v>
      </c>
      <c r="L13" s="93">
        <f>[8]Agosto!$B$15</f>
        <v>13.254166666666668</v>
      </c>
      <c r="M13" s="93">
        <f>[8]Agosto!$B$16</f>
        <v>14.600000000000003</v>
      </c>
      <c r="N13" s="93">
        <f>[8]Agosto!$B$17</f>
        <v>14.3125</v>
      </c>
      <c r="O13" s="93">
        <f>[8]Agosto!$B$18</f>
        <v>19</v>
      </c>
      <c r="P13" s="93">
        <f>[8]Agosto!$B$19</f>
        <v>23.162499999999998</v>
      </c>
      <c r="Q13" s="93">
        <f>[8]Agosto!$B$20</f>
        <v>25.779166666666665</v>
      </c>
      <c r="R13" s="93">
        <f>[8]Agosto!$B$21</f>
        <v>27.754166666666666</v>
      </c>
      <c r="S13" s="93">
        <f>[8]Agosto!$B$22</f>
        <v>27.724999999999998</v>
      </c>
      <c r="T13" s="93">
        <f>[8]Agosto!$B$23</f>
        <v>28.637499999999999</v>
      </c>
      <c r="U13" s="93">
        <f>[8]Agosto!$B$24</f>
        <v>28.479166666666671</v>
      </c>
      <c r="V13" s="93">
        <f>[8]Agosto!$B$25</f>
        <v>27.212500000000006</v>
      </c>
      <c r="W13" s="93">
        <f>[8]Agosto!$B$26</f>
        <v>27.545833333333334</v>
      </c>
      <c r="X13" s="93">
        <f>[8]Agosto!$B$27</f>
        <v>16.008333333333333</v>
      </c>
      <c r="Y13" s="93">
        <f>[8]Agosto!$B$28</f>
        <v>14.470833333333331</v>
      </c>
      <c r="Z13" s="93">
        <f>[8]Agosto!$B$29</f>
        <v>13.2125</v>
      </c>
      <c r="AA13" s="93">
        <f>[8]Agosto!$B$30</f>
        <v>12.287499999999996</v>
      </c>
      <c r="AB13" s="93">
        <f>[8]Agosto!$B$31</f>
        <v>17.974999999999998</v>
      </c>
      <c r="AC13" s="93">
        <f>[8]Agosto!$B$32</f>
        <v>21.579166666666669</v>
      </c>
      <c r="AD13" s="93">
        <f>[8]Agosto!$B$33</f>
        <v>24.704166666666669</v>
      </c>
      <c r="AE13" s="93">
        <f>[8]Agosto!$B$34</f>
        <v>25.929166666666671</v>
      </c>
      <c r="AF13" s="93">
        <f>[8]Agosto!$B$35</f>
        <v>26.808333333333334</v>
      </c>
      <c r="AG13" s="99">
        <f t="shared" si="1"/>
        <v>21.730645161290319</v>
      </c>
    </row>
    <row r="14" spans="1:37" hidden="1" x14ac:dyDescent="0.2">
      <c r="A14" s="50" t="s">
        <v>100</v>
      </c>
      <c r="B14" s="93" t="str">
        <f>[9]Agosto!$B$5</f>
        <v>*</v>
      </c>
      <c r="C14" s="93" t="str">
        <f>[9]Agosto!$B$6</f>
        <v>*</v>
      </c>
      <c r="D14" s="93" t="str">
        <f>[9]Agosto!$B$7</f>
        <v>*</v>
      </c>
      <c r="E14" s="93" t="str">
        <f>[9]Agosto!$B$8</f>
        <v>*</v>
      </c>
      <c r="F14" s="93" t="str">
        <f>[9]Agosto!$B$9</f>
        <v>*</v>
      </c>
      <c r="G14" s="93" t="str">
        <f>[9]Agosto!$B$10</f>
        <v>*</v>
      </c>
      <c r="H14" s="93" t="str">
        <f>[9]Agosto!$B$11</f>
        <v>*</v>
      </c>
      <c r="I14" s="93" t="str">
        <f>[9]Agosto!$B$12</f>
        <v>*</v>
      </c>
      <c r="J14" s="93" t="str">
        <f>[9]Agosto!$B$13</f>
        <v>*</v>
      </c>
      <c r="K14" s="93" t="str">
        <f>[9]Agosto!$B$14</f>
        <v>*</v>
      </c>
      <c r="L14" s="93" t="str">
        <f>[9]Agosto!$B$15</f>
        <v>*</v>
      </c>
      <c r="M14" s="93" t="str">
        <f>[9]Agosto!$B$16</f>
        <v>*</v>
      </c>
      <c r="N14" s="93" t="str">
        <f>[9]Agosto!$B$17</f>
        <v>*</v>
      </c>
      <c r="O14" s="93" t="str">
        <f>[9]Agosto!$B$18</f>
        <v>*</v>
      </c>
      <c r="P14" s="93" t="str">
        <f>[9]Agosto!$B$19</f>
        <v>*</v>
      </c>
      <c r="Q14" s="93" t="str">
        <f>[9]Agosto!$B$20</f>
        <v>*</v>
      </c>
      <c r="R14" s="93" t="str">
        <f>[9]Agosto!$B$21</f>
        <v>*</v>
      </c>
      <c r="S14" s="93" t="str">
        <f>[9]Agosto!$B$22</f>
        <v>*</v>
      </c>
      <c r="T14" s="93" t="str">
        <f>[9]Agosto!$B$23</f>
        <v>*</v>
      </c>
      <c r="U14" s="93" t="str">
        <f>[9]Agosto!$B$24</f>
        <v>*</v>
      </c>
      <c r="V14" s="93" t="str">
        <f>[9]Agosto!$B$25</f>
        <v>*</v>
      </c>
      <c r="W14" s="93" t="str">
        <f>[9]Agosto!$B$26</f>
        <v>*</v>
      </c>
      <c r="X14" s="93" t="str">
        <f>[9]Agosto!$B$27</f>
        <v>*</v>
      </c>
      <c r="Y14" s="93" t="str">
        <f>[9]Agosto!$B$28</f>
        <v>*</v>
      </c>
      <c r="Z14" s="93" t="str">
        <f>[9]Agosto!$B$29</f>
        <v>*</v>
      </c>
      <c r="AA14" s="93" t="str">
        <f>[9]Agosto!$B$30</f>
        <v>*</v>
      </c>
      <c r="AB14" s="93" t="str">
        <f>[9]Agosto!$B$31</f>
        <v>*</v>
      </c>
      <c r="AC14" s="93" t="str">
        <f>[9]Agosto!$B$32</f>
        <v>*</v>
      </c>
      <c r="AD14" s="93" t="str">
        <f>[9]Agosto!$B$33</f>
        <v>*</v>
      </c>
      <c r="AE14" s="93" t="str">
        <f>[9]Agosto!$B$34</f>
        <v>*</v>
      </c>
      <c r="AF14" s="93" t="str">
        <f>[9]Agosto!$B$35</f>
        <v>*</v>
      </c>
      <c r="AG14" s="99" t="s">
        <v>203</v>
      </c>
    </row>
    <row r="15" spans="1:37" x14ac:dyDescent="0.2">
      <c r="A15" s="50" t="s">
        <v>103</v>
      </c>
      <c r="B15" s="93">
        <f>[10]Agosto!$B$5</f>
        <v>24.566666666666666</v>
      </c>
      <c r="C15" s="93">
        <f>[10]Agosto!$B$6</f>
        <v>25.733333333333334</v>
      </c>
      <c r="D15" s="93">
        <f>[10]Agosto!$B$7</f>
        <v>25.141666666666669</v>
      </c>
      <c r="E15" s="93">
        <f>[10]Agosto!$B$8</f>
        <v>25.591666666666665</v>
      </c>
      <c r="F15" s="93">
        <f>[10]Agosto!$B$9</f>
        <v>25.974999999999998</v>
      </c>
      <c r="G15" s="93">
        <f>[10]Agosto!$B$10</f>
        <v>25.870833333333326</v>
      </c>
      <c r="H15" s="93">
        <f>[10]Agosto!$B$11</f>
        <v>23.983333333333338</v>
      </c>
      <c r="I15" s="93">
        <f>[10]Agosto!$B$12</f>
        <v>16.820833333333333</v>
      </c>
      <c r="J15" s="93">
        <f>[10]Agosto!$B$13</f>
        <v>10.762500000000001</v>
      </c>
      <c r="K15" s="93">
        <f>[10]Agosto!$B$14</f>
        <v>9.3166666666666664</v>
      </c>
      <c r="L15" s="93">
        <f>[10]Agosto!$B$15</f>
        <v>13.312500000000002</v>
      </c>
      <c r="M15" s="93">
        <f>[10]Agosto!$B$16</f>
        <v>12.945833333333333</v>
      </c>
      <c r="N15" s="93">
        <f>[10]Agosto!$B$17</f>
        <v>12.833333333333336</v>
      </c>
      <c r="O15" s="93">
        <f>[10]Agosto!$B$18</f>
        <v>19.254166666666666</v>
      </c>
      <c r="P15" s="93">
        <f>[10]Agosto!$B$19</f>
        <v>22.404166666666669</v>
      </c>
      <c r="Q15" s="93">
        <f>[10]Agosto!$B$20</f>
        <v>26.883333333333336</v>
      </c>
      <c r="R15" s="93">
        <f>[10]Agosto!$B$21</f>
        <v>28.379166666666663</v>
      </c>
      <c r="S15" s="93">
        <f>[10]Agosto!$B$22</f>
        <v>29.658333333333331</v>
      </c>
      <c r="T15" s="93">
        <f>[10]Agosto!$B$23</f>
        <v>29.779166666666672</v>
      </c>
      <c r="U15" s="93">
        <f>[10]Agosto!$B$24</f>
        <v>30.062499999999996</v>
      </c>
      <c r="V15" s="93">
        <f>[10]Agosto!$B$25</f>
        <v>29.154166666666665</v>
      </c>
      <c r="W15" s="93">
        <f>[10]Agosto!$B$26</f>
        <v>26.962500000000002</v>
      </c>
      <c r="X15" s="93">
        <f>[10]Agosto!$B$27</f>
        <v>15.524999999999999</v>
      </c>
      <c r="Y15" s="93">
        <f>[10]Agosto!$B$28</f>
        <v>13.6875</v>
      </c>
      <c r="Z15" s="93">
        <f>[10]Agosto!$B$29</f>
        <v>10.454166666666667</v>
      </c>
      <c r="AA15" s="93">
        <f>[10]Agosto!$B$30</f>
        <v>10.104347826086956</v>
      </c>
      <c r="AB15" s="93">
        <f>[10]Agosto!$B$31</f>
        <v>16.775000000000002</v>
      </c>
      <c r="AC15" s="93">
        <f>[10]Agosto!$B$32</f>
        <v>21.204166666666666</v>
      </c>
      <c r="AD15" s="93">
        <f>[10]Agosto!$B$33</f>
        <v>23.724999999999998</v>
      </c>
      <c r="AE15" s="93">
        <f>[10]Agosto!$B$34</f>
        <v>27.320833333333329</v>
      </c>
      <c r="AF15" s="93">
        <f>[10]Agosto!$B$35</f>
        <v>27.891666666666666</v>
      </c>
      <c r="AG15" s="99">
        <f t="shared" si="1"/>
        <v>21.357398316970549</v>
      </c>
      <c r="AK15" t="s">
        <v>33</v>
      </c>
    </row>
    <row r="16" spans="1:37" x14ac:dyDescent="0.2">
      <c r="A16" s="50" t="s">
        <v>150</v>
      </c>
      <c r="B16" s="93">
        <f>[11]Agosto!$B$5</f>
        <v>26.070833333333336</v>
      </c>
      <c r="C16" s="93">
        <f>[11]Agosto!$B$6</f>
        <v>26.75</v>
      </c>
      <c r="D16" s="93">
        <f>[11]Agosto!$B$7</f>
        <v>26.108333333333331</v>
      </c>
      <c r="E16" s="93">
        <f>[11]Agosto!$B$8</f>
        <v>25.358333333333334</v>
      </c>
      <c r="F16" s="93">
        <f>[11]Agosto!$B$9</f>
        <v>25.224999999999994</v>
      </c>
      <c r="G16" s="93">
        <f>[11]Agosto!$B$10</f>
        <v>24.758333333333329</v>
      </c>
      <c r="H16" s="93">
        <f>[11]Agosto!$B$11</f>
        <v>23.033333333333331</v>
      </c>
      <c r="I16" s="93">
        <f>[11]Agosto!$B$12</f>
        <v>21.004166666666666</v>
      </c>
      <c r="J16" s="93">
        <f>[11]Agosto!$B$13</f>
        <v>12.995833333333335</v>
      </c>
      <c r="K16" s="93">
        <f>[11]Agosto!$B$14</f>
        <v>10.712499999999999</v>
      </c>
      <c r="L16" s="93">
        <f>[11]Agosto!$B$15</f>
        <v>13.420833333333334</v>
      </c>
      <c r="M16" s="93">
        <f>[11]Agosto!$B$16</f>
        <v>14.308695652173911</v>
      </c>
      <c r="N16" s="93">
        <f>[11]Agosto!$B$17</f>
        <v>15.037500000000001</v>
      </c>
      <c r="O16" s="93">
        <f>[11]Agosto!$B$18</f>
        <v>21.308333333333334</v>
      </c>
      <c r="P16" s="93">
        <f>[11]Agosto!$B$19</f>
        <v>23.954166666666669</v>
      </c>
      <c r="Q16" s="93">
        <f>[11]Agosto!$B$20</f>
        <v>24.878260869565224</v>
      </c>
      <c r="R16" s="93">
        <f>[11]Agosto!$B$21</f>
        <v>27.433333333333334</v>
      </c>
      <c r="S16" s="93">
        <f>[11]Agosto!$B$22</f>
        <v>28.324999999999999</v>
      </c>
      <c r="T16" s="93">
        <f>[11]Agosto!$B$23</f>
        <v>26.262499999999992</v>
      </c>
      <c r="U16" s="93">
        <f>[11]Agosto!$B$24</f>
        <v>26.000000000000004</v>
      </c>
      <c r="V16" s="93">
        <f>[11]Agosto!$B$25</f>
        <v>26.700000000000006</v>
      </c>
      <c r="W16" s="93">
        <f>[11]Agosto!$B$26</f>
        <v>26.500000000000004</v>
      </c>
      <c r="X16" s="93">
        <f>[11]Agosto!$B$27</f>
        <v>24.120833333333334</v>
      </c>
      <c r="Y16" s="93">
        <f>[11]Agosto!$B$28</f>
        <v>17.5</v>
      </c>
      <c r="Z16" s="93">
        <f>[11]Agosto!$B$29</f>
        <v>11.591666666666667</v>
      </c>
      <c r="AA16" s="93">
        <f>[11]Agosto!$B$30</f>
        <v>13.258333333333335</v>
      </c>
      <c r="AB16" s="93">
        <f>[11]Agosto!$B$31</f>
        <v>19.391666666666669</v>
      </c>
      <c r="AC16" s="93">
        <f>[11]Agosto!$B$32</f>
        <v>23.283333333333331</v>
      </c>
      <c r="AD16" s="93">
        <f>[11]Agosto!$B$33</f>
        <v>27.133333333333336</v>
      </c>
      <c r="AE16" s="93">
        <f>[11]Agosto!$B$34</f>
        <v>28.554166666666671</v>
      </c>
      <c r="AF16" s="93">
        <f>[11]Agosto!$B$35</f>
        <v>27.687500000000004</v>
      </c>
      <c r="AG16" s="99">
        <f t="shared" si="1"/>
        <v>22.215036231884056</v>
      </c>
      <c r="AK16" t="s">
        <v>33</v>
      </c>
    </row>
    <row r="17" spans="1:39" ht="12.75" customHeight="1" x14ac:dyDescent="0.2">
      <c r="A17" s="50" t="s">
        <v>2</v>
      </c>
      <c r="B17" s="93">
        <f>[12]Agosto!$B$5</f>
        <v>26.962500000000002</v>
      </c>
      <c r="C17" s="93">
        <f>[12]Agosto!$B$6</f>
        <v>27.520833333333339</v>
      </c>
      <c r="D17" s="93">
        <f>[12]Agosto!$B$7</f>
        <v>27.287499999999998</v>
      </c>
      <c r="E17" s="93">
        <f>[12]Agosto!$B$8</f>
        <v>27.166666666666671</v>
      </c>
      <c r="F17" s="93">
        <f>[12]Agosto!$B$9</f>
        <v>27.195833333333336</v>
      </c>
      <c r="G17" s="93">
        <f>[12]Agosto!$B$10</f>
        <v>26.554166666666664</v>
      </c>
      <c r="H17" s="93">
        <f>[12]Agosto!$B$11</f>
        <v>25.95</v>
      </c>
      <c r="I17" s="93">
        <f>[12]Agosto!$B$12</f>
        <v>20.483333333333331</v>
      </c>
      <c r="J17" s="93">
        <f>[12]Agosto!$B$13</f>
        <v>10.491666666666669</v>
      </c>
      <c r="K17" s="93">
        <f>[12]Agosto!$B$14</f>
        <v>10.275</v>
      </c>
      <c r="L17" s="93">
        <f>[12]Agosto!$B$15</f>
        <v>14.516666666666664</v>
      </c>
      <c r="M17" s="93">
        <f>[12]Agosto!$B$16</f>
        <v>15.729166666666666</v>
      </c>
      <c r="N17" s="93">
        <f>[12]Agosto!$B$17</f>
        <v>16.1875</v>
      </c>
      <c r="O17" s="93">
        <f>[12]Agosto!$B$18</f>
        <v>21.358333333333331</v>
      </c>
      <c r="P17" s="93">
        <f>[12]Agosto!$B$19</f>
        <v>26.154166666666665</v>
      </c>
      <c r="Q17" s="93">
        <f>[12]Agosto!$B$20</f>
        <v>29.229166666666668</v>
      </c>
      <c r="R17" s="93">
        <f>[12]Agosto!$B$21</f>
        <v>29.908333333333335</v>
      </c>
      <c r="S17" s="93">
        <f>[12]Agosto!$B$22</f>
        <v>29.808333333333337</v>
      </c>
      <c r="T17" s="93">
        <f>[12]Agosto!$B$23</f>
        <v>30.204166666666662</v>
      </c>
      <c r="U17" s="93">
        <f>[12]Agosto!$B$24</f>
        <v>29.350000000000005</v>
      </c>
      <c r="V17" s="93">
        <f>[12]Agosto!$B$25</f>
        <v>29.704166666666666</v>
      </c>
      <c r="W17" s="93">
        <f>[12]Agosto!$B$26</f>
        <v>28.870833333333334</v>
      </c>
      <c r="X17" s="93">
        <f>[12]Agosto!$B$27</f>
        <v>23.395833333333332</v>
      </c>
      <c r="Y17" s="93">
        <f>[12]Agosto!$B$28</f>
        <v>15.295833333333333</v>
      </c>
      <c r="Z17" s="93">
        <f>[12]Agosto!$B$29</f>
        <v>11.137500000000001</v>
      </c>
      <c r="AA17" s="93">
        <f>[12]Agosto!$B$30</f>
        <v>13.291666666666666</v>
      </c>
      <c r="AB17" s="93">
        <f>[12]Agosto!$B$31</f>
        <v>20.241666666666664</v>
      </c>
      <c r="AC17" s="93">
        <f>[12]Agosto!$B$32</f>
        <v>24.883333333333336</v>
      </c>
      <c r="AD17" s="93">
        <f>[12]Agosto!$B$33</f>
        <v>27.666666666666668</v>
      </c>
      <c r="AE17" s="93">
        <f>[12]Agosto!$B$34</f>
        <v>28.745833333333337</v>
      </c>
      <c r="AF17" s="93">
        <f>[12]Agosto!$B$35</f>
        <v>29.412500000000005</v>
      </c>
      <c r="AG17" s="99">
        <f t="shared" si="1"/>
        <v>23.386424731182796</v>
      </c>
      <c r="AI17" s="11" t="s">
        <v>33</v>
      </c>
    </row>
    <row r="18" spans="1:39" x14ac:dyDescent="0.2">
      <c r="A18" s="50" t="s">
        <v>3</v>
      </c>
      <c r="B18" s="93">
        <f>[13]Agosto!$B$5</f>
        <v>24.362499999999997</v>
      </c>
      <c r="C18" s="93">
        <f>[13]Agosto!$B$6</f>
        <v>22.929166666666664</v>
      </c>
      <c r="D18" s="93">
        <f>[13]Agosto!$B$7</f>
        <v>24.074999999999999</v>
      </c>
      <c r="E18" s="93">
        <f>[13]Agosto!$B$8</f>
        <v>23.116666666666671</v>
      </c>
      <c r="F18" s="93">
        <f>[13]Agosto!$B$9</f>
        <v>23.0625</v>
      </c>
      <c r="G18" s="93">
        <f>[13]Agosto!$B$10</f>
        <v>23.658333333333335</v>
      </c>
      <c r="H18" s="93">
        <f>[13]Agosto!$B$11</f>
        <v>23.808333333333337</v>
      </c>
      <c r="I18" s="93">
        <f>[13]Agosto!$B$12</f>
        <v>24.074999999999999</v>
      </c>
      <c r="J18" s="93">
        <f>[13]Agosto!$B$13</f>
        <v>20.074999999999999</v>
      </c>
      <c r="K18" s="93">
        <f>[13]Agosto!$B$14</f>
        <v>13.520833333333334</v>
      </c>
      <c r="L18" s="93">
        <f>[13]Agosto!$B$15</f>
        <v>14.06666666666667</v>
      </c>
      <c r="M18" s="93">
        <f>[13]Agosto!$B$16</f>
        <v>15.766666666666666</v>
      </c>
      <c r="N18" s="93">
        <f>[13]Agosto!$B$17</f>
        <v>15.341666666666663</v>
      </c>
      <c r="O18" s="93">
        <f>[13]Agosto!$B$18</f>
        <v>18.158333333333331</v>
      </c>
      <c r="P18" s="93">
        <f>[13]Agosto!$B$19</f>
        <v>23.562500000000004</v>
      </c>
      <c r="Q18" s="93">
        <f>[13]Agosto!$B$20</f>
        <v>24.533333333333335</v>
      </c>
      <c r="R18" s="93">
        <f>[13]Agosto!$B$21</f>
        <v>25.495833333333334</v>
      </c>
      <c r="S18" s="93">
        <f>[13]Agosto!$B$22</f>
        <v>25.658333333333331</v>
      </c>
      <c r="T18" s="93">
        <f>[13]Agosto!$B$23</f>
        <v>25.7</v>
      </c>
      <c r="U18" s="93">
        <f>[13]Agosto!$B$24</f>
        <v>25.495833333333334</v>
      </c>
      <c r="V18" s="93">
        <f>[13]Agosto!$B$25</f>
        <v>25.804166666666664</v>
      </c>
      <c r="W18" s="93">
        <f>[13]Agosto!$B$26</f>
        <v>25.333333333333332</v>
      </c>
      <c r="X18" s="93">
        <f>[13]Agosto!$B$27</f>
        <v>25.654166666666679</v>
      </c>
      <c r="Y18" s="93">
        <f>[13]Agosto!$B$28</f>
        <v>23.270833333333339</v>
      </c>
      <c r="Z18" s="93">
        <f>[13]Agosto!$B$29</f>
        <v>16.025000000000002</v>
      </c>
      <c r="AA18" s="93">
        <f>[13]Agosto!$B$30</f>
        <v>15.891666666666664</v>
      </c>
      <c r="AB18" s="93">
        <f>[13]Agosto!$B$31</f>
        <v>19.366666666666667</v>
      </c>
      <c r="AC18" s="93">
        <f>[13]Agosto!$B$32</f>
        <v>22.958333333333339</v>
      </c>
      <c r="AD18" s="93">
        <f>[13]Agosto!$B$33</f>
        <v>25.141666666666669</v>
      </c>
      <c r="AE18" s="93">
        <f>[13]Agosto!$B$34</f>
        <v>24.720833333333335</v>
      </c>
      <c r="AF18" s="93">
        <f>[13]Agosto!$B$35</f>
        <v>24.799999999999994</v>
      </c>
      <c r="AG18" s="99">
        <f t="shared" si="1"/>
        <v>22.110618279569888</v>
      </c>
      <c r="AH18" s="11" t="s">
        <v>33</v>
      </c>
      <c r="AI18" s="11" t="s">
        <v>33</v>
      </c>
      <c r="AL18" t="s">
        <v>33</v>
      </c>
    </row>
    <row r="19" spans="1:39" x14ac:dyDescent="0.2">
      <c r="A19" s="50" t="s">
        <v>4</v>
      </c>
      <c r="B19" s="93">
        <f>[14]Agosto!$B5</f>
        <v>23.954166666666669</v>
      </c>
      <c r="C19" s="93">
        <f>[14]Agosto!$B6</f>
        <v>23.412499999999998</v>
      </c>
      <c r="D19" s="93">
        <f>[14]Agosto!$B7</f>
        <v>23.816666666666666</v>
      </c>
      <c r="E19" s="93">
        <f>[14]Agosto!$B8</f>
        <v>23.375</v>
      </c>
      <c r="F19" s="93">
        <f>[14]Agosto!$B9</f>
        <v>23.379166666666674</v>
      </c>
      <c r="G19" s="93">
        <f>[14]Agosto!$B10</f>
        <v>23.266666666666666</v>
      </c>
      <c r="H19" s="93">
        <f>[14]Agosto!$B11</f>
        <v>24.104166666666668</v>
      </c>
      <c r="I19" s="93">
        <f>[14]Agosto!$B12</f>
        <v>23.879166666666666</v>
      </c>
      <c r="J19" s="93">
        <f>[14]Agosto!$B13</f>
        <v>15.641666666666666</v>
      </c>
      <c r="K19" s="93">
        <f>[14]Agosto!$B14</f>
        <v>10.970833333333333</v>
      </c>
      <c r="L19" s="93">
        <f>[14]Agosto!$B15</f>
        <v>15.070833333333333</v>
      </c>
      <c r="M19" s="93">
        <f>[14]Agosto!$B16</f>
        <v>16.322727272727274</v>
      </c>
      <c r="N19" s="93">
        <f>[14]Agosto!$B17</f>
        <v>16.179166666666664</v>
      </c>
      <c r="O19" s="93">
        <f>[14]Agosto!$B18</f>
        <v>21.383333333333336</v>
      </c>
      <c r="P19" s="93">
        <f>[14]Agosto!$B19</f>
        <v>25.129166666666666</v>
      </c>
      <c r="Q19" s="93">
        <f>[14]Agosto!$B20</f>
        <v>27.391666666666662</v>
      </c>
      <c r="R19" s="93">
        <f>[14]Agosto!$B21</f>
        <v>27.150000000000002</v>
      </c>
      <c r="S19" s="93">
        <f>[14]Agosto!$B22</f>
        <v>27.599999999999994</v>
      </c>
      <c r="T19" s="93">
        <f>[14]Agosto!$B23</f>
        <v>27.991666666666671</v>
      </c>
      <c r="U19" s="93">
        <f>[14]Agosto!$B24</f>
        <v>27.416666666666661</v>
      </c>
      <c r="V19" s="93">
        <f>[14]Agosto!$B25</f>
        <v>27.054166666666664</v>
      </c>
      <c r="W19" s="93">
        <f>[14]Agosto!$B26</f>
        <v>26.69565217391305</v>
      </c>
      <c r="X19" s="93">
        <f>[14]Agosto!$B27</f>
        <v>27.104166666666671</v>
      </c>
      <c r="Y19" s="93">
        <f>[14]Agosto!$B28</f>
        <v>21.562500000000004</v>
      </c>
      <c r="Z19" s="93">
        <f>[14]Agosto!$B29</f>
        <v>12.508333333333333</v>
      </c>
      <c r="AA19" s="93">
        <f>[14]Agosto!$B30</f>
        <v>13.295652173913044</v>
      </c>
      <c r="AB19" s="93">
        <f>[14]Agosto!$B31</f>
        <v>19.408333333333335</v>
      </c>
      <c r="AC19" s="93">
        <f>[14]Agosto!$B32</f>
        <v>23.295833333333331</v>
      </c>
      <c r="AD19" s="93">
        <f>[14]Agosto!$B33</f>
        <v>25.783333333333331</v>
      </c>
      <c r="AE19" s="93">
        <f>[14]Agosto!$B34</f>
        <v>25.691666666666663</v>
      </c>
      <c r="AF19" s="93">
        <f>[14]Agosto!$B35</f>
        <v>26.287500000000005</v>
      </c>
      <c r="AG19" s="99">
        <f t="shared" si="1"/>
        <v>22.455560159802793</v>
      </c>
      <c r="AH19" t="s">
        <v>33</v>
      </c>
      <c r="AI19" s="11" t="s">
        <v>33</v>
      </c>
      <c r="AK19" t="s">
        <v>33</v>
      </c>
    </row>
    <row r="20" spans="1:39" x14ac:dyDescent="0.2">
      <c r="A20" s="50" t="s">
        <v>5</v>
      </c>
      <c r="B20" s="93">
        <f>[15]Agosto!$B$5</f>
        <v>30.129166666666666</v>
      </c>
      <c r="C20" s="93">
        <f>[15]Agosto!$B$6</f>
        <v>30.495833333333341</v>
      </c>
      <c r="D20" s="93">
        <f>[15]Agosto!$B$7</f>
        <v>29.774999999999995</v>
      </c>
      <c r="E20" s="93">
        <f>[15]Agosto!$B$8</f>
        <v>31.375</v>
      </c>
      <c r="F20" s="93">
        <f>[15]Agosto!$B$9</f>
        <v>31.041666666666668</v>
      </c>
      <c r="G20" s="93">
        <f>[15]Agosto!$B$10</f>
        <v>30.112500000000001</v>
      </c>
      <c r="H20" s="93">
        <f>[15]Agosto!$B$11</f>
        <v>29.266666666666662</v>
      </c>
      <c r="I20" s="93">
        <f>[15]Agosto!$B$12</f>
        <v>19.025000000000002</v>
      </c>
      <c r="J20" s="93">
        <f>[15]Agosto!$B$13</f>
        <v>13.7875</v>
      </c>
      <c r="K20" s="93">
        <f>[15]Agosto!$B$14</f>
        <v>14.570833333333335</v>
      </c>
      <c r="L20" s="93">
        <f>[15]Agosto!$B$15</f>
        <v>17.745833333333334</v>
      </c>
      <c r="M20" s="93">
        <f>[15]Agosto!$B$16</f>
        <v>21.162500000000005</v>
      </c>
      <c r="N20" s="93">
        <f>[15]Agosto!$B$17</f>
        <v>20.129166666666666</v>
      </c>
      <c r="O20" s="93">
        <f>[15]Agosto!$B$18</f>
        <v>22.987500000000001</v>
      </c>
      <c r="P20" s="93">
        <f>[15]Agosto!$B$19</f>
        <v>29.587500000000002</v>
      </c>
      <c r="Q20" s="93">
        <f>[15]Agosto!$B$20</f>
        <v>31.304166666666671</v>
      </c>
      <c r="R20" s="93">
        <f>[15]Agosto!$B$21</f>
        <v>32.341666666666669</v>
      </c>
      <c r="S20" s="93">
        <f>[15]Agosto!$B$22</f>
        <v>32.212499999999999</v>
      </c>
      <c r="T20" s="93">
        <f>[15]Agosto!$B$23</f>
        <v>32.304166666666667</v>
      </c>
      <c r="U20" s="93">
        <f>[15]Agosto!$B$24</f>
        <v>32.174999999999997</v>
      </c>
      <c r="V20" s="93">
        <f>[15]Agosto!$B$25</f>
        <v>32.329166666666673</v>
      </c>
      <c r="W20" s="93">
        <f>[15]Agosto!$B$26</f>
        <v>30.870833333333334</v>
      </c>
      <c r="X20" s="93">
        <f>[15]Agosto!$B$27</f>
        <v>21.541666666666668</v>
      </c>
      <c r="Y20" s="93">
        <f>[15]Agosto!$B$28</f>
        <v>16.833333333333332</v>
      </c>
      <c r="Z20" s="93">
        <f>[15]Agosto!$B$29</f>
        <v>16.329166666666666</v>
      </c>
      <c r="AA20" s="93">
        <f>[15]Agosto!$B$30</f>
        <v>16.937500000000004</v>
      </c>
      <c r="AB20" s="93">
        <f>[15]Agosto!$B$31</f>
        <v>21.404166666666669</v>
      </c>
      <c r="AC20" s="93">
        <f>[15]Agosto!$B$32</f>
        <v>25.341666666666665</v>
      </c>
      <c r="AD20" s="93">
        <f>[15]Agosto!$B$33</f>
        <v>30.754166666666663</v>
      </c>
      <c r="AE20" s="93">
        <f>[15]Agosto!$B$34</f>
        <v>32.570833333333333</v>
      </c>
      <c r="AF20" s="93">
        <f>[15]Agosto!$B$35</f>
        <v>30.412499999999998</v>
      </c>
      <c r="AG20" s="99">
        <f t="shared" si="1"/>
        <v>26.027553763440856</v>
      </c>
      <c r="AH20" s="11" t="s">
        <v>33</v>
      </c>
      <c r="AI20" s="11" t="s">
        <v>33</v>
      </c>
    </row>
    <row r="21" spans="1:39" x14ac:dyDescent="0.2">
      <c r="A21" s="50" t="s">
        <v>31</v>
      </c>
      <c r="B21" s="93">
        <f>[16]Agosto!$B$5</f>
        <v>23.716666666666665</v>
      </c>
      <c r="C21" s="93">
        <f>[16]Agosto!$B$6</f>
        <v>23.491666666666664</v>
      </c>
      <c r="D21" s="93">
        <f>[16]Agosto!$B$7</f>
        <v>24.479166666666668</v>
      </c>
      <c r="E21" s="93">
        <f>[16]Agosto!$B$8</f>
        <v>24.408333333333342</v>
      </c>
      <c r="F21" s="93">
        <f>[16]Agosto!$B$9</f>
        <v>23.625</v>
      </c>
      <c r="G21" s="93">
        <f>[16]Agosto!$B$10</f>
        <v>22.666666666666671</v>
      </c>
      <c r="H21" s="93">
        <f>[16]Agosto!$B$11</f>
        <v>23.966666666666665</v>
      </c>
      <c r="I21" s="93">
        <f>[16]Agosto!$B$12</f>
        <v>23.666666666666671</v>
      </c>
      <c r="J21" s="93">
        <f>[16]Agosto!$B$13</f>
        <v>16.995833333333334</v>
      </c>
      <c r="K21" s="93">
        <f>[16]Agosto!$B$14</f>
        <v>11.950000000000001</v>
      </c>
      <c r="L21" s="93">
        <f>[16]Agosto!$B$15</f>
        <v>15.5</v>
      </c>
      <c r="M21" s="93">
        <f>[16]Agosto!$B$16</f>
        <v>16.925000000000001</v>
      </c>
      <c r="N21" s="93">
        <f>[16]Agosto!$B$17</f>
        <v>17.200000000000003</v>
      </c>
      <c r="O21" s="93">
        <f>[16]Agosto!$B$18</f>
        <v>21.829166666666666</v>
      </c>
      <c r="P21" s="93">
        <f>[16]Agosto!$B$19</f>
        <v>25.525000000000002</v>
      </c>
      <c r="Q21" s="93">
        <f>[16]Agosto!$B$20</f>
        <v>26.75</v>
      </c>
      <c r="R21" s="93">
        <f>[16]Agosto!$B$21</f>
        <v>27.404166666666665</v>
      </c>
      <c r="S21" s="93">
        <f>[16]Agosto!$B$22</f>
        <v>27.391666666666666</v>
      </c>
      <c r="T21" s="93">
        <f>[16]Agosto!$B$23</f>
        <v>27.341666666666669</v>
      </c>
      <c r="U21" s="93">
        <f>[16]Agosto!$B$24</f>
        <v>27.145833333333339</v>
      </c>
      <c r="V21" s="93">
        <f>[16]Agosto!$B$25</f>
        <v>26.55</v>
      </c>
      <c r="W21" s="93">
        <f>[16]Agosto!$B$26</f>
        <v>26.512500000000003</v>
      </c>
      <c r="X21" s="93">
        <f>[16]Agosto!$B$27</f>
        <v>27.016666666666676</v>
      </c>
      <c r="Y21" s="93">
        <f>[16]Agosto!$B$28</f>
        <v>22.574999999999999</v>
      </c>
      <c r="Z21" s="93">
        <f>[16]Agosto!$B$29</f>
        <v>13.625000000000002</v>
      </c>
      <c r="AA21" s="93">
        <f>[16]Agosto!$B$30</f>
        <v>14.229166666666666</v>
      </c>
      <c r="AB21" s="93">
        <f>[16]Agosto!$B$31</f>
        <v>21.158333333333335</v>
      </c>
      <c r="AC21" s="93">
        <f>[16]Agosto!$B$32</f>
        <v>24.562499999999996</v>
      </c>
      <c r="AD21" s="93">
        <f>[16]Agosto!$B$33</f>
        <v>26.337500000000002</v>
      </c>
      <c r="AE21" s="93">
        <f>[16]Agosto!$B$34</f>
        <v>26.366666666666674</v>
      </c>
      <c r="AF21" s="93">
        <f>[16]Agosto!$B$35</f>
        <v>25.862500000000001</v>
      </c>
      <c r="AG21" s="99">
        <f t="shared" si="1"/>
        <v>22.799193548387091</v>
      </c>
      <c r="AI21" s="11" t="s">
        <v>33</v>
      </c>
      <c r="AJ21" t="s">
        <v>33</v>
      </c>
      <c r="AK21" t="s">
        <v>33</v>
      </c>
    </row>
    <row r="22" spans="1:39" x14ac:dyDescent="0.2">
      <c r="A22" s="50" t="s">
        <v>6</v>
      </c>
      <c r="B22" s="93">
        <f>[17]Agosto!$B$5</f>
        <v>26.783333333333331</v>
      </c>
      <c r="C22" s="93">
        <f>[17]Agosto!$B$6</f>
        <v>25.482608695652171</v>
      </c>
      <c r="D22" s="93">
        <f>[17]Agosto!$B$7</f>
        <v>25.55</v>
      </c>
      <c r="E22" s="93">
        <f>[17]Agosto!$B$8</f>
        <v>25.425000000000001</v>
      </c>
      <c r="F22" s="93">
        <f>[17]Agosto!$B$9</f>
        <v>24.754166666666663</v>
      </c>
      <c r="G22" s="93">
        <f>[17]Agosto!$B$10</f>
        <v>24.774999999999995</v>
      </c>
      <c r="H22" s="93">
        <f>[17]Agosto!$B$11</f>
        <v>24.487500000000001</v>
      </c>
      <c r="I22" s="93">
        <f>[17]Agosto!$B$12</f>
        <v>23.587500000000006</v>
      </c>
      <c r="J22" s="93">
        <f>[17]Agosto!$B$13</f>
        <v>19.456250000000001</v>
      </c>
      <c r="K22" s="93">
        <f>[17]Agosto!$B$14</f>
        <v>13.721739130434781</v>
      </c>
      <c r="L22" s="93">
        <f>[17]Agosto!$B$15</f>
        <v>15.616666666666669</v>
      </c>
      <c r="M22" s="93">
        <f>[17]Agosto!$B$16</f>
        <v>18.287499999999998</v>
      </c>
      <c r="N22" s="93">
        <f>[17]Agosto!$B$17</f>
        <v>17.813043478260873</v>
      </c>
      <c r="O22" s="93">
        <f>[17]Agosto!$B$18</f>
        <v>22.395833333333339</v>
      </c>
      <c r="P22" s="93">
        <f>[17]Agosto!$B$19</f>
        <v>22.542105263157897</v>
      </c>
      <c r="Q22" s="93">
        <f>[17]Agosto!$B$20</f>
        <v>23.384210526315787</v>
      </c>
      <c r="R22" s="93">
        <f>[17]Agosto!$B$21</f>
        <v>23.777777777777779</v>
      </c>
      <c r="S22" s="93">
        <f>[17]Agosto!$B$22</f>
        <v>25.305882352941175</v>
      </c>
      <c r="T22" s="93">
        <f>[17]Agosto!$B$23</f>
        <v>25.349999999999998</v>
      </c>
      <c r="U22" s="93">
        <f>[17]Agosto!$B$24</f>
        <v>24.364705882352936</v>
      </c>
      <c r="V22" s="93" t="str">
        <f>[17]Agosto!$B$25</f>
        <v>*</v>
      </c>
      <c r="W22" s="93" t="str">
        <f>[17]Agosto!$B$26</f>
        <v>*</v>
      </c>
      <c r="X22" s="93" t="str">
        <f>[17]Agosto!$B$27</f>
        <v>*</v>
      </c>
      <c r="Y22" s="93" t="str">
        <f>[17]Agosto!$B$28</f>
        <v>*</v>
      </c>
      <c r="Z22" s="93" t="str">
        <f>[17]Agosto!$B$29</f>
        <v>*</v>
      </c>
      <c r="AA22" s="93" t="str">
        <f>[17]Agosto!$B$30</f>
        <v>*</v>
      </c>
      <c r="AB22" s="93" t="str">
        <f>[17]Agosto!$B$31</f>
        <v>*</v>
      </c>
      <c r="AC22" s="93" t="str">
        <f>[17]Agosto!$B$32</f>
        <v>*</v>
      </c>
      <c r="AD22" s="93" t="str">
        <f>[17]Agosto!$B$33</f>
        <v>*</v>
      </c>
      <c r="AE22" s="93" t="str">
        <f>[17]Agosto!$B$34</f>
        <v>*</v>
      </c>
      <c r="AF22" s="93" t="str">
        <f>[17]Agosto!$B$35</f>
        <v>*</v>
      </c>
      <c r="AG22" s="99">
        <f t="shared" si="1"/>
        <v>22.643041155344669</v>
      </c>
      <c r="AH22" t="s">
        <v>33</v>
      </c>
      <c r="AK22" t="s">
        <v>33</v>
      </c>
    </row>
    <row r="23" spans="1:39" x14ac:dyDescent="0.2">
      <c r="A23" s="50" t="s">
        <v>7</v>
      </c>
      <c r="B23" s="93">
        <f>[18]Agosto!$B$5</f>
        <v>24.583333333333339</v>
      </c>
      <c r="C23" s="93">
        <f>[18]Agosto!$B$6</f>
        <v>25.491666666666671</v>
      </c>
      <c r="D23" s="93">
        <f>[18]Agosto!$B$7</f>
        <v>25.737499999999994</v>
      </c>
      <c r="E23" s="93">
        <f>[18]Agosto!$B$8</f>
        <v>26.054166666666671</v>
      </c>
      <c r="F23" s="93">
        <f>[18]Agosto!$B$9</f>
        <v>26.358333333333331</v>
      </c>
      <c r="G23" s="93">
        <f>[18]Agosto!$B$10</f>
        <v>25.879166666666663</v>
      </c>
      <c r="H23" s="93">
        <f>[18]Agosto!$B$11</f>
        <v>24.270833333333332</v>
      </c>
      <c r="I23" s="93">
        <f>[18]Agosto!$B$12</f>
        <v>17.583333333333336</v>
      </c>
      <c r="J23" s="93">
        <f>[18]Agosto!$B$13</f>
        <v>10.883333333333331</v>
      </c>
      <c r="K23" s="93">
        <f>[18]Agosto!$B$14</f>
        <v>9.8125</v>
      </c>
      <c r="L23" s="93">
        <f>[18]Agosto!$B$15</f>
        <v>14.279166666666667</v>
      </c>
      <c r="M23" s="93">
        <f>[18]Agosto!$B$16</f>
        <v>14.274999999999999</v>
      </c>
      <c r="N23" s="93">
        <f>[18]Agosto!$B$17</f>
        <v>13.504166666666668</v>
      </c>
      <c r="O23" s="93">
        <f>[18]Agosto!$B$18</f>
        <v>19.475000000000001</v>
      </c>
      <c r="P23" s="93">
        <f>[18]Agosto!$B$19</f>
        <v>23.212500000000002</v>
      </c>
      <c r="Q23" s="93">
        <f>[18]Agosto!$B$20</f>
        <v>26.579166666666666</v>
      </c>
      <c r="R23" s="93">
        <f>[18]Agosto!$B$21</f>
        <v>28.624999999999996</v>
      </c>
      <c r="S23" s="93">
        <f>[18]Agosto!$B$22</f>
        <v>29.054166666666664</v>
      </c>
      <c r="T23" s="93">
        <f>[18]Agosto!$B$23</f>
        <v>29.516666666666666</v>
      </c>
      <c r="U23" s="93">
        <f>[18]Agosto!$B$24</f>
        <v>29.562500000000011</v>
      </c>
      <c r="V23" s="93">
        <f>[18]Agosto!$B$25</f>
        <v>28.337499999999995</v>
      </c>
      <c r="W23" s="93">
        <f>[18]Agosto!$B$26</f>
        <v>27.112500000000001</v>
      </c>
      <c r="X23" s="93">
        <f>[18]Agosto!$B$27</f>
        <v>16.412500000000001</v>
      </c>
      <c r="Y23" s="93">
        <f>[18]Agosto!$B$28</f>
        <v>13.8125</v>
      </c>
      <c r="Z23" s="93">
        <f>[18]Agosto!$B$29</f>
        <v>11.2125</v>
      </c>
      <c r="AA23" s="93">
        <f>[18]Agosto!$B$30</f>
        <v>11.245833333333332</v>
      </c>
      <c r="AB23" s="93">
        <f>[18]Agosto!$B$31</f>
        <v>17.862500000000001</v>
      </c>
      <c r="AC23" s="93">
        <f>[18]Agosto!$B$32</f>
        <v>22.070833333333336</v>
      </c>
      <c r="AD23" s="93">
        <f>[18]Agosto!$B$33</f>
        <v>24.770833333333339</v>
      </c>
      <c r="AE23" s="93">
        <f>[18]Agosto!$B$34</f>
        <v>27.450000000000003</v>
      </c>
      <c r="AF23" s="93">
        <f>[18]Agosto!$B$35</f>
        <v>27.775000000000006</v>
      </c>
      <c r="AG23" s="99">
        <f t="shared" si="1"/>
        <v>21.703225806451613</v>
      </c>
      <c r="AI23" t="s">
        <v>33</v>
      </c>
      <c r="AK23" t="s">
        <v>33</v>
      </c>
      <c r="AL23" t="s">
        <v>33</v>
      </c>
    </row>
    <row r="24" spans="1:39" x14ac:dyDescent="0.2">
      <c r="A24" s="50" t="s">
        <v>151</v>
      </c>
      <c r="B24" s="93">
        <f>[19]Agosto!$B$5</f>
        <v>24.729166666666668</v>
      </c>
      <c r="C24" s="93">
        <f>[19]Agosto!$B$6</f>
        <v>25.837499999999995</v>
      </c>
      <c r="D24" s="93">
        <f>[19]Agosto!$B$7</f>
        <v>25.662500000000005</v>
      </c>
      <c r="E24" s="93">
        <f>[19]Agosto!$B$8</f>
        <v>25.966666666666669</v>
      </c>
      <c r="F24" s="93">
        <f>[19]Agosto!$B$9</f>
        <v>25.316666666666663</v>
      </c>
      <c r="G24" s="93">
        <f>[19]Agosto!$B$10</f>
        <v>25.804166666666664</v>
      </c>
      <c r="H24" s="93">
        <f>[19]Agosto!$B$11</f>
        <v>24.400000000000006</v>
      </c>
      <c r="I24" s="93">
        <f>[19]Agosto!$B$12</f>
        <v>19.3</v>
      </c>
      <c r="J24" s="93">
        <f>[19]Agosto!$B$13</f>
        <v>12.054166666666665</v>
      </c>
      <c r="K24" s="93">
        <f>[19]Agosto!$B$14</f>
        <v>10.524999999999999</v>
      </c>
      <c r="L24" s="93">
        <f>[19]Agosto!$B$15</f>
        <v>12.524999999999999</v>
      </c>
      <c r="M24" s="93">
        <f>[19]Agosto!$B$16</f>
        <v>14.350000000000001</v>
      </c>
      <c r="N24" s="93">
        <f>[19]Agosto!$B$17</f>
        <v>13.25</v>
      </c>
      <c r="O24" s="93">
        <f>[19]Agosto!$B$18</f>
        <v>19.245833333333334</v>
      </c>
      <c r="P24" s="93">
        <f>[19]Agosto!$B$19</f>
        <v>22.287499999999998</v>
      </c>
      <c r="Q24" s="93">
        <f>[19]Agosto!$B$20</f>
        <v>24.900000000000002</v>
      </c>
      <c r="R24" s="93">
        <f>[19]Agosto!$B$21</f>
        <v>27.179166666666664</v>
      </c>
      <c r="S24" s="93">
        <f>[19]Agosto!$B$22</f>
        <v>27.091666666666669</v>
      </c>
      <c r="T24" s="93">
        <f>[19]Agosto!$B$23</f>
        <v>27.824999999999992</v>
      </c>
      <c r="U24" s="93">
        <f>[19]Agosto!$B$24</f>
        <v>27.979166666666671</v>
      </c>
      <c r="V24" s="93">
        <f>[19]Agosto!$B$25</f>
        <v>28.066666666666663</v>
      </c>
      <c r="W24" s="93">
        <f>[19]Agosto!$B$26</f>
        <v>27.012499999999999</v>
      </c>
      <c r="X24" s="93">
        <f>[19]Agosto!$B$27</f>
        <v>18.12916666666667</v>
      </c>
      <c r="Y24" s="93">
        <f>[19]Agosto!$B$28</f>
        <v>14.979166666666666</v>
      </c>
      <c r="Z24" s="93">
        <f>[19]Agosto!$B$29</f>
        <v>12.39583333333333</v>
      </c>
      <c r="AA24" s="93">
        <f>[19]Agosto!$B$30</f>
        <v>11.670833333333334</v>
      </c>
      <c r="AB24" s="93">
        <f>[19]Agosto!$B$31</f>
        <v>16.166666666666668</v>
      </c>
      <c r="AC24" s="93">
        <f>[19]Agosto!$B$32</f>
        <v>21.166666666666668</v>
      </c>
      <c r="AD24" s="93">
        <f>[19]Agosto!$B$33</f>
        <v>23.945833333333336</v>
      </c>
      <c r="AE24" s="93">
        <f>[19]Agosto!$B$34</f>
        <v>27.120833333333337</v>
      </c>
      <c r="AF24" s="93">
        <f>[19]Agosto!$B$35</f>
        <v>27</v>
      </c>
      <c r="AG24" s="99">
        <f>AVERAGE(B24:AF24)</f>
        <v>21.415591397849465</v>
      </c>
      <c r="AI24" s="11" t="s">
        <v>33</v>
      </c>
      <c r="AJ24" t="s">
        <v>33</v>
      </c>
      <c r="AK24" t="s">
        <v>33</v>
      </c>
    </row>
    <row r="25" spans="1:39" x14ac:dyDescent="0.2">
      <c r="A25" s="50" t="s">
        <v>152</v>
      </c>
      <c r="B25" s="93">
        <f>[20]Agosto!$B5</f>
        <v>23.895833333333332</v>
      </c>
      <c r="C25" s="93">
        <f>[20]Agosto!$B6</f>
        <v>25.024999999999995</v>
      </c>
      <c r="D25" s="93">
        <f>[20]Agosto!$B7</f>
        <v>25.366666666666664</v>
      </c>
      <c r="E25" s="93">
        <f>[20]Agosto!$B8</f>
        <v>24.862499999999997</v>
      </c>
      <c r="F25" s="93">
        <f>[20]Agosto!$B9</f>
        <v>25.770833333333339</v>
      </c>
      <c r="G25" s="93">
        <f>[20]Agosto!$B10</f>
        <v>25.466666666666665</v>
      </c>
      <c r="H25" s="93">
        <f>[20]Agosto!$B11</f>
        <v>22.191666666666666</v>
      </c>
      <c r="I25" s="93">
        <f>[20]Agosto!$B12</f>
        <v>17.012500000000003</v>
      </c>
      <c r="J25" s="93">
        <f>[20]Agosto!$B13</f>
        <v>11.375000000000002</v>
      </c>
      <c r="K25" s="93">
        <f>[20]Agosto!$B14</f>
        <v>10.454166666666667</v>
      </c>
      <c r="L25" s="93">
        <f>[20]Agosto!$B15</f>
        <v>11.295833333333333</v>
      </c>
      <c r="M25" s="93">
        <f>[20]Agosto!$B16</f>
        <v>12.016666666666666</v>
      </c>
      <c r="N25" s="93">
        <f>[20]Agosto!$B17</f>
        <v>11.779166666666667</v>
      </c>
      <c r="O25" s="93">
        <f>[20]Agosto!$B18</f>
        <v>15.6</v>
      </c>
      <c r="P25" s="93">
        <f>[20]Agosto!$B19</f>
        <v>21.695833333333329</v>
      </c>
      <c r="Q25" s="93">
        <f>[20]Agosto!$B20</f>
        <v>24.600000000000005</v>
      </c>
      <c r="R25" s="93">
        <f>[20]Agosto!$B21</f>
        <v>26.270833333333339</v>
      </c>
      <c r="S25" s="93">
        <f>[20]Agosto!$B22</f>
        <v>26.366666666666664</v>
      </c>
      <c r="T25" s="93">
        <f>[20]Agosto!$B23</f>
        <v>27.354166666666668</v>
      </c>
      <c r="U25" s="93">
        <f>[20]Agosto!$B24</f>
        <v>27.754166666666663</v>
      </c>
      <c r="V25" s="93">
        <f>[20]Agosto!$B25</f>
        <v>27.425000000000001</v>
      </c>
      <c r="W25" s="93">
        <f>[20]Agosto!$B26</f>
        <v>25.608333333333331</v>
      </c>
      <c r="X25" s="93">
        <f>[20]Agosto!$B27</f>
        <v>16.570833333333336</v>
      </c>
      <c r="Y25" s="93">
        <f>[20]Agosto!$B28</f>
        <v>14.408333333333331</v>
      </c>
      <c r="Z25" s="93">
        <f>[20]Agosto!$B29</f>
        <v>10.658333333333333</v>
      </c>
      <c r="AA25" s="93">
        <f>[20]Agosto!$B30</f>
        <v>10.612499999999999</v>
      </c>
      <c r="AB25" s="93">
        <f>[20]Agosto!$B31</f>
        <v>13.808333333333332</v>
      </c>
      <c r="AC25" s="93">
        <f>[20]Agosto!$B32</f>
        <v>18.770833333333336</v>
      </c>
      <c r="AD25" s="93">
        <f>[20]Agosto!$B33</f>
        <v>23.804166666666671</v>
      </c>
      <c r="AE25" s="93">
        <f>[20]Agosto!$B34</f>
        <v>26.325000000000003</v>
      </c>
      <c r="AF25" s="93">
        <f>[20]Agosto!$B35</f>
        <v>27.191666666666666</v>
      </c>
      <c r="AG25" s="99">
        <f>AVERAGE(B25:AF25)</f>
        <v>20.365725806451614</v>
      </c>
      <c r="AH25" s="11" t="s">
        <v>33</v>
      </c>
      <c r="AI25" s="11" t="s">
        <v>33</v>
      </c>
      <c r="AJ25" t="s">
        <v>33</v>
      </c>
    </row>
    <row r="26" spans="1:39" x14ac:dyDescent="0.2">
      <c r="A26" s="50" t="s">
        <v>153</v>
      </c>
      <c r="B26" s="93">
        <f>[21]Agosto!$B$5</f>
        <v>24.287499999999994</v>
      </c>
      <c r="C26" s="93">
        <f>[21]Agosto!$B$6</f>
        <v>25.470833333333335</v>
      </c>
      <c r="D26" s="93">
        <f>[21]Agosto!$B$7</f>
        <v>25.649999999999995</v>
      </c>
      <c r="E26" s="93">
        <f>[21]Agosto!$B$8</f>
        <v>26.416666666666668</v>
      </c>
      <c r="F26" s="93">
        <f>[21]Agosto!$B$9</f>
        <v>26.004166666666666</v>
      </c>
      <c r="G26" s="93">
        <f>[21]Agosto!$B$10</f>
        <v>25.566666666666666</v>
      </c>
      <c r="H26" s="93">
        <f>[21]Agosto!$B$11</f>
        <v>24.404166666666665</v>
      </c>
      <c r="I26" s="93">
        <f>[21]Agosto!$B$12</f>
        <v>18.837500000000002</v>
      </c>
      <c r="J26" s="93">
        <f>[21]Agosto!$B$13</f>
        <v>12.316666666666663</v>
      </c>
      <c r="K26" s="93">
        <f>[21]Agosto!$B$14</f>
        <v>10.716666666666669</v>
      </c>
      <c r="L26" s="93">
        <f>[21]Agosto!$B$15</f>
        <v>13.758333333333331</v>
      </c>
      <c r="M26" s="93">
        <f>[21]Agosto!$B$16</f>
        <v>16.195833333333336</v>
      </c>
      <c r="N26" s="93">
        <f>[21]Agosto!$B$17</f>
        <v>15.049999999999999</v>
      </c>
      <c r="O26" s="93">
        <f>[21]Agosto!$B$18</f>
        <v>19.020833333333332</v>
      </c>
      <c r="P26" s="93">
        <f>[21]Agosto!$B$19</f>
        <v>22.787499999999998</v>
      </c>
      <c r="Q26" s="93">
        <f>[21]Agosto!$B$20</f>
        <v>26.150000000000002</v>
      </c>
      <c r="R26" s="93">
        <f>[21]Agosto!$B$21</f>
        <v>27.987500000000001</v>
      </c>
      <c r="S26" s="93">
        <f>[21]Agosto!$B$22</f>
        <v>28.429166666666671</v>
      </c>
      <c r="T26" s="93">
        <f>[21]Agosto!$B$23</f>
        <v>29.058333333333337</v>
      </c>
      <c r="U26" s="93">
        <f>[21]Agosto!$B$24</f>
        <v>28.441666666666663</v>
      </c>
      <c r="V26" s="93">
        <f>[21]Agosto!$B$25</f>
        <v>27.695833333333336</v>
      </c>
      <c r="W26" s="93">
        <f>[21]Agosto!$B$26</f>
        <v>27.320833333333336</v>
      </c>
      <c r="X26" s="93">
        <f>[21]Agosto!$B$27</f>
        <v>18.216666666666665</v>
      </c>
      <c r="Y26" s="93">
        <f>[21]Agosto!$B$28</f>
        <v>14.970833333333331</v>
      </c>
      <c r="Z26" s="93">
        <f>[21]Agosto!$B$29</f>
        <v>12.762499999999998</v>
      </c>
      <c r="AA26" s="93">
        <f>[21]Agosto!$B$30</f>
        <v>13.145833333333336</v>
      </c>
      <c r="AB26" s="93">
        <f>[21]Agosto!$B$31</f>
        <v>17.162499999999998</v>
      </c>
      <c r="AC26" s="93">
        <f>[21]Agosto!$B$32</f>
        <v>21.566666666666663</v>
      </c>
      <c r="AD26" s="93">
        <f>[21]Agosto!$B$33</f>
        <v>24.704166666666662</v>
      </c>
      <c r="AE26" s="93">
        <f>[21]Agosto!$B$34</f>
        <v>27.066666666666666</v>
      </c>
      <c r="AF26" s="93">
        <f>[21]Agosto!$B$35</f>
        <v>27.375</v>
      </c>
      <c r="AG26" s="99">
        <f t="shared" si="1"/>
        <v>21.888306451612905</v>
      </c>
      <c r="AI26" s="11" t="s">
        <v>33</v>
      </c>
      <c r="AJ26" t="s">
        <v>33</v>
      </c>
      <c r="AK26" t="s">
        <v>33</v>
      </c>
    </row>
    <row r="27" spans="1:39" x14ac:dyDescent="0.2">
      <c r="A27" s="50" t="s">
        <v>8</v>
      </c>
      <c r="B27" s="93">
        <f>[22]Agosto!$B$5</f>
        <v>22.683333333333334</v>
      </c>
      <c r="C27" s="93">
        <f>[22]Agosto!$B$6</f>
        <v>23.6875</v>
      </c>
      <c r="D27" s="93">
        <f>[22]Agosto!$B$7</f>
        <v>24.204166666666666</v>
      </c>
      <c r="E27" s="93">
        <f>[22]Agosto!$B$8</f>
        <v>24.529166666666665</v>
      </c>
      <c r="F27" s="93">
        <f>[22]Agosto!$B$9</f>
        <v>25.329166666666666</v>
      </c>
      <c r="G27" s="93">
        <f>[22]Agosto!$B$10</f>
        <v>25.054166666666664</v>
      </c>
      <c r="H27" s="93">
        <f>[22]Agosto!$B$11</f>
        <v>24.475000000000005</v>
      </c>
      <c r="I27" s="93">
        <f>[22]Agosto!$B$12</f>
        <v>17.283333333333331</v>
      </c>
      <c r="J27" s="93">
        <f>[22]Agosto!$B$13</f>
        <v>11.354166666666664</v>
      </c>
      <c r="K27" s="93">
        <f>[22]Agosto!$B$14</f>
        <v>11.104545454545455</v>
      </c>
      <c r="L27" s="93">
        <f>[22]Agosto!$B$15</f>
        <v>14.773684210526318</v>
      </c>
      <c r="M27" s="93">
        <f>[22]Agosto!$B$16</f>
        <v>14.322727272727271</v>
      </c>
      <c r="N27" s="93">
        <f>[22]Agosto!$B$17</f>
        <v>14.744444444444447</v>
      </c>
      <c r="O27" s="93">
        <f>[22]Agosto!$B$18</f>
        <v>16.729166666666668</v>
      </c>
      <c r="P27" s="93">
        <f>[22]Agosto!$B$19</f>
        <v>21.079166666666666</v>
      </c>
      <c r="Q27" s="93">
        <f>[22]Agosto!$B$20</f>
        <v>24.995833333333341</v>
      </c>
      <c r="R27" s="93">
        <f>[22]Agosto!$B$21</f>
        <v>26.783333333333342</v>
      </c>
      <c r="S27" s="93">
        <f>[22]Agosto!$B$22</f>
        <v>27.766666666666669</v>
      </c>
      <c r="T27" s="93">
        <f>[22]Agosto!$B$23</f>
        <v>27.875000000000004</v>
      </c>
      <c r="U27" s="93">
        <f>[22]Agosto!$B$24</f>
        <v>28.870833333333334</v>
      </c>
      <c r="V27" s="93">
        <f>[22]Agosto!$B$25</f>
        <v>27.487500000000001</v>
      </c>
      <c r="W27" s="93">
        <f>[22]Agosto!$B$26</f>
        <v>27.004166666666663</v>
      </c>
      <c r="X27" s="93">
        <f>[22]Agosto!$B$27</f>
        <v>16.758333333333329</v>
      </c>
      <c r="Y27" s="93">
        <f>[22]Agosto!$B$28</f>
        <v>14.4125</v>
      </c>
      <c r="Z27" s="93">
        <f>[22]Agosto!$B$29</f>
        <v>11.286956521739128</v>
      </c>
      <c r="AA27" s="93">
        <f>[22]Agosto!$B$30</f>
        <v>13.464705882352941</v>
      </c>
      <c r="AB27" s="93">
        <f>[22]Agosto!$B$31</f>
        <v>15.933333333333334</v>
      </c>
      <c r="AC27" s="93">
        <f>[22]Agosto!$B$32</f>
        <v>19.570833333333333</v>
      </c>
      <c r="AD27" s="93">
        <f>[22]Agosto!$B$33</f>
        <v>22.770833333333332</v>
      </c>
      <c r="AE27" s="93">
        <f>[22]Agosto!$B$34</f>
        <v>25.716666666666665</v>
      </c>
      <c r="AF27" s="93">
        <f>[22]Agosto!$B$35</f>
        <v>27.012499999999999</v>
      </c>
      <c r="AG27" s="99">
        <f t="shared" si="1"/>
        <v>20.937539692032335</v>
      </c>
      <c r="AJ27" s="5"/>
      <c r="AK27" s="5"/>
    </row>
    <row r="28" spans="1:39" x14ac:dyDescent="0.2">
      <c r="A28" s="50" t="s">
        <v>9</v>
      </c>
      <c r="B28" s="93">
        <f>[23]Agosto!$B$5</f>
        <v>24.329166666666666</v>
      </c>
      <c r="C28" s="93">
        <f>[23]Agosto!$B$6</f>
        <v>25.570833333333329</v>
      </c>
      <c r="D28" s="93">
        <f>[23]Agosto!$B$7</f>
        <v>25.570833333333336</v>
      </c>
      <c r="E28" s="93">
        <f>[23]Agosto!$B$8</f>
        <v>26.175000000000001</v>
      </c>
      <c r="F28" s="93">
        <f>[23]Agosto!$B$9</f>
        <v>25.924999999999997</v>
      </c>
      <c r="G28" s="93">
        <f>[23]Agosto!$B$10</f>
        <v>25.579166666666666</v>
      </c>
      <c r="H28" s="93">
        <f>[23]Agosto!$B$11</f>
        <v>25.366666666666671</v>
      </c>
      <c r="I28" s="93">
        <f>[23]Agosto!$B$12</f>
        <v>19.774999999999999</v>
      </c>
      <c r="J28" s="93">
        <f>[23]Agosto!$B$13</f>
        <v>11.862499999999999</v>
      </c>
      <c r="K28" s="93">
        <f>[23]Agosto!$B$14</f>
        <v>11.120833333333332</v>
      </c>
      <c r="L28" s="93">
        <f>[23]Agosto!$B$15</f>
        <v>14.500000000000002</v>
      </c>
      <c r="M28" s="93">
        <f>[23]Agosto!$B$16</f>
        <v>15.65</v>
      </c>
      <c r="N28" s="93">
        <f>[23]Agosto!$B$17</f>
        <v>14.77083333333333</v>
      </c>
      <c r="O28" s="93">
        <f>[23]Agosto!$B$18</f>
        <v>18.724999999999998</v>
      </c>
      <c r="P28" s="93">
        <f>[23]Agosto!$B$19</f>
        <v>22.929166666666664</v>
      </c>
      <c r="Q28" s="93">
        <f>[23]Agosto!$B$20</f>
        <v>26.258333333333336</v>
      </c>
      <c r="R28" s="93">
        <f>[23]Agosto!$B$21</f>
        <v>27.795833333333331</v>
      </c>
      <c r="S28" s="93">
        <f>[23]Agosto!$B$22</f>
        <v>28.679166666666671</v>
      </c>
      <c r="T28" s="93">
        <f>[23]Agosto!$B$23</f>
        <v>28.916666666666668</v>
      </c>
      <c r="U28" s="93">
        <f>[23]Agosto!$B$24</f>
        <v>29.558333333333337</v>
      </c>
      <c r="V28" s="93">
        <f>[23]Agosto!$B$25</f>
        <v>28.537499999999994</v>
      </c>
      <c r="W28" s="93">
        <f>[23]Agosto!$B$26</f>
        <v>28.416666666666668</v>
      </c>
      <c r="X28" s="93">
        <f>[23]Agosto!$B$27</f>
        <v>19.083333333333332</v>
      </c>
      <c r="Y28" s="93">
        <f>[23]Agosto!$B$28</f>
        <v>14.608333333333334</v>
      </c>
      <c r="Z28" s="93">
        <f>[23]Agosto!$B$29</f>
        <v>12.066666666666668</v>
      </c>
      <c r="AA28" s="93">
        <f>[23]Agosto!$B$30</f>
        <v>12.300000000000002</v>
      </c>
      <c r="AB28" s="93">
        <f>[23]Agosto!$B$31</f>
        <v>16.950000000000006</v>
      </c>
      <c r="AC28" s="93">
        <f>[23]Agosto!$B$32</f>
        <v>21.283333333333331</v>
      </c>
      <c r="AD28" s="93">
        <f>[23]Agosto!$B$33</f>
        <v>24.508333333333329</v>
      </c>
      <c r="AE28" s="93">
        <f>[23]Agosto!$B$34</f>
        <v>27.254166666666663</v>
      </c>
      <c r="AF28" s="93">
        <f>[23]Agosto!$B$35</f>
        <v>27.55</v>
      </c>
      <c r="AG28" s="99">
        <f t="shared" si="1"/>
        <v>21.987634408602155</v>
      </c>
      <c r="AJ28" t="s">
        <v>33</v>
      </c>
      <c r="AK28" t="s">
        <v>33</v>
      </c>
    </row>
    <row r="29" spans="1:39" x14ac:dyDescent="0.2">
      <c r="A29" s="50" t="s">
        <v>30</v>
      </c>
      <c r="B29" s="93">
        <f>[24]Agosto!$B$5</f>
        <v>26.433333333333334</v>
      </c>
      <c r="C29" s="93">
        <f>[24]Agosto!$B$6</f>
        <v>28.133333333333336</v>
      </c>
      <c r="D29" s="93">
        <f>[24]Agosto!$B$7</f>
        <v>27.812499999999996</v>
      </c>
      <c r="E29" s="93">
        <f>[24]Agosto!$B$8</f>
        <v>27.358333333333331</v>
      </c>
      <c r="F29" s="93">
        <f>[24]Agosto!$B$9</f>
        <v>26.787499999999998</v>
      </c>
      <c r="G29" s="93">
        <f>[24]Agosto!$B$10</f>
        <v>24.862500000000001</v>
      </c>
      <c r="H29" s="93">
        <f>[24]Agosto!$B$11</f>
        <v>24.516666666666666</v>
      </c>
      <c r="I29" s="93">
        <f>[24]Agosto!$B$12</f>
        <v>18.029166666666665</v>
      </c>
      <c r="J29" s="93">
        <f>[24]Agosto!$B$13</f>
        <v>13.5</v>
      </c>
      <c r="K29" s="93">
        <f>[24]Agosto!$B$14</f>
        <v>10.633333333333331</v>
      </c>
      <c r="L29" s="93">
        <f>[24]Agosto!$B$15</f>
        <v>13.375</v>
      </c>
      <c r="M29" s="93">
        <f>[24]Agosto!$B$16</f>
        <v>15.225</v>
      </c>
      <c r="N29" s="93">
        <f>[24]Agosto!$B$17</f>
        <v>16.012499999999999</v>
      </c>
      <c r="O29" s="93">
        <f>[24]Agosto!$B$18</f>
        <v>20.195833333333329</v>
      </c>
      <c r="P29" s="93">
        <f>[24]Agosto!$B$19</f>
        <v>23.208333333333329</v>
      </c>
      <c r="Q29" s="93">
        <f>[24]Agosto!$B$20</f>
        <v>25.129166666666663</v>
      </c>
      <c r="R29" s="93">
        <f>[24]Agosto!$B$21</f>
        <v>27.099999999999998</v>
      </c>
      <c r="S29" s="93">
        <f>[24]Agosto!$B$22</f>
        <v>27.616666666666671</v>
      </c>
      <c r="T29" s="93">
        <f>[24]Agosto!$B$23</f>
        <v>28.370833333333337</v>
      </c>
      <c r="U29" s="93">
        <f>[24]Agosto!$B$24</f>
        <v>28.079166666666669</v>
      </c>
      <c r="V29" s="93">
        <f>[24]Agosto!$B$25</f>
        <v>27.358333333333331</v>
      </c>
      <c r="W29" s="93">
        <f>[24]Agosto!$B$26</f>
        <v>27.320833333333336</v>
      </c>
      <c r="X29" s="93">
        <f>[24]Agosto!$B$27</f>
        <v>17.216666666666665</v>
      </c>
      <c r="Y29" s="93">
        <f>[24]Agosto!$B$28</f>
        <v>15.699999999999996</v>
      </c>
      <c r="Z29" s="93">
        <f>[24]Agosto!$B$29</f>
        <v>14.545833333333336</v>
      </c>
      <c r="AA29" s="93">
        <f>[24]Agosto!$B$30</f>
        <v>13.4375</v>
      </c>
      <c r="AB29" s="93">
        <f>[24]Agosto!$B$31</f>
        <v>18.374999999999996</v>
      </c>
      <c r="AC29" s="93">
        <f>[24]Agosto!$B$32</f>
        <v>22.958333333333332</v>
      </c>
      <c r="AD29" s="93">
        <f>[24]Agosto!$B$33</f>
        <v>25.724999999999998</v>
      </c>
      <c r="AE29" s="93">
        <f>[24]Agosto!$B$34</f>
        <v>28.5625</v>
      </c>
      <c r="AF29" s="93">
        <f>[24]Agosto!$B$35</f>
        <v>26.95</v>
      </c>
      <c r="AG29" s="99">
        <f t="shared" si="1"/>
        <v>22.275134408602156</v>
      </c>
      <c r="AI29" s="11" t="s">
        <v>33</v>
      </c>
    </row>
    <row r="30" spans="1:39" x14ac:dyDescent="0.2">
      <c r="A30" s="50" t="s">
        <v>10</v>
      </c>
      <c r="B30" s="93">
        <f>[25]Agosto!$B$5</f>
        <v>24.725000000000005</v>
      </c>
      <c r="C30" s="93">
        <f>[25]Agosto!$B$6</f>
        <v>26.137500000000003</v>
      </c>
      <c r="D30" s="93">
        <f>[25]Agosto!$B$7</f>
        <v>26.458333333333332</v>
      </c>
      <c r="E30" s="93">
        <f>[25]Agosto!$B$8</f>
        <v>26.916666666666668</v>
      </c>
      <c r="F30" s="93">
        <f>[25]Agosto!$B$9</f>
        <v>26.570833333333329</v>
      </c>
      <c r="G30" s="93">
        <f>[25]Agosto!$B$10</f>
        <v>27.05</v>
      </c>
      <c r="H30" s="93">
        <f>[25]Agosto!$B$11</f>
        <v>24.387499999999999</v>
      </c>
      <c r="I30" s="93">
        <f>[25]Agosto!$B$12</f>
        <v>17.454166666666662</v>
      </c>
      <c r="J30" s="93">
        <f>[25]Agosto!$B$13</f>
        <v>11.58333333333333</v>
      </c>
      <c r="K30" s="93">
        <f>[25]Agosto!$B$14</f>
        <v>10.570833333333331</v>
      </c>
      <c r="L30" s="93">
        <f>[25]Agosto!$B$15</f>
        <v>12.820833333333335</v>
      </c>
      <c r="M30" s="93">
        <f>[25]Agosto!$B$16</f>
        <v>14.358333333333334</v>
      </c>
      <c r="N30" s="93">
        <f>[25]Agosto!$B$17</f>
        <v>13.075000000000003</v>
      </c>
      <c r="O30" s="93">
        <f>[25]Agosto!$B$18</f>
        <v>19.112500000000001</v>
      </c>
      <c r="P30" s="93">
        <f>[25]Agosto!$B$19</f>
        <v>22.191666666666674</v>
      </c>
      <c r="Q30" s="93">
        <f>[25]Agosto!$B$20</f>
        <v>25.220833333333335</v>
      </c>
      <c r="R30" s="93">
        <f>[25]Agosto!$B$21</f>
        <v>28.19583333333334</v>
      </c>
      <c r="S30" s="93">
        <f>[25]Agosto!$B$22</f>
        <v>27.637499999999992</v>
      </c>
      <c r="T30" s="93">
        <f>[25]Agosto!$B$23</f>
        <v>29.004166666666663</v>
      </c>
      <c r="U30" s="93">
        <f>[25]Agosto!$B$24</f>
        <v>29.154166666666669</v>
      </c>
      <c r="V30" s="93">
        <f>[25]Agosto!$B$25</f>
        <v>28.633333333333329</v>
      </c>
      <c r="W30" s="93">
        <f>[25]Agosto!$B$26</f>
        <v>27.504166666666666</v>
      </c>
      <c r="X30" s="93">
        <f>[25]Agosto!$B$27</f>
        <v>16.5625</v>
      </c>
      <c r="Y30" s="93">
        <f>[25]Agosto!$B$28</f>
        <v>14.545833333333333</v>
      </c>
      <c r="Z30" s="93">
        <f>[25]Agosto!$B$29</f>
        <v>11.487499999999999</v>
      </c>
      <c r="AA30" s="93">
        <f>[25]Agosto!$B$30</f>
        <v>11.475</v>
      </c>
      <c r="AB30" s="93">
        <f>[25]Agosto!$B$31</f>
        <v>15.254166666666663</v>
      </c>
      <c r="AC30" s="93">
        <f>[25]Agosto!$B$32</f>
        <v>21.258333333333336</v>
      </c>
      <c r="AD30" s="93">
        <f>[25]Agosto!$B$33</f>
        <v>24.208333333333329</v>
      </c>
      <c r="AE30" s="93">
        <f>[25]Agosto!$B$34</f>
        <v>27.212499999999995</v>
      </c>
      <c r="AF30" s="93">
        <f>[25]Agosto!$B$35</f>
        <v>27.512499999999999</v>
      </c>
      <c r="AG30" s="99">
        <f t="shared" si="1"/>
        <v>21.557392473118284</v>
      </c>
      <c r="AK30" t="s">
        <v>33</v>
      </c>
      <c r="AL30" t="s">
        <v>33</v>
      </c>
    </row>
    <row r="31" spans="1:39" x14ac:dyDescent="0.2">
      <c r="A31" s="50" t="s">
        <v>154</v>
      </c>
      <c r="B31" s="93">
        <f>[26]Agosto!$B$5</f>
        <v>23.291666666666668</v>
      </c>
      <c r="C31" s="93">
        <f>[26]Agosto!$B$6</f>
        <v>23.962500000000006</v>
      </c>
      <c r="D31" s="93">
        <f>[26]Agosto!$B$7</f>
        <v>24.479166666666668</v>
      </c>
      <c r="E31" s="93">
        <f>[26]Agosto!$B$8</f>
        <v>25.049999999999997</v>
      </c>
      <c r="F31" s="93">
        <f>[26]Agosto!$B$9</f>
        <v>24.537499999999998</v>
      </c>
      <c r="G31" s="93">
        <f>[26]Agosto!$B$10</f>
        <v>24.016666666666666</v>
      </c>
      <c r="H31" s="93">
        <f>[26]Agosto!$B$11</f>
        <v>22.724999999999998</v>
      </c>
      <c r="I31" s="93">
        <f>[26]Agosto!$B$12</f>
        <v>16.179166666666664</v>
      </c>
      <c r="J31" s="93">
        <f>[26]Agosto!$B$13</f>
        <v>10.529166666666665</v>
      </c>
      <c r="K31" s="93">
        <f>[26]Agosto!$B$14</f>
        <v>9.6125000000000025</v>
      </c>
      <c r="L31" s="93">
        <f>[26]Agosto!$B$15</f>
        <v>12.395833333333334</v>
      </c>
      <c r="M31" s="93">
        <f>[26]Agosto!$B$16</f>
        <v>13.704166666666666</v>
      </c>
      <c r="N31" s="93">
        <f>[26]Agosto!$B$17</f>
        <v>13.275</v>
      </c>
      <c r="O31" s="93">
        <f>[26]Agosto!$B$18</f>
        <v>17.508333333333333</v>
      </c>
      <c r="P31" s="93">
        <f>[26]Agosto!$B$19</f>
        <v>21.208333333333332</v>
      </c>
      <c r="Q31" s="93">
        <f>[26]Agosto!$B$20</f>
        <v>23.875</v>
      </c>
      <c r="R31" s="93">
        <f>[26]Agosto!$B$21</f>
        <v>25.641666666666676</v>
      </c>
      <c r="S31" s="93">
        <f>[26]Agosto!$B$22</f>
        <v>27.095833333333331</v>
      </c>
      <c r="T31" s="93">
        <f>[26]Agosto!$B$23</f>
        <v>26.791666666666661</v>
      </c>
      <c r="U31" s="93">
        <f>[26]Agosto!$B$24</f>
        <v>26.841666666666669</v>
      </c>
      <c r="V31" s="93">
        <f>[26]Agosto!$B$25</f>
        <v>26.804166666666664</v>
      </c>
      <c r="W31" s="93">
        <f>[26]Agosto!$B$26</f>
        <v>24.970833333333331</v>
      </c>
      <c r="X31" s="93">
        <f>[26]Agosto!$B$27</f>
        <v>15.454166666666666</v>
      </c>
      <c r="Y31" s="93">
        <f>[26]Agosto!$B$28</f>
        <v>13.745833333333332</v>
      </c>
      <c r="Z31" s="93">
        <f>[26]Agosto!$B$29</f>
        <v>10.612499999999999</v>
      </c>
      <c r="AA31" s="93">
        <f>[26]Agosto!$B$30</f>
        <v>10.72916666666667</v>
      </c>
      <c r="AB31" s="93">
        <f>[26]Agosto!$B$31</f>
        <v>15.741666666666665</v>
      </c>
      <c r="AC31" s="93">
        <f>[26]Agosto!$B$32</f>
        <v>20.166666666666668</v>
      </c>
      <c r="AD31" s="93">
        <f>[26]Agosto!$B$33</f>
        <v>22.508333333333329</v>
      </c>
      <c r="AE31" s="93">
        <f>[26]Agosto!$B$34</f>
        <v>25.399999999999995</v>
      </c>
      <c r="AF31" s="93">
        <f>[26]Agosto!$B$35</f>
        <v>25.316666666666663</v>
      </c>
      <c r="AG31" s="99">
        <f>AVERAGE(B31:AF31)</f>
        <v>20.134543010752683</v>
      </c>
      <c r="AH31" s="11"/>
    </row>
    <row r="32" spans="1:39" x14ac:dyDescent="0.2">
      <c r="A32" s="50" t="s">
        <v>11</v>
      </c>
      <c r="B32" s="93">
        <f>[27]Agosto!$B$5</f>
        <v>22.662500000000005</v>
      </c>
      <c r="C32" s="93">
        <f>[27]Agosto!$B$6</f>
        <v>25.504166666666666</v>
      </c>
      <c r="D32" s="93">
        <f>[27]Agosto!$B$7</f>
        <v>24.295833333333334</v>
      </c>
      <c r="E32" s="93">
        <f>[27]Agosto!$B$8</f>
        <v>24.837500000000002</v>
      </c>
      <c r="F32" s="93">
        <f>[27]Agosto!$B$9</f>
        <v>23.125</v>
      </c>
      <c r="G32" s="93">
        <f>[27]Agosto!$B$10</f>
        <v>23</v>
      </c>
      <c r="H32" s="93">
        <f>[27]Agosto!$B$11</f>
        <v>22.733333333333331</v>
      </c>
      <c r="I32" s="93">
        <f>[27]Agosto!$B$12</f>
        <v>18.575000000000003</v>
      </c>
      <c r="J32" s="93">
        <f>[27]Agosto!$B$13</f>
        <v>11.8375</v>
      </c>
      <c r="K32" s="93">
        <f>[27]Agosto!$B$14</f>
        <v>9.9222222222222225</v>
      </c>
      <c r="L32" s="93">
        <f>[27]Agosto!$B$15</f>
        <v>13.116666666666667</v>
      </c>
      <c r="M32" s="93">
        <f>[27]Agosto!$B$16</f>
        <v>14.504166666666668</v>
      </c>
      <c r="N32" s="93">
        <f>[27]Agosto!$B$17</f>
        <v>13.362499999999999</v>
      </c>
      <c r="O32" s="93">
        <f>[27]Agosto!$B$18</f>
        <v>16.070833333333336</v>
      </c>
      <c r="P32" s="93">
        <f>[27]Agosto!$B$19</f>
        <v>19.854166666666668</v>
      </c>
      <c r="Q32" s="93">
        <f>[27]Agosto!$B$20</f>
        <v>22.316666666666663</v>
      </c>
      <c r="R32" s="93">
        <f>[27]Agosto!$B$21</f>
        <v>24.437499999999996</v>
      </c>
      <c r="S32" s="93">
        <f>[27]Agosto!$B$22</f>
        <v>25.162499999999994</v>
      </c>
      <c r="T32" s="93">
        <f>[27]Agosto!$B$23</f>
        <v>25.162499999999994</v>
      </c>
      <c r="U32" s="93">
        <f>[27]Agosto!$B$24</f>
        <v>25.916666666666671</v>
      </c>
      <c r="V32" s="93">
        <f>[27]Agosto!$B$25</f>
        <v>25.395833333333332</v>
      </c>
      <c r="W32" s="93">
        <f>[27]Agosto!$B$26</f>
        <v>24.466666666666669</v>
      </c>
      <c r="X32" s="93">
        <f>[27]Agosto!$B$27</f>
        <v>26.033333333333342</v>
      </c>
      <c r="Y32" s="93">
        <f>[27]Agosto!$B$28</f>
        <v>18.224999999999998</v>
      </c>
      <c r="Z32" s="93">
        <f>[27]Agosto!$B$29</f>
        <v>14.583333333333334</v>
      </c>
      <c r="AA32" s="93">
        <f>[27]Agosto!$B$30</f>
        <v>12.200000000000001</v>
      </c>
      <c r="AB32" s="93">
        <f>[27]Agosto!$B$31</f>
        <v>11.670833333333333</v>
      </c>
      <c r="AC32" s="93">
        <f>[27]Agosto!$B$32</f>
        <v>20.191666666666666</v>
      </c>
      <c r="AD32" s="93">
        <f>[27]Agosto!$B$33</f>
        <v>22.475000000000005</v>
      </c>
      <c r="AE32" s="93">
        <f>[27]Agosto!$B$34</f>
        <v>24.449999999999992</v>
      </c>
      <c r="AF32" s="93">
        <f>[27]Agosto!$B$35</f>
        <v>23.6875</v>
      </c>
      <c r="AG32" s="99">
        <f t="shared" si="1"/>
        <v>20.315367383512555</v>
      </c>
      <c r="AI32" s="11" t="s">
        <v>33</v>
      </c>
      <c r="AK32" t="s">
        <v>33</v>
      </c>
      <c r="AL32" t="s">
        <v>33</v>
      </c>
      <c r="AM32" s="85"/>
    </row>
    <row r="33" spans="1:38" s="5" customFormat="1" x14ac:dyDescent="0.2">
      <c r="A33" s="50" t="s">
        <v>12</v>
      </c>
      <c r="B33" s="93">
        <f>[28]Agosto!$B$5</f>
        <v>26.541666666666668</v>
      </c>
      <c r="C33" s="93">
        <f>[28]Agosto!$B$6</f>
        <v>26.94583333333334</v>
      </c>
      <c r="D33" s="93">
        <f>[28]Agosto!$B$7</f>
        <v>28.304166666666664</v>
      </c>
      <c r="E33" s="93">
        <f>[28]Agosto!$B$8</f>
        <v>26.208333333333329</v>
      </c>
      <c r="F33" s="93">
        <f>[28]Agosto!$B$9</f>
        <v>25.849999999999994</v>
      </c>
      <c r="G33" s="93">
        <f>[28]Agosto!$B$10</f>
        <v>25.112499999999997</v>
      </c>
      <c r="H33" s="93">
        <f>[28]Agosto!$B$11</f>
        <v>25.425000000000001</v>
      </c>
      <c r="I33" s="93">
        <f>[28]Agosto!$B$12</f>
        <v>20.345833333333335</v>
      </c>
      <c r="J33" s="93">
        <f>[28]Agosto!$B$13</f>
        <v>13.095833333333331</v>
      </c>
      <c r="K33" s="93">
        <f>[28]Agosto!$B$14</f>
        <v>11.149999999999999</v>
      </c>
      <c r="L33" s="93">
        <f>[28]Agosto!$B$15</f>
        <v>13.754166666666665</v>
      </c>
      <c r="M33" s="93">
        <f>[28]Agosto!$B$16</f>
        <v>16.782608695652176</v>
      </c>
      <c r="N33" s="93">
        <f>[28]Agosto!$B$17</f>
        <v>16.849999999999998</v>
      </c>
      <c r="O33" s="93">
        <f>[28]Agosto!$B$18</f>
        <v>20.229166666666664</v>
      </c>
      <c r="P33" s="93">
        <f>[28]Agosto!$B$19</f>
        <v>23.762499999999999</v>
      </c>
      <c r="Q33" s="93">
        <f>[28]Agosto!$B$20</f>
        <v>25.812499999999996</v>
      </c>
      <c r="R33" s="93">
        <f>[28]Agosto!$B$21</f>
        <v>27.075000000000003</v>
      </c>
      <c r="S33" s="93">
        <f>[28]Agosto!$B$22</f>
        <v>28.233333333333334</v>
      </c>
      <c r="T33" s="93">
        <f>[28]Agosto!$B$23</f>
        <v>28.424999999999997</v>
      </c>
      <c r="U33" s="93">
        <f>[28]Agosto!$B$24</f>
        <v>27.695833333333336</v>
      </c>
      <c r="V33" s="93">
        <f>[28]Agosto!$B$25</f>
        <v>27.508695652173909</v>
      </c>
      <c r="W33" s="93">
        <f>[28]Agosto!$B$26</f>
        <v>26.591666666666665</v>
      </c>
      <c r="X33" s="93">
        <f>[28]Agosto!$B$27</f>
        <v>21.770833333333329</v>
      </c>
      <c r="Y33" s="93">
        <f>[28]Agosto!$B$28</f>
        <v>16.824999999999999</v>
      </c>
      <c r="Z33" s="93">
        <f>[28]Agosto!$B$29</f>
        <v>14.891666666666666</v>
      </c>
      <c r="AA33" s="93">
        <f>[28]Agosto!$B$30</f>
        <v>14.095833333333333</v>
      </c>
      <c r="AB33" s="93">
        <f>[28]Agosto!$B$31</f>
        <v>19.695833333333333</v>
      </c>
      <c r="AC33" s="93">
        <f>[28]Agosto!$B$32</f>
        <v>24.512499999999999</v>
      </c>
      <c r="AD33" s="93">
        <f>[28]Agosto!$B$33</f>
        <v>26.420833333333331</v>
      </c>
      <c r="AE33" s="93">
        <f>[28]Agosto!$B$34</f>
        <v>29.216666666666665</v>
      </c>
      <c r="AF33" s="93">
        <f>[28]Agosto!$B$35</f>
        <v>28.358333333333334</v>
      </c>
      <c r="AG33" s="99">
        <f t="shared" si="1"/>
        <v>22.822165731650308</v>
      </c>
      <c r="AJ33" s="5" t="s">
        <v>33</v>
      </c>
      <c r="AK33" s="5" t="s">
        <v>33</v>
      </c>
    </row>
    <row r="34" spans="1:38" x14ac:dyDescent="0.2">
      <c r="A34" s="50" t="s">
        <v>233</v>
      </c>
      <c r="B34" s="93">
        <f>[29]Agosto!$B$5</f>
        <v>25.304166666666664</v>
      </c>
      <c r="C34" s="93">
        <f>[29]Agosto!$B$6</f>
        <v>28.074999999999992</v>
      </c>
      <c r="D34" s="93">
        <f>[29]Agosto!$B$7</f>
        <v>29.116666666666671</v>
      </c>
      <c r="E34" s="93">
        <f>[29]Agosto!$B$8</f>
        <v>27.474999999999998</v>
      </c>
      <c r="F34" s="93">
        <f>[29]Agosto!$B$9</f>
        <v>25.345833333333331</v>
      </c>
      <c r="G34" s="93">
        <f>[29]Agosto!$B$10</f>
        <v>26.195833333333336</v>
      </c>
      <c r="H34" s="93">
        <f>[29]Agosto!$B$11</f>
        <v>26.604166666666668</v>
      </c>
      <c r="I34" s="93">
        <f>[29]Agosto!$B$12</f>
        <v>19.970833333333335</v>
      </c>
      <c r="J34" s="93">
        <f>[29]Agosto!$B$13</f>
        <v>13</v>
      </c>
      <c r="K34" s="93">
        <f>[29]Agosto!$B$14</f>
        <v>12.4</v>
      </c>
      <c r="L34" s="93">
        <f>[29]Agosto!$B$15</f>
        <v>13.883333333333333</v>
      </c>
      <c r="M34" s="93">
        <f>[29]Agosto!$B$16</f>
        <v>16.891666666666666</v>
      </c>
      <c r="N34" s="93">
        <f>[29]Agosto!$B$17</f>
        <v>17.69166666666667</v>
      </c>
      <c r="O34" s="93">
        <f>[29]Agosto!$B$18</f>
        <v>19.595833333333335</v>
      </c>
      <c r="P34" s="93">
        <f>[29]Agosto!$B$19</f>
        <v>24.275000000000002</v>
      </c>
      <c r="Q34" s="93">
        <f>[29]Agosto!$B$20</f>
        <v>26.254166666666666</v>
      </c>
      <c r="R34" s="93">
        <f>[29]Agosto!$B$21</f>
        <v>28.925000000000001</v>
      </c>
      <c r="S34" s="93">
        <f>[29]Agosto!$B$22</f>
        <v>27.945833333333336</v>
      </c>
      <c r="T34" s="93">
        <f>[29]Agosto!$B$23</f>
        <v>27.633333333333336</v>
      </c>
      <c r="U34" s="93">
        <f>[29]Agosto!$B$24</f>
        <v>27.637499999999999</v>
      </c>
      <c r="V34" s="93">
        <f>[29]Agosto!$B$25</f>
        <v>26.516666666666669</v>
      </c>
      <c r="W34" s="93">
        <f>[29]Agosto!$B$26</f>
        <v>27.325000000000003</v>
      </c>
      <c r="X34" s="93">
        <f>[29]Agosto!$B$27</f>
        <v>21.929166666666671</v>
      </c>
      <c r="Y34" s="93">
        <f>[29]Agosto!$B$28</f>
        <v>17.345833333333335</v>
      </c>
      <c r="Z34" s="93">
        <f>[29]Agosto!$B$29</f>
        <v>15.587499999999999</v>
      </c>
      <c r="AA34" s="93">
        <f>[29]Agosto!$B$30</f>
        <v>15.129166666666663</v>
      </c>
      <c r="AB34" s="93">
        <f>[29]Agosto!$B$31</f>
        <v>18.908333333333335</v>
      </c>
      <c r="AC34" s="93">
        <f>[29]Agosto!$B$32</f>
        <v>24.637499999999999</v>
      </c>
      <c r="AD34" s="93">
        <f>[29]Agosto!$B$33</f>
        <v>25.920833333333338</v>
      </c>
      <c r="AE34" s="93">
        <f>[29]Agosto!$B$34</f>
        <v>28.5625</v>
      </c>
      <c r="AF34" s="93">
        <f>[29]Agosto!$B$35</f>
        <v>26.966666666666658</v>
      </c>
      <c r="AG34" s="99">
        <f t="shared" si="1"/>
        <v>23.001612903225805</v>
      </c>
      <c r="AJ34" t="s">
        <v>33</v>
      </c>
      <c r="AL34" t="s">
        <v>33</v>
      </c>
    </row>
    <row r="35" spans="1:38" ht="12" customHeight="1" x14ac:dyDescent="0.2">
      <c r="A35" s="50" t="s">
        <v>232</v>
      </c>
      <c r="B35" s="93">
        <f>[30]Agosto!$B$5</f>
        <v>24.624999999999996</v>
      </c>
      <c r="C35" s="93">
        <f>[30]Agosto!$B$6</f>
        <v>25.541666666666661</v>
      </c>
      <c r="D35" s="93">
        <f>[30]Agosto!$B$7</f>
        <v>25.683333333333334</v>
      </c>
      <c r="E35" s="93">
        <f>[30]Agosto!$B$8</f>
        <v>25.745833333333326</v>
      </c>
      <c r="F35" s="93">
        <f>[30]Agosto!$B$9</f>
        <v>25.708333333333332</v>
      </c>
      <c r="G35" s="93">
        <f>[30]Agosto!$B$10</f>
        <v>25.499999999999996</v>
      </c>
      <c r="H35" s="93">
        <f>[30]Agosto!$B$11</f>
        <v>24.995833333333334</v>
      </c>
      <c r="I35" s="93">
        <f>[30]Agosto!$B$12</f>
        <v>19.170833333333338</v>
      </c>
      <c r="J35" s="93">
        <f>[30]Agosto!$B$13</f>
        <v>11.183333333333332</v>
      </c>
      <c r="K35" s="93">
        <f>[30]Agosto!$B$14</f>
        <v>8.9625000000000004</v>
      </c>
      <c r="L35" s="93">
        <f>[30]Agosto!$B$15</f>
        <v>12.291666666666664</v>
      </c>
      <c r="M35" s="93">
        <f>[30]Agosto!$B$16</f>
        <v>12.999999999999998</v>
      </c>
      <c r="N35" s="93">
        <f>[30]Agosto!$B$17</f>
        <v>13.033333333333333</v>
      </c>
      <c r="O35" s="93">
        <f>[30]Agosto!$B$18</f>
        <v>17.566666666666666</v>
      </c>
      <c r="P35" s="93">
        <f>[30]Agosto!$B$19</f>
        <v>23.820833333333336</v>
      </c>
      <c r="Q35" s="93">
        <f>[30]Agosto!$B$20</f>
        <v>26.512500000000003</v>
      </c>
      <c r="R35" s="93">
        <f>[30]Agosto!$B$21</f>
        <v>27.975000000000005</v>
      </c>
      <c r="S35" s="93">
        <f>[30]Agosto!$B$22</f>
        <v>28.249999999999989</v>
      </c>
      <c r="T35" s="93">
        <f>[30]Agosto!$B$23</f>
        <v>28.295833333333331</v>
      </c>
      <c r="U35" s="93">
        <f>[30]Agosto!$B$24</f>
        <v>28.354166666666675</v>
      </c>
      <c r="V35" s="93">
        <f>[30]Agosto!$B$25</f>
        <v>28.541666666666657</v>
      </c>
      <c r="W35" s="93">
        <f>[30]Agosto!$B$26</f>
        <v>27.866666666666664</v>
      </c>
      <c r="X35" s="93">
        <f>[30]Agosto!$B$27</f>
        <v>19.604166666666664</v>
      </c>
      <c r="Y35" s="93">
        <f>[30]Agosto!$B$28</f>
        <v>14.274999999999999</v>
      </c>
      <c r="Z35" s="93">
        <f>[30]Agosto!$B$29</f>
        <v>11.495833333333332</v>
      </c>
      <c r="AA35" s="93">
        <f>[30]Agosto!$B$30</f>
        <v>11.008333333333333</v>
      </c>
      <c r="AB35" s="93">
        <f>[30]Agosto!$B$31</f>
        <v>17.241666666666671</v>
      </c>
      <c r="AC35" s="93">
        <f>[30]Agosto!$B$32</f>
        <v>22.058333333333334</v>
      </c>
      <c r="AD35" s="93">
        <f>[30]Agosto!$B$33</f>
        <v>25.379166666666666</v>
      </c>
      <c r="AE35" s="93">
        <f>[30]Agosto!$B$34</f>
        <v>26.662499999999994</v>
      </c>
      <c r="AF35" s="93">
        <f>[30]Agosto!$B$35</f>
        <v>26.941666666666666</v>
      </c>
      <c r="AG35" s="99">
        <f t="shared" si="1"/>
        <v>21.5255376344086</v>
      </c>
      <c r="AJ35" s="11" t="s">
        <v>33</v>
      </c>
      <c r="AK35" t="s">
        <v>33</v>
      </c>
    </row>
    <row r="36" spans="1:38" x14ac:dyDescent="0.2">
      <c r="A36" s="50" t="s">
        <v>126</v>
      </c>
      <c r="B36" s="93">
        <f>[31]Agosto!$B$5</f>
        <v>24.995833333333334</v>
      </c>
      <c r="C36" s="93">
        <f>[31]Agosto!$B$6</f>
        <v>26.016666666666666</v>
      </c>
      <c r="D36" s="93">
        <f>[31]Agosto!$B$7</f>
        <v>26.383333333333329</v>
      </c>
      <c r="E36" s="93">
        <f>[31]Agosto!$B$8</f>
        <v>26.795833333333334</v>
      </c>
      <c r="F36" s="93">
        <f>[31]Agosto!$B$9</f>
        <v>26.724999999999998</v>
      </c>
      <c r="G36" s="93">
        <f>[31]Agosto!$B$10</f>
        <v>26.416666666666668</v>
      </c>
      <c r="H36" s="93">
        <f>[31]Agosto!$B$11</f>
        <v>26.491666666666664</v>
      </c>
      <c r="I36" s="93">
        <f>[31]Agosto!$B$12</f>
        <v>20.087499999999999</v>
      </c>
      <c r="J36" s="93">
        <f>[31]Agosto!$B$13</f>
        <v>11.745833333333332</v>
      </c>
      <c r="K36" s="93">
        <f>[31]Agosto!$B$14</f>
        <v>10.104166666666668</v>
      </c>
      <c r="L36" s="93">
        <f>[31]Agosto!$B$15</f>
        <v>13.058333333333332</v>
      </c>
      <c r="M36" s="93">
        <f>[31]Agosto!$B$16</f>
        <v>13.562499999999998</v>
      </c>
      <c r="N36" s="93">
        <f>[31]Agosto!$B$17</f>
        <v>13.204166666666666</v>
      </c>
      <c r="O36" s="93">
        <f>[31]Agosto!$B$18</f>
        <v>18.408333333333331</v>
      </c>
      <c r="P36" s="93">
        <f>[31]Agosto!$B$19</f>
        <v>24.200000000000006</v>
      </c>
      <c r="Q36" s="93">
        <f>[31]Agosto!$B$20</f>
        <v>27.975000000000005</v>
      </c>
      <c r="R36" s="93">
        <f>[31]Agosto!$B$21</f>
        <v>28.641666666666669</v>
      </c>
      <c r="S36" s="93">
        <f>[31]Agosto!$B$22</f>
        <v>30.099999999999998</v>
      </c>
      <c r="T36" s="93">
        <f>[31]Agosto!$B$23</f>
        <v>29.312499999999996</v>
      </c>
      <c r="U36" s="93">
        <f>[31]Agosto!$B$24</f>
        <v>29.470833333333328</v>
      </c>
      <c r="V36" s="93">
        <f>[31]Agosto!$B$25</f>
        <v>29.016666666666669</v>
      </c>
      <c r="W36" s="93">
        <f>[31]Agosto!$B$26</f>
        <v>29.00833333333334</v>
      </c>
      <c r="X36" s="93">
        <f>[31]Agosto!$B$27</f>
        <v>19.6875</v>
      </c>
      <c r="Y36" s="93">
        <f>[31]Agosto!$B$28</f>
        <v>14.416666666666666</v>
      </c>
      <c r="Z36" s="93">
        <f>[31]Agosto!$B$29</f>
        <v>11.404166666666667</v>
      </c>
      <c r="AA36" s="93">
        <f>[31]Agosto!$B$30</f>
        <v>10.958333333333336</v>
      </c>
      <c r="AB36" s="93">
        <f>[31]Agosto!$B$31</f>
        <v>16.745833333333334</v>
      </c>
      <c r="AC36" s="93">
        <f>[31]Agosto!$B$32</f>
        <v>21.495833333333334</v>
      </c>
      <c r="AD36" s="93">
        <f>[31]Agosto!$B$33</f>
        <v>25.087499999999995</v>
      </c>
      <c r="AE36" s="93">
        <f>[31]Agosto!$B$34</f>
        <v>27.758333333333329</v>
      </c>
      <c r="AF36" s="93">
        <f>[31]Agosto!$B$35</f>
        <v>28.108333333333338</v>
      </c>
      <c r="AG36" s="99">
        <f t="shared" si="1"/>
        <v>22.173655913978489</v>
      </c>
      <c r="AK36" t="s">
        <v>33</v>
      </c>
    </row>
    <row r="37" spans="1:38" x14ac:dyDescent="0.2">
      <c r="A37" s="50" t="s">
        <v>13</v>
      </c>
      <c r="B37" s="93">
        <f>[32]Agosto!$B$5</f>
        <v>24.512499999999999</v>
      </c>
      <c r="C37" s="93">
        <f>[32]Agosto!$B$6</f>
        <v>23.362499999999997</v>
      </c>
      <c r="D37" s="93">
        <f>[32]Agosto!$B$7</f>
        <v>25.733333333333334</v>
      </c>
      <c r="E37" s="93">
        <f>[32]Agosto!$B$8</f>
        <v>24.704166666666669</v>
      </c>
      <c r="F37" s="93">
        <f>[32]Agosto!$B$9</f>
        <v>24.75</v>
      </c>
      <c r="G37" s="93">
        <f>[32]Agosto!$B$10</f>
        <v>24.570833333333336</v>
      </c>
      <c r="H37" s="93">
        <f>[32]Agosto!$B$11</f>
        <v>25.678260869565218</v>
      </c>
      <c r="I37" s="93">
        <f>[32]Agosto!$B$12</f>
        <v>25.766666666666666</v>
      </c>
      <c r="J37" s="93">
        <f>[32]Agosto!$B$13</f>
        <v>19.675000000000001</v>
      </c>
      <c r="K37" s="93">
        <f>[32]Agosto!$B$14</f>
        <v>12.954166666666667</v>
      </c>
      <c r="L37" s="93">
        <f>[32]Agosto!$B$15</f>
        <v>14.787500000000001</v>
      </c>
      <c r="M37" s="93">
        <f>[32]Agosto!$B$16</f>
        <v>16.786956521739135</v>
      </c>
      <c r="N37" s="93">
        <f>[32]Agosto!$B$17</f>
        <v>17.083333333333329</v>
      </c>
      <c r="O37" s="93">
        <f>[32]Agosto!$B$18</f>
        <v>19.216666666666669</v>
      </c>
      <c r="P37" s="93">
        <f>[32]Agosto!$B$19</f>
        <v>23.591666666666665</v>
      </c>
      <c r="Q37" s="93">
        <f>[32]Agosto!$B$20</f>
        <v>25.186956521739127</v>
      </c>
      <c r="R37" s="93">
        <f>[32]Agosto!$B$21</f>
        <v>25.895833333333332</v>
      </c>
      <c r="S37" s="93">
        <f>[32]Agosto!$B$22</f>
        <v>26.508333333333336</v>
      </c>
      <c r="T37" s="93">
        <f>[32]Agosto!$B$23</f>
        <v>26.283333333333331</v>
      </c>
      <c r="U37" s="93">
        <f>[32]Agosto!$B$24</f>
        <v>26.362500000000001</v>
      </c>
      <c r="V37" s="93">
        <f>[32]Agosto!$B$25</f>
        <v>27.470833333333335</v>
      </c>
      <c r="W37" s="93">
        <f>[32]Agosto!$B$26</f>
        <v>27.162499999999994</v>
      </c>
      <c r="X37" s="93">
        <f>[32]Agosto!$B$27</f>
        <v>28.673913043478262</v>
      </c>
      <c r="Y37" s="93">
        <f>[32]Agosto!$B$28</f>
        <v>22.650000000000002</v>
      </c>
      <c r="Z37" s="93">
        <f>[32]Agosto!$B$29</f>
        <v>15.354166666666666</v>
      </c>
      <c r="AA37" s="93">
        <f>[32]Agosto!$B$30</f>
        <v>15.862499999999999</v>
      </c>
      <c r="AB37" s="93">
        <f>[32]Agosto!$B$31</f>
        <v>18.816666666666666</v>
      </c>
      <c r="AC37" s="93">
        <f>[32]Agosto!$B$32</f>
        <v>22.056521739130432</v>
      </c>
      <c r="AD37" s="93">
        <f>[32]Agosto!$B$33</f>
        <v>24.86666666666666</v>
      </c>
      <c r="AE37" s="93">
        <f>[32]Agosto!$B$34</f>
        <v>25.599999999999998</v>
      </c>
      <c r="AF37" s="93">
        <f>[32]Agosto!$B$35</f>
        <v>25.126086956521739</v>
      </c>
      <c r="AG37" s="99">
        <f t="shared" si="1"/>
        <v>22.808076203833565</v>
      </c>
      <c r="AJ37" t="s">
        <v>33</v>
      </c>
      <c r="AK37" t="s">
        <v>33</v>
      </c>
    </row>
    <row r="38" spans="1:38" x14ac:dyDescent="0.2">
      <c r="A38" s="50" t="s">
        <v>155</v>
      </c>
      <c r="B38" s="93">
        <f>[33]Agosto!$B$5</f>
        <v>26.175000000000001</v>
      </c>
      <c r="C38" s="93">
        <f>[33]Agosto!$B$6</f>
        <v>25.483333333333334</v>
      </c>
      <c r="D38" s="93">
        <f>[33]Agosto!$B$7</f>
        <v>24.791666666666668</v>
      </c>
      <c r="E38" s="93">
        <f>[33]Agosto!$B$8</f>
        <v>24.445833333333329</v>
      </c>
      <c r="F38" s="93">
        <f>[33]Agosto!$B$9</f>
        <v>24.241666666666674</v>
      </c>
      <c r="G38" s="93">
        <f>[33]Agosto!$B$10</f>
        <v>23.612499999999997</v>
      </c>
      <c r="H38" s="93">
        <f>[33]Agosto!$B$11</f>
        <v>23.570833333333329</v>
      </c>
      <c r="I38" s="93">
        <f>[33]Agosto!$B$12</f>
        <v>23.637500000000003</v>
      </c>
      <c r="J38" s="93">
        <f>[33]Agosto!$B$13</f>
        <v>17.712500000000002</v>
      </c>
      <c r="K38" s="93">
        <f>[33]Agosto!$B$14</f>
        <v>14.891666666666667</v>
      </c>
      <c r="L38" s="93">
        <f>[33]Agosto!$B$15</f>
        <v>15.025</v>
      </c>
      <c r="M38" s="93">
        <f>[33]Agosto!$B$16</f>
        <v>19.258333333333329</v>
      </c>
      <c r="N38" s="93">
        <f>[33]Agosto!$B$17</f>
        <v>18.879166666666674</v>
      </c>
      <c r="O38" s="93">
        <f>[33]Agosto!$B$18</f>
        <v>21.524999999999995</v>
      </c>
      <c r="P38" s="93">
        <f>[33]Agosto!$B$19</f>
        <v>23.895833333333332</v>
      </c>
      <c r="Q38" s="93">
        <f>[33]Agosto!$B$20</f>
        <v>25.183333333333334</v>
      </c>
      <c r="R38" s="93">
        <f>[33]Agosto!$B$21</f>
        <v>26.749999999999996</v>
      </c>
      <c r="S38" s="93">
        <f>[33]Agosto!$B$22</f>
        <v>28.212499999999995</v>
      </c>
      <c r="T38" s="93">
        <f>[33]Agosto!$B$23</f>
        <v>26.770833333333332</v>
      </c>
      <c r="U38" s="93">
        <f>[33]Agosto!$B$24</f>
        <v>26.304166666666674</v>
      </c>
      <c r="V38" s="93">
        <f>[33]Agosto!$B$25</f>
        <v>26.5</v>
      </c>
      <c r="W38" s="93">
        <f>[33]Agosto!$B$26</f>
        <v>25.787499999999998</v>
      </c>
      <c r="X38" s="93">
        <f>[33]Agosto!$B$27</f>
        <v>24.095833333333331</v>
      </c>
      <c r="Y38" s="93">
        <f>[33]Agosto!$B$28</f>
        <v>21.454166666666666</v>
      </c>
      <c r="Z38" s="93">
        <f>[33]Agosto!$B$29</f>
        <v>17.383333333333333</v>
      </c>
      <c r="AA38" s="93">
        <f>[33]Agosto!$B$30</f>
        <v>17.512499999999999</v>
      </c>
      <c r="AB38" s="93">
        <f>[33]Agosto!$B$31</f>
        <v>22.649999999999995</v>
      </c>
      <c r="AC38" s="93">
        <f>[33]Agosto!$B$32</f>
        <v>25.6875</v>
      </c>
      <c r="AD38" s="93">
        <f>[33]Agosto!$B$33</f>
        <v>25.774479166666666</v>
      </c>
      <c r="AE38" s="93">
        <f>[33]Agosto!$B$34</f>
        <v>27.058333333333334</v>
      </c>
      <c r="AF38" s="93">
        <f>[33]Agosto!$B$35</f>
        <v>26.537500000000005</v>
      </c>
      <c r="AG38" s="99">
        <f>AVERAGE(B38:AF38)</f>
        <v>23.251864919354833</v>
      </c>
      <c r="AH38" s="104" t="s">
        <v>203</v>
      </c>
      <c r="AI38" s="74" t="s">
        <v>33</v>
      </c>
      <c r="AJ38" s="74" t="s">
        <v>33</v>
      </c>
    </row>
    <row r="39" spans="1:38" x14ac:dyDescent="0.2">
      <c r="A39" s="50" t="s">
        <v>14</v>
      </c>
      <c r="B39" s="93">
        <f>[34]Agosto!$B$5</f>
        <v>21.8125</v>
      </c>
      <c r="C39" s="93">
        <f>[34]Agosto!$B$6</f>
        <v>22.724999999999998</v>
      </c>
      <c r="D39" s="93">
        <f>[34]Agosto!$B$7</f>
        <v>23.229166666666668</v>
      </c>
      <c r="E39" s="93">
        <f>[34]Agosto!$B$8</f>
        <v>23.783333333333335</v>
      </c>
      <c r="F39" s="93">
        <f>[34]Agosto!$B$9</f>
        <v>24.916666666666668</v>
      </c>
      <c r="G39" s="93">
        <f>[34]Agosto!$B$10</f>
        <v>23.824999999999999</v>
      </c>
      <c r="H39" s="93">
        <f>[34]Agosto!$B$11</f>
        <v>23.720833333333335</v>
      </c>
      <c r="I39" s="93">
        <f>[34]Agosto!$B$12</f>
        <v>14.625</v>
      </c>
      <c r="J39" s="93">
        <f>[34]Agosto!$B$13</f>
        <v>9.2958333333333325</v>
      </c>
      <c r="K39" s="93">
        <f>[34]Agosto!$B$14</f>
        <v>9.6124999999999989</v>
      </c>
      <c r="L39" s="93">
        <f>[34]Agosto!$B$15</f>
        <v>12.329166666666666</v>
      </c>
      <c r="M39" s="93">
        <f>[34]Agosto!$B$16</f>
        <v>13.391666666666667</v>
      </c>
      <c r="N39" s="93">
        <f>[34]Agosto!$B$17</f>
        <v>13.4125</v>
      </c>
      <c r="O39" s="93">
        <f>[34]Agosto!$B$18</f>
        <v>17.25</v>
      </c>
      <c r="P39" s="93">
        <f>[34]Agosto!$B$19</f>
        <v>21.220833333333335</v>
      </c>
      <c r="Q39" s="93">
        <f>[34]Agosto!$B$20</f>
        <v>25.004166666666666</v>
      </c>
      <c r="R39" s="93">
        <f>[34]Agosto!$B$21</f>
        <v>27.291666666666668</v>
      </c>
      <c r="S39" s="93">
        <f>[34]Agosto!$B$22</f>
        <v>27.970833333333331</v>
      </c>
      <c r="T39" s="93">
        <f>[34]Agosto!$B$23</f>
        <v>27.354166666666668</v>
      </c>
      <c r="U39" s="93">
        <f>[34]Agosto!$B$24</f>
        <v>29.387499999999992</v>
      </c>
      <c r="V39" s="93">
        <f>[34]Agosto!$B$25</f>
        <v>27.066666666666663</v>
      </c>
      <c r="W39" s="93">
        <f>[34]Agosto!$B$26</f>
        <v>26.087500000000006</v>
      </c>
      <c r="X39" s="93">
        <f>[34]Agosto!$B$27</f>
        <v>13.7125</v>
      </c>
      <c r="Y39" s="93">
        <f>[34]Agosto!$B$28</f>
        <v>12.479166666666664</v>
      </c>
      <c r="Z39" s="93">
        <f>[34]Agosto!$B$29</f>
        <v>9.7333333333333325</v>
      </c>
      <c r="AA39" s="93">
        <f>[34]Agosto!$B$30</f>
        <v>11.441666666666668</v>
      </c>
      <c r="AB39" s="93">
        <f>[34]Agosto!$B$31</f>
        <v>15.866666666666665</v>
      </c>
      <c r="AC39" s="93">
        <f>[34]Agosto!$B$32</f>
        <v>20.420833333333338</v>
      </c>
      <c r="AD39" s="93">
        <f>[34]Agosto!$B$33</f>
        <v>22.733333333333334</v>
      </c>
      <c r="AE39" s="93">
        <f>[34]Agosto!$B$34</f>
        <v>25.016666666666666</v>
      </c>
      <c r="AF39" s="93">
        <f>[34]Agosto!$B$35</f>
        <v>24.495833333333337</v>
      </c>
      <c r="AG39" s="99">
        <f t="shared" si="1"/>
        <v>20.03911290322581</v>
      </c>
      <c r="AH39" s="11" t="s">
        <v>33</v>
      </c>
      <c r="AI39" s="11" t="s">
        <v>33</v>
      </c>
      <c r="AJ39" t="s">
        <v>33</v>
      </c>
      <c r="AK39" t="s">
        <v>33</v>
      </c>
    </row>
    <row r="40" spans="1:38" x14ac:dyDescent="0.2">
      <c r="A40" s="50" t="s">
        <v>15</v>
      </c>
      <c r="B40" s="93">
        <f>[35]Agosto!$B$5</f>
        <v>29.049999999999997</v>
      </c>
      <c r="C40" s="93">
        <f>[35]Agosto!$B$6</f>
        <v>30.237500000000008</v>
      </c>
      <c r="D40" s="93">
        <f>[35]Agosto!$B$7</f>
        <v>31.5625</v>
      </c>
      <c r="E40" s="93">
        <f>[35]Agosto!$B$8</f>
        <v>30.3</v>
      </c>
      <c r="F40" s="93">
        <f>[35]Agosto!$B$9</f>
        <v>27.595833333333335</v>
      </c>
      <c r="G40" s="93">
        <f>[35]Agosto!$B$10</f>
        <v>28.483333333333334</v>
      </c>
      <c r="H40" s="93">
        <f>[35]Agosto!$B$11</f>
        <v>24.829166666666669</v>
      </c>
      <c r="I40" s="93">
        <f>[35]Agosto!$B$12</f>
        <v>16.162500000000001</v>
      </c>
      <c r="J40" s="93">
        <f>[35]Agosto!$B$13</f>
        <v>15.537500000000001</v>
      </c>
      <c r="K40" s="93">
        <f>[35]Agosto!$B$14</f>
        <v>11.891666666666667</v>
      </c>
      <c r="L40" s="93">
        <f>[35]Agosto!$B$15</f>
        <v>14.008333333333335</v>
      </c>
      <c r="M40" s="93">
        <f>[35]Agosto!$B$16</f>
        <v>16.141666666666666</v>
      </c>
      <c r="N40" s="93">
        <f>[35]Agosto!$B$17</f>
        <v>16.570833333333336</v>
      </c>
      <c r="O40" s="93">
        <f>[35]Agosto!$B$18</f>
        <v>21.720833333333331</v>
      </c>
      <c r="P40" s="93">
        <f>[35]Agosto!$B$19</f>
        <v>26.704166666666662</v>
      </c>
      <c r="Q40" s="93">
        <f>[35]Agosto!$B$20</f>
        <v>29.808333333333334</v>
      </c>
      <c r="R40" s="93">
        <f>[35]Agosto!$B$21</f>
        <v>30.141666666666666</v>
      </c>
      <c r="S40" s="93">
        <f>[35]Agosto!$B$22</f>
        <v>30.925000000000008</v>
      </c>
      <c r="T40" s="93">
        <f>[35]Agosto!$B$23</f>
        <v>32.024999999999999</v>
      </c>
      <c r="U40" s="93">
        <f>[35]Agosto!$B$24</f>
        <v>27.745833333333326</v>
      </c>
      <c r="V40" s="93">
        <f>[35]Agosto!$B$25</f>
        <v>28.495833333333334</v>
      </c>
      <c r="W40" s="93">
        <f>[35]Agosto!$B$26</f>
        <v>25.854166666666671</v>
      </c>
      <c r="X40" s="93">
        <f>[35]Agosto!$B$27</f>
        <v>15.68333333333333</v>
      </c>
      <c r="Y40" s="93">
        <f>[35]Agosto!$B$28</f>
        <v>15.7125</v>
      </c>
      <c r="Z40" s="93">
        <f>[35]Agosto!$B$29</f>
        <v>15.345833333333331</v>
      </c>
      <c r="AA40" s="93">
        <f>[35]Agosto!$B$30</f>
        <v>14.254166666666665</v>
      </c>
      <c r="AB40" s="93">
        <f>[35]Agosto!$B$31</f>
        <v>18.533333333333335</v>
      </c>
      <c r="AC40" s="93">
        <f>[35]Agosto!$B$32</f>
        <v>22.512499999999999</v>
      </c>
      <c r="AD40" s="93">
        <f>[35]Agosto!$B$33</f>
        <v>26.570833333333326</v>
      </c>
      <c r="AE40" s="93">
        <f>[35]Agosto!$B$34</f>
        <v>28.766666666666666</v>
      </c>
      <c r="AF40" s="93">
        <f>[35]Agosto!$B$35</f>
        <v>25.416666666666668</v>
      </c>
      <c r="AG40" s="99">
        <f t="shared" si="1"/>
        <v>23.502822580645155</v>
      </c>
      <c r="AI40" s="11" t="s">
        <v>33</v>
      </c>
      <c r="AK40" t="s">
        <v>33</v>
      </c>
    </row>
    <row r="41" spans="1:38" x14ac:dyDescent="0.2">
      <c r="A41" s="50" t="s">
        <v>156</v>
      </c>
      <c r="B41" s="93">
        <f>[36]Agosto!$B$5</f>
        <v>24.991666666666664</v>
      </c>
      <c r="C41" s="93">
        <f>[36]Agosto!$B$6</f>
        <v>25.883333333333329</v>
      </c>
      <c r="D41" s="93">
        <f>[36]Agosto!$B$7</f>
        <v>26.195833333333336</v>
      </c>
      <c r="E41" s="93">
        <f>[36]Agosto!$B$8</f>
        <v>25.804166666666671</v>
      </c>
      <c r="F41" s="93">
        <f>[36]Agosto!$B$9</f>
        <v>24.208333333333339</v>
      </c>
      <c r="G41" s="93">
        <f>[36]Agosto!$B$10</f>
        <v>24.458333333333332</v>
      </c>
      <c r="H41" s="93">
        <f>[36]Agosto!$B$11</f>
        <v>24.045833333333331</v>
      </c>
      <c r="I41" s="93">
        <f>[36]Agosto!$B$12</f>
        <v>21.441666666666666</v>
      </c>
      <c r="J41" s="93">
        <f>[36]Agosto!$B$13</f>
        <v>12.154166666666663</v>
      </c>
      <c r="K41" s="93">
        <f>[36]Agosto!$B$14</f>
        <v>10.5</v>
      </c>
      <c r="L41" s="93">
        <f>[36]Agosto!$B$15</f>
        <v>12.829166666666671</v>
      </c>
      <c r="M41" s="93">
        <f>[36]Agosto!$B$16</f>
        <v>14.745833333333335</v>
      </c>
      <c r="N41" s="93">
        <f>[36]Agosto!$B$17</f>
        <v>14.833333333333334</v>
      </c>
      <c r="O41" s="93">
        <f>[36]Agosto!$B$18</f>
        <v>17.145833333333339</v>
      </c>
      <c r="P41" s="93">
        <f>[36]Agosto!$B$19</f>
        <v>22.345833333333331</v>
      </c>
      <c r="Q41" s="93">
        <f>[36]Agosto!$B$20</f>
        <v>24.054166666666664</v>
      </c>
      <c r="R41" s="93">
        <f>[36]Agosto!$B$21</f>
        <v>26.145833333333332</v>
      </c>
      <c r="S41" s="93">
        <f>[36]Agosto!$B$22</f>
        <v>26.341666666666665</v>
      </c>
      <c r="T41" s="93">
        <f>[36]Agosto!$B$23</f>
        <v>25.691666666666666</v>
      </c>
      <c r="U41" s="93">
        <f>[36]Agosto!$B$24</f>
        <v>26.479166666666668</v>
      </c>
      <c r="V41" s="93">
        <f>[36]Agosto!$B$25</f>
        <v>26.683333333333334</v>
      </c>
      <c r="W41" s="93">
        <f>[36]Agosto!$B$26</f>
        <v>27.033333333333335</v>
      </c>
      <c r="X41" s="93">
        <f>[36]Agosto!$B$27</f>
        <v>23.929166666666664</v>
      </c>
      <c r="Y41" s="93">
        <f>[36]Agosto!$B$28</f>
        <v>16.645833333333339</v>
      </c>
      <c r="Z41" s="93">
        <f>[36]Agosto!$B$29</f>
        <v>11.874999999999998</v>
      </c>
      <c r="AA41" s="93">
        <f>[36]Agosto!$B$30</f>
        <v>12.608333333333334</v>
      </c>
      <c r="AB41" s="93">
        <f>[36]Agosto!$B$31</f>
        <v>17.816666666666666</v>
      </c>
      <c r="AC41" s="93">
        <f>[36]Agosto!$B$32</f>
        <v>21.729166666666668</v>
      </c>
      <c r="AD41" s="93">
        <f>[36]Agosto!$B$33</f>
        <v>24.229166666666661</v>
      </c>
      <c r="AE41" s="93">
        <f>[36]Agosto!$B$34</f>
        <v>26.808333333333334</v>
      </c>
      <c r="AF41" s="93">
        <f>[36]Agosto!$B$35</f>
        <v>27.366666666666664</v>
      </c>
      <c r="AG41" s="99">
        <f t="shared" si="1"/>
        <v>21.51680107526882</v>
      </c>
      <c r="AI41" s="11" t="s">
        <v>33</v>
      </c>
      <c r="AK41" t="s">
        <v>33</v>
      </c>
    </row>
    <row r="42" spans="1:38" x14ac:dyDescent="0.2">
      <c r="A42" s="50" t="s">
        <v>16</v>
      </c>
      <c r="B42" s="93">
        <f>[37]Agosto!$B$5</f>
        <v>24.483333333333331</v>
      </c>
      <c r="C42" s="93">
        <f>[37]Agosto!$B$6</f>
        <v>25.75</v>
      </c>
      <c r="D42" s="93">
        <f>[37]Agosto!$B$7</f>
        <v>25.645833333333329</v>
      </c>
      <c r="E42" s="93">
        <f>[37]Agosto!$B$8</f>
        <v>26.108333333333334</v>
      </c>
      <c r="F42" s="93">
        <f>[37]Agosto!$B$9</f>
        <v>24.654166666666672</v>
      </c>
      <c r="G42" s="93">
        <f>[37]Agosto!$B$10</f>
        <v>25.966666666666658</v>
      </c>
      <c r="H42" s="93">
        <f>[37]Agosto!$B$11</f>
        <v>23.775000000000002</v>
      </c>
      <c r="I42" s="93">
        <f>[37]Agosto!$B$12</f>
        <v>19.141666666666669</v>
      </c>
      <c r="J42" s="93">
        <f>[37]Agosto!$B$13</f>
        <v>12.03333333333333</v>
      </c>
      <c r="K42" s="93">
        <f>[37]Agosto!$B$14</f>
        <v>8.6208333333333336</v>
      </c>
      <c r="L42" s="93">
        <f>[37]Agosto!$B$15</f>
        <v>10.508333333333335</v>
      </c>
      <c r="M42" s="93">
        <f>[37]Agosto!$B$16</f>
        <v>12.429166666666667</v>
      </c>
      <c r="N42" s="93">
        <f>[37]Agosto!$B$17</f>
        <v>12.741666666666667</v>
      </c>
      <c r="O42" s="93">
        <f>[37]Agosto!$B$18</f>
        <v>16.524999999999999</v>
      </c>
      <c r="P42" s="93">
        <f>[37]Agosto!$B$19</f>
        <v>22.299999999999997</v>
      </c>
      <c r="Q42" s="93">
        <f>[37]Agosto!$B$20</f>
        <v>24.387500000000003</v>
      </c>
      <c r="R42" s="93">
        <f>[37]Agosto!$B$21</f>
        <v>26.170833333333334</v>
      </c>
      <c r="S42" s="93">
        <f>[37]Agosto!$B$22</f>
        <v>26.637499999999999</v>
      </c>
      <c r="T42" s="93">
        <f>[37]Agosto!$B$23</f>
        <v>26.862500000000008</v>
      </c>
      <c r="U42" s="93">
        <f>[37]Agosto!$B$24</f>
        <v>27.412499999999998</v>
      </c>
      <c r="V42" s="93">
        <f>[37]Agosto!$B$25</f>
        <v>27.412499999999998</v>
      </c>
      <c r="W42" s="93">
        <f>[37]Agosto!$B$26</f>
        <v>26.074999999999999</v>
      </c>
      <c r="X42" s="93">
        <f>[37]Agosto!$B$27</f>
        <v>18.95</v>
      </c>
      <c r="Y42" s="93">
        <f>[37]Agosto!$B$28</f>
        <v>14.529166666666663</v>
      </c>
      <c r="Z42" s="93">
        <f>[37]Agosto!$B$29</f>
        <v>12.258333333333335</v>
      </c>
      <c r="AA42" s="93">
        <f>[37]Agosto!$B$30</f>
        <v>10.208333333333334</v>
      </c>
      <c r="AB42" s="93">
        <f>[37]Agosto!$B$31</f>
        <v>15.254166666666668</v>
      </c>
      <c r="AC42" s="93">
        <f>[37]Agosto!$B$32</f>
        <v>21.458333333333339</v>
      </c>
      <c r="AD42" s="93">
        <f>[37]Agosto!$B$33</f>
        <v>23.833333333333332</v>
      </c>
      <c r="AE42" s="93">
        <f>[37]Agosto!$B$34</f>
        <v>26.566666666666666</v>
      </c>
      <c r="AF42" s="93">
        <f>[37]Agosto!$B$35</f>
        <v>26.258333333333336</v>
      </c>
      <c r="AG42" s="99">
        <f t="shared" si="1"/>
        <v>20.805107526881731</v>
      </c>
      <c r="AI42" s="11" t="s">
        <v>33</v>
      </c>
      <c r="AK42" t="s">
        <v>33</v>
      </c>
    </row>
    <row r="43" spans="1:38" x14ac:dyDescent="0.2">
      <c r="A43" s="50" t="s">
        <v>139</v>
      </c>
      <c r="B43" s="93">
        <f>[38]Agosto!$B$5</f>
        <v>24.55</v>
      </c>
      <c r="C43" s="93">
        <f>[38]Agosto!$B$6</f>
        <v>25.787500000000005</v>
      </c>
      <c r="D43" s="93">
        <f>[38]Agosto!$B$7</f>
        <v>26.279166666666665</v>
      </c>
      <c r="E43" s="93">
        <f>[38]Agosto!$B$8</f>
        <v>27.012499999999999</v>
      </c>
      <c r="F43" s="93">
        <f>[38]Agosto!$B$9</f>
        <v>25.833333333333332</v>
      </c>
      <c r="G43" s="93">
        <f>[38]Agosto!$B$10</f>
        <v>26.275000000000002</v>
      </c>
      <c r="H43" s="93">
        <f>[38]Agosto!$B$11</f>
        <v>26.979166666666668</v>
      </c>
      <c r="I43" s="93">
        <f>[38]Agosto!$B$12</f>
        <v>21.387500000000003</v>
      </c>
      <c r="J43" s="93">
        <f>[38]Agosto!$B$13</f>
        <v>12.616666666666669</v>
      </c>
      <c r="K43" s="93">
        <f>[38]Agosto!$B$14</f>
        <v>10.550000000000002</v>
      </c>
      <c r="L43" s="93">
        <f>[38]Agosto!$B$15</f>
        <v>12.408333333333333</v>
      </c>
      <c r="M43" s="93">
        <f>[38]Agosto!$B$16</f>
        <v>13.0375</v>
      </c>
      <c r="N43" s="93">
        <f>[38]Agosto!$B$17</f>
        <v>13.587500000000004</v>
      </c>
      <c r="O43" s="93">
        <f>[38]Agosto!$B$18</f>
        <v>17.058333333333334</v>
      </c>
      <c r="P43" s="93">
        <f>[38]Agosto!$B$19</f>
        <v>22.824999999999992</v>
      </c>
      <c r="Q43" s="93">
        <f>[38]Agosto!$B$20</f>
        <v>24.891666666666669</v>
      </c>
      <c r="R43" s="93">
        <f>[38]Agosto!$B$21</f>
        <v>27.208333333333332</v>
      </c>
      <c r="S43" s="93">
        <f>[38]Agosto!$B$22</f>
        <v>27.587500000000002</v>
      </c>
      <c r="T43" s="93">
        <f>[38]Agosto!$B$23</f>
        <v>27.270833333333332</v>
      </c>
      <c r="U43" s="93">
        <f>[38]Agosto!$B$24</f>
        <v>26.433333333333337</v>
      </c>
      <c r="V43" s="93">
        <f>[38]Agosto!$B$25</f>
        <v>27.354166666666668</v>
      </c>
      <c r="W43" s="93">
        <f>[38]Agosto!$B$26</f>
        <v>28.799999999999997</v>
      </c>
      <c r="X43" s="93">
        <f>[38]Agosto!$B$27</f>
        <v>21.912500000000005</v>
      </c>
      <c r="Y43" s="93">
        <f>[38]Agosto!$B$28</f>
        <v>16.329166666666666</v>
      </c>
      <c r="Z43" s="93">
        <f>[38]Agosto!$B$29</f>
        <v>12.270833333333334</v>
      </c>
      <c r="AA43" s="93">
        <f>[38]Agosto!$B$30</f>
        <v>11.191666666666665</v>
      </c>
      <c r="AB43" s="93">
        <f>[38]Agosto!$B$31</f>
        <v>16.016666666666666</v>
      </c>
      <c r="AC43" s="93">
        <f>[38]Agosto!$B$32</f>
        <v>20.520833333333332</v>
      </c>
      <c r="AD43" s="93">
        <f>[38]Agosto!$B$33</f>
        <v>24.125000000000004</v>
      </c>
      <c r="AE43" s="93">
        <f>[38]Agosto!$B$34</f>
        <v>26.808333333333334</v>
      </c>
      <c r="AF43" s="93">
        <f>[38]Agosto!$B$35</f>
        <v>27.366666666666664</v>
      </c>
      <c r="AG43" s="99">
        <f t="shared" si="1"/>
        <v>21.686290322580643</v>
      </c>
      <c r="AI43" s="11" t="s">
        <v>33</v>
      </c>
      <c r="AJ43" t="s">
        <v>33</v>
      </c>
    </row>
    <row r="44" spans="1:38" x14ac:dyDescent="0.2">
      <c r="A44" s="50" t="s">
        <v>17</v>
      </c>
      <c r="B44" s="93">
        <f>[39]Agosto!$B$5</f>
        <v>24.599999999999998</v>
      </c>
      <c r="C44" s="93">
        <f>[39]Agosto!$B$6</f>
        <v>24.866666666666671</v>
      </c>
      <c r="D44" s="93">
        <f>[39]Agosto!$B$7</f>
        <v>25.229166666666668</v>
      </c>
      <c r="E44" s="93">
        <f>[39]Agosto!$B$8</f>
        <v>24.991666666666674</v>
      </c>
      <c r="F44" s="93">
        <f>[39]Agosto!$B$9</f>
        <v>24.587499999999995</v>
      </c>
      <c r="G44" s="93">
        <f>[39]Agosto!$B$10</f>
        <v>23.7</v>
      </c>
      <c r="H44" s="93">
        <f>[39]Agosto!$B$11</f>
        <v>24.204166666666666</v>
      </c>
      <c r="I44" s="93">
        <f>[39]Agosto!$B$12</f>
        <v>21.012499999999999</v>
      </c>
      <c r="J44" s="93">
        <f>[39]Agosto!$B$13</f>
        <v>12.404166666666669</v>
      </c>
      <c r="K44" s="93">
        <f>[39]Agosto!$B$14</f>
        <v>10.670833333333334</v>
      </c>
      <c r="L44" s="93">
        <f>[39]Agosto!$B$15</f>
        <v>14.145833333333334</v>
      </c>
      <c r="M44" s="93">
        <f>[39]Agosto!$B$16</f>
        <v>15.70833333333333</v>
      </c>
      <c r="N44" s="93">
        <f>[39]Agosto!$B$17</f>
        <v>16.160869565217393</v>
      </c>
      <c r="O44" s="93">
        <f>[39]Agosto!$B$18</f>
        <v>21.404166666666669</v>
      </c>
      <c r="P44" s="93">
        <f>[39]Agosto!$B$19</f>
        <v>25.004166666666666</v>
      </c>
      <c r="Q44" s="93">
        <f>[39]Agosto!$B$20</f>
        <v>26.079166666666662</v>
      </c>
      <c r="R44" s="93">
        <f>[39]Agosto!$B$21</f>
        <v>27.520833333333332</v>
      </c>
      <c r="S44" s="93">
        <f>[39]Agosto!$B$22</f>
        <v>27.674999999999997</v>
      </c>
      <c r="T44" s="93">
        <f>[39]Agosto!$B$23</f>
        <v>27.649999999999995</v>
      </c>
      <c r="U44" s="93">
        <f>[39]Agosto!$B$24</f>
        <v>26.762499999999999</v>
      </c>
      <c r="V44" s="93">
        <f>[39]Agosto!$B$25</f>
        <v>27.008333333333329</v>
      </c>
      <c r="W44" s="93">
        <f>[39]Agosto!$B$26</f>
        <v>27.308333333333334</v>
      </c>
      <c r="X44" s="93">
        <f>[39]Agosto!$B$27</f>
        <v>24.3125</v>
      </c>
      <c r="Y44" s="93">
        <f>[39]Agosto!$B$28</f>
        <v>17.270833333333332</v>
      </c>
      <c r="Z44" s="93">
        <f>[39]Agosto!$B$29</f>
        <v>11.329166666666666</v>
      </c>
      <c r="AA44" s="93">
        <f>[39]Agosto!$B$30</f>
        <v>13.483333333333329</v>
      </c>
      <c r="AB44" s="93">
        <f>[39]Agosto!$B$31</f>
        <v>19.487499999999997</v>
      </c>
      <c r="AC44" s="93">
        <f>[39]Agosto!$B$32</f>
        <v>23.75833333333334</v>
      </c>
      <c r="AD44" s="93">
        <f>[39]Agosto!$B$33</f>
        <v>25.812499999999996</v>
      </c>
      <c r="AE44" s="93">
        <f>[39]Agosto!$B$34</f>
        <v>26.566666666666663</v>
      </c>
      <c r="AF44" s="93">
        <f>[39]Agosto!$B$35</f>
        <v>26.820833333333329</v>
      </c>
      <c r="AG44" s="99">
        <f t="shared" si="1"/>
        <v>22.178576437587655</v>
      </c>
      <c r="AK44" t="s">
        <v>33</v>
      </c>
    </row>
    <row r="45" spans="1:38" hidden="1" x14ac:dyDescent="0.2">
      <c r="A45" s="50" t="s">
        <v>144</v>
      </c>
      <c r="B45" s="93" t="str">
        <f>[40]Agosto!$B$5</f>
        <v>*</v>
      </c>
      <c r="C45" s="93" t="str">
        <f>[40]Agosto!$B$6</f>
        <v>*</v>
      </c>
      <c r="D45" s="93" t="str">
        <f>[40]Agosto!$B$7</f>
        <v>*</v>
      </c>
      <c r="E45" s="93" t="str">
        <f>[40]Agosto!$B$8</f>
        <v>*</v>
      </c>
      <c r="F45" s="93" t="str">
        <f>[40]Agosto!$B$9</f>
        <v>*</v>
      </c>
      <c r="G45" s="93" t="str">
        <f>[40]Agosto!$B$10</f>
        <v>*</v>
      </c>
      <c r="H45" s="93" t="str">
        <f>[40]Agosto!$B$11</f>
        <v>*</v>
      </c>
      <c r="I45" s="93" t="str">
        <f>[40]Agosto!$B$12</f>
        <v>*</v>
      </c>
      <c r="J45" s="93" t="str">
        <f>[40]Agosto!$B$13</f>
        <v>*</v>
      </c>
      <c r="K45" s="93" t="str">
        <f>[40]Agosto!$B$14</f>
        <v>*</v>
      </c>
      <c r="L45" s="93" t="str">
        <f>[40]Agosto!$B$15</f>
        <v>*</v>
      </c>
      <c r="M45" s="93" t="str">
        <f>[40]Agosto!$B$16</f>
        <v>*</v>
      </c>
      <c r="N45" s="93" t="str">
        <f>[40]Agosto!$B$17</f>
        <v>*</v>
      </c>
      <c r="O45" s="93" t="str">
        <f>[40]Agosto!$B$18</f>
        <v>*</v>
      </c>
      <c r="P45" s="93" t="str">
        <f>[40]Agosto!$B$19</f>
        <v>*</v>
      </c>
      <c r="Q45" s="93" t="str">
        <f>[40]Agosto!$B$20</f>
        <v>*</v>
      </c>
      <c r="R45" s="93" t="str">
        <f>[40]Agosto!$B$21</f>
        <v>*</v>
      </c>
      <c r="S45" s="93" t="str">
        <f>[40]Agosto!$B$22</f>
        <v>*</v>
      </c>
      <c r="T45" s="93" t="str">
        <f>[40]Agosto!$B$23</f>
        <v>*</v>
      </c>
      <c r="U45" s="93" t="str">
        <f>[40]Agosto!$B$24</f>
        <v>*</v>
      </c>
      <c r="V45" s="93" t="str">
        <f>[40]Agosto!$B$25</f>
        <v>*</v>
      </c>
      <c r="W45" s="93" t="str">
        <f>[40]Agosto!$B$26</f>
        <v>*</v>
      </c>
      <c r="X45" s="93" t="str">
        <f>[40]Agosto!$B$27</f>
        <v>*</v>
      </c>
      <c r="Y45" s="93" t="str">
        <f>[40]Agosto!$B$28</f>
        <v>*</v>
      </c>
      <c r="Z45" s="93" t="str">
        <f>[40]Agosto!$B$29</f>
        <v>*</v>
      </c>
      <c r="AA45" s="93" t="str">
        <f>[40]Agosto!$B$30</f>
        <v>*</v>
      </c>
      <c r="AB45" s="93" t="str">
        <f>[40]Agosto!$B$31</f>
        <v>*</v>
      </c>
      <c r="AC45" s="93" t="str">
        <f>[40]Agosto!$B$32</f>
        <v>*</v>
      </c>
      <c r="AD45" s="93" t="str">
        <f>[40]Agosto!$B$33</f>
        <v>*</v>
      </c>
      <c r="AE45" s="93" t="str">
        <f>[40]Agosto!$B$34</f>
        <v>*</v>
      </c>
      <c r="AF45" s="93" t="str">
        <f>[40]Agosto!$B$35</f>
        <v>*</v>
      </c>
      <c r="AG45" s="99" t="e">
        <f t="shared" si="1"/>
        <v>#DIV/0!</v>
      </c>
    </row>
    <row r="46" spans="1:38" x14ac:dyDescent="0.2">
      <c r="A46" s="50" t="s">
        <v>18</v>
      </c>
      <c r="B46" s="93">
        <f>[41]Agosto!$B$5</f>
        <v>22.308333333333334</v>
      </c>
      <c r="C46" s="93">
        <f>[41]Agosto!$B$6</f>
        <v>24.058333333333334</v>
      </c>
      <c r="D46" s="93">
        <f>[41]Agosto!$B$7</f>
        <v>24.383333333333329</v>
      </c>
      <c r="E46" s="93">
        <f>[41]Agosto!$B$8</f>
        <v>23.387500000000003</v>
      </c>
      <c r="F46" s="93">
        <f>[41]Agosto!$B$9</f>
        <v>23.9375</v>
      </c>
      <c r="G46" s="93">
        <f>[41]Agosto!$B$10</f>
        <v>24.608333333333334</v>
      </c>
      <c r="H46" s="93">
        <f>[41]Agosto!$B$11</f>
        <v>20.079166666666669</v>
      </c>
      <c r="I46" s="93">
        <f>[41]Agosto!$B$12</f>
        <v>15.266666666666666</v>
      </c>
      <c r="J46" s="93">
        <f>[41]Agosto!$B$13</f>
        <v>10.100000000000001</v>
      </c>
      <c r="K46" s="93">
        <f>[41]Agosto!$B$14</f>
        <v>9.970833333333335</v>
      </c>
      <c r="L46" s="93">
        <f>[41]Agosto!$B$15</f>
        <v>12.408333333333331</v>
      </c>
      <c r="M46" s="93">
        <f>[41]Agosto!$B$16</f>
        <v>12.508333333333333</v>
      </c>
      <c r="N46" s="93">
        <f>[41]Agosto!$B$17</f>
        <v>12.5</v>
      </c>
      <c r="O46" s="93">
        <f>[41]Agosto!$B$18</f>
        <v>16.629166666666666</v>
      </c>
      <c r="P46" s="93">
        <f>[41]Agosto!$B$19</f>
        <v>20.841666666666665</v>
      </c>
      <c r="Q46" s="93">
        <f>[41]Agosto!$B$20</f>
        <v>24.012500000000003</v>
      </c>
      <c r="R46" s="93">
        <f>[41]Agosto!$B$21</f>
        <v>25.612499999999997</v>
      </c>
      <c r="S46" s="93">
        <f>[41]Agosto!$B$22</f>
        <v>27.066666666666666</v>
      </c>
      <c r="T46" s="93">
        <f>[41]Agosto!$B$23</f>
        <v>26.570833333333336</v>
      </c>
      <c r="U46" s="93">
        <f>[41]Agosto!$B$24</f>
        <v>27.612500000000008</v>
      </c>
      <c r="V46" s="93">
        <f>[41]Agosto!$B$25</f>
        <v>26.141666666666662</v>
      </c>
      <c r="W46" s="93">
        <f>[41]Agosto!$B$26</f>
        <v>23.341666666666672</v>
      </c>
      <c r="X46" s="93">
        <f>[41]Agosto!$B$27</f>
        <v>15.429166666666667</v>
      </c>
      <c r="Y46" s="93">
        <f>[41]Agosto!$B$28</f>
        <v>13.370833333333335</v>
      </c>
      <c r="Z46" s="93">
        <f>[41]Agosto!$B$29</f>
        <v>10.1</v>
      </c>
      <c r="AA46" s="93">
        <f>[41]Agosto!$B$30</f>
        <v>11.025</v>
      </c>
      <c r="AB46" s="93">
        <f>[41]Agosto!$B$31</f>
        <v>19.487499999999997</v>
      </c>
      <c r="AC46" s="93">
        <f>[41]Agosto!$B$32</f>
        <v>23.75833333333334</v>
      </c>
      <c r="AD46" s="93">
        <f>[41]Agosto!$B$33</f>
        <v>25.812499999999996</v>
      </c>
      <c r="AE46" s="93">
        <f>[41]Agosto!$B$34</f>
        <v>25.195833333333329</v>
      </c>
      <c r="AF46" s="93">
        <f>[41]Agosto!$B$35</f>
        <v>25.654166666666658</v>
      </c>
      <c r="AG46" s="99">
        <f t="shared" si="1"/>
        <v>20.102553763440859</v>
      </c>
      <c r="AH46" s="11" t="s">
        <v>33</v>
      </c>
      <c r="AI46" s="11" t="s">
        <v>33</v>
      </c>
      <c r="AK46" t="s">
        <v>33</v>
      </c>
    </row>
    <row r="47" spans="1:38" x14ac:dyDescent="0.2">
      <c r="A47" s="50" t="s">
        <v>21</v>
      </c>
      <c r="B47" s="93">
        <f>[42]Agosto!$B$5</f>
        <v>26.870833333333334</v>
      </c>
      <c r="C47" s="93">
        <f>[42]Agosto!$B$6</f>
        <v>28.258333333333329</v>
      </c>
      <c r="D47" s="93">
        <f>[42]Agosto!$B$7</f>
        <v>27.308333333333334</v>
      </c>
      <c r="E47" s="93">
        <f>[42]Agosto!$B$8</f>
        <v>27.862499999999997</v>
      </c>
      <c r="F47" s="93">
        <f>[42]Agosto!$B$9</f>
        <v>27.162499999999998</v>
      </c>
      <c r="G47" s="93">
        <f>[42]Agosto!$B$10</f>
        <v>26.983333333333331</v>
      </c>
      <c r="H47" s="93">
        <f>[42]Agosto!$B$11</f>
        <v>26.520833333333332</v>
      </c>
      <c r="I47" s="93">
        <f>[42]Agosto!$B$12</f>
        <v>19.633333333333333</v>
      </c>
      <c r="J47" s="93">
        <f>[42]Agosto!$B$13</f>
        <v>10.100000000000001</v>
      </c>
      <c r="K47" s="93">
        <f>[42]Agosto!$B$14</f>
        <v>9.970833333333335</v>
      </c>
      <c r="L47" s="93">
        <f>[42]Agosto!$B$15</f>
        <v>12.408333333333331</v>
      </c>
      <c r="M47" s="93">
        <f>[42]Agosto!$B$16</f>
        <v>12.508333333333333</v>
      </c>
      <c r="N47" s="93">
        <f>[42]Agosto!$B$17</f>
        <v>12.5</v>
      </c>
      <c r="O47" s="93">
        <f>[42]Agosto!$B$18</f>
        <v>16.629166666666666</v>
      </c>
      <c r="P47" s="93">
        <f>[42]Agosto!$B$19</f>
        <v>20.841666666666665</v>
      </c>
      <c r="Q47" s="93">
        <f>[42]Agosto!$B$20</f>
        <v>24.012500000000003</v>
      </c>
      <c r="R47" s="93">
        <f>[42]Agosto!$B$21</f>
        <v>25.612499999999997</v>
      </c>
      <c r="S47" s="93">
        <f>[42]Agosto!$B$22</f>
        <v>27.066666666666666</v>
      </c>
      <c r="T47" s="93">
        <f>[42]Agosto!$B$23</f>
        <v>29.116666666666671</v>
      </c>
      <c r="U47" s="93">
        <f>[42]Agosto!$B$24</f>
        <v>28.854166666666668</v>
      </c>
      <c r="V47" s="93">
        <f>[42]Agosto!$B$25</f>
        <v>29.204166666666662</v>
      </c>
      <c r="W47" s="93">
        <f>[42]Agosto!$B$26</f>
        <v>29.087500000000002</v>
      </c>
      <c r="X47" s="93">
        <f>[42]Agosto!$B$27</f>
        <v>20.258333333333329</v>
      </c>
      <c r="Y47" s="93">
        <f>[42]Agosto!$B$28</f>
        <v>14.020833333333334</v>
      </c>
      <c r="Z47" s="93">
        <f>[42]Agosto!$B$29</f>
        <v>11.137500000000001</v>
      </c>
      <c r="AA47" s="93">
        <f>[42]Agosto!$B$30</f>
        <v>11.416666666666666</v>
      </c>
      <c r="AB47" s="93">
        <f>[42]Agosto!$B$31</f>
        <v>17.470833333333335</v>
      </c>
      <c r="AC47" s="93">
        <f>[42]Agosto!$B$32</f>
        <v>22.387500000000003</v>
      </c>
      <c r="AD47" s="93">
        <f>[42]Agosto!$B$33</f>
        <v>26.975000000000005</v>
      </c>
      <c r="AE47" s="93">
        <f>[42]Agosto!$B$34</f>
        <v>28.637500000000003</v>
      </c>
      <c r="AF47" s="93">
        <f>[42]Agosto!$B$35</f>
        <v>28.179166666666664</v>
      </c>
      <c r="AG47" s="99">
        <f t="shared" si="1"/>
        <v>21.903091397849465</v>
      </c>
      <c r="AK47" t="s">
        <v>33</v>
      </c>
    </row>
    <row r="48" spans="1:38" x14ac:dyDescent="0.2">
      <c r="A48" s="50" t="s">
        <v>32</v>
      </c>
      <c r="B48" s="93">
        <f>[43]Agosto!$B$5</f>
        <v>27.941666666666663</v>
      </c>
      <c r="C48" s="93">
        <f>[43]Agosto!$B$6</f>
        <v>27.295833333333334</v>
      </c>
      <c r="D48" s="93">
        <f>[43]Agosto!$B$7</f>
        <v>26.970833333333335</v>
      </c>
      <c r="E48" s="93">
        <f>[43]Agosto!$B$8</f>
        <v>26.654166666666665</v>
      </c>
      <c r="F48" s="93">
        <f>[43]Agosto!$B$9</f>
        <v>26.029166666666665</v>
      </c>
      <c r="G48" s="93">
        <f>[43]Agosto!$B$10</f>
        <v>25.520833333333332</v>
      </c>
      <c r="H48" s="93">
        <f>[43]Agosto!$B$11</f>
        <v>25.425000000000001</v>
      </c>
      <c r="I48" s="93">
        <f>[43]Agosto!$B$12</f>
        <v>24.816666666666663</v>
      </c>
      <c r="J48" s="93">
        <f>[43]Agosto!$B$13</f>
        <v>15.03333333333333</v>
      </c>
      <c r="K48" s="93">
        <f>[43]Agosto!$B$14</f>
        <v>12.870833333333332</v>
      </c>
      <c r="L48" s="93">
        <f>[43]Agosto!$B$15</f>
        <v>17.470833333333335</v>
      </c>
      <c r="M48" s="93">
        <f>[43]Agosto!$B$16</f>
        <v>19.391666666666662</v>
      </c>
      <c r="N48" s="93">
        <f>[43]Agosto!$B$17</f>
        <v>20.320833333333336</v>
      </c>
      <c r="O48" s="93">
        <f>[43]Agosto!$B$18</f>
        <v>24.758333333333336</v>
      </c>
      <c r="P48" s="93">
        <f>[43]Agosto!$B$19</f>
        <v>28.087500000000002</v>
      </c>
      <c r="Q48" s="93">
        <f>[43]Agosto!$B$20</f>
        <v>28.541666666666668</v>
      </c>
      <c r="R48" s="93">
        <f>[43]Agosto!$B$21</f>
        <v>29.687500000000004</v>
      </c>
      <c r="S48" s="93">
        <f>[43]Agosto!$B$22</f>
        <v>30.245833333333341</v>
      </c>
      <c r="T48" s="93">
        <f>[43]Agosto!$B$23</f>
        <v>29.929166666666671</v>
      </c>
      <c r="U48" s="93">
        <f>[43]Agosto!$B$24</f>
        <v>29.087500000000002</v>
      </c>
      <c r="V48" s="93">
        <f>[43]Agosto!$B$25</f>
        <v>28.733333333333331</v>
      </c>
      <c r="W48" s="93">
        <f>[43]Agosto!$B$26</f>
        <v>28.154166666666654</v>
      </c>
      <c r="X48" s="93">
        <f>[43]Agosto!$B$27</f>
        <v>26.425000000000001</v>
      </c>
      <c r="Y48" s="93">
        <f>[43]Agosto!$B$28</f>
        <v>20.758333333333333</v>
      </c>
      <c r="Z48" s="93">
        <f>[43]Agosto!$B$29</f>
        <v>15.183333333333332</v>
      </c>
      <c r="AA48" s="93">
        <f>[43]Agosto!$B$30</f>
        <v>15.591666666666667</v>
      </c>
      <c r="AB48" s="93">
        <f>[43]Agosto!$B$31</f>
        <v>22.8</v>
      </c>
      <c r="AC48" s="93">
        <f>[43]Agosto!$B$32</f>
        <v>26.733333333333338</v>
      </c>
      <c r="AD48" s="93">
        <f>[43]Agosto!$B$33</f>
        <v>28.6875</v>
      </c>
      <c r="AE48" s="93">
        <f>[43]Agosto!$B$34</f>
        <v>28.69583333333334</v>
      </c>
      <c r="AF48" s="93">
        <f>[43]Agosto!$B$35</f>
        <v>28.329166666666666</v>
      </c>
      <c r="AG48" s="99">
        <f t="shared" si="1"/>
        <v>24.715188172043007</v>
      </c>
      <c r="AH48" s="11" t="s">
        <v>33</v>
      </c>
      <c r="AI48" s="11" t="s">
        <v>33</v>
      </c>
    </row>
    <row r="49" spans="1:37" x14ac:dyDescent="0.2">
      <c r="A49" s="50" t="s">
        <v>19</v>
      </c>
      <c r="B49" s="93">
        <f>[44]Agosto!$B$5</f>
        <v>24.466666666666665</v>
      </c>
      <c r="C49" s="93">
        <f>[44]Agosto!$B$6</f>
        <v>25.220833333333331</v>
      </c>
      <c r="D49" s="93">
        <f>[44]Agosto!$B$7</f>
        <v>26.058333333333337</v>
      </c>
      <c r="E49" s="93">
        <f>[44]Agosto!$B$8</f>
        <v>25.333333333333339</v>
      </c>
      <c r="F49" s="93">
        <f>[44]Agosto!$B$9</f>
        <v>25.037499999999998</v>
      </c>
      <c r="G49" s="93">
        <f>[44]Agosto!$B$10</f>
        <v>25.345833333333331</v>
      </c>
      <c r="H49" s="93">
        <f>[44]Agosto!$B$11</f>
        <v>26.929166666666664</v>
      </c>
      <c r="I49" s="93">
        <f>[44]Agosto!$B$12</f>
        <v>24.720833333333335</v>
      </c>
      <c r="J49" s="93">
        <f>[44]Agosto!$B$13</f>
        <v>16.100000000000001</v>
      </c>
      <c r="K49" s="93">
        <f>[44]Agosto!$B$14</f>
        <v>12.554166666666665</v>
      </c>
      <c r="L49" s="93">
        <f>[44]Agosto!$B$15</f>
        <v>15.20833333333333</v>
      </c>
      <c r="M49" s="93">
        <f>[44]Agosto!$B$16</f>
        <v>16.058333333333334</v>
      </c>
      <c r="N49" s="93">
        <f>[44]Agosto!$B$17</f>
        <v>16.783333333333331</v>
      </c>
      <c r="O49" s="93">
        <f>[44]Agosto!$B$18</f>
        <v>18.683333333333334</v>
      </c>
      <c r="P49" s="93">
        <f>[44]Agosto!$B$19</f>
        <v>23.083333333333332</v>
      </c>
      <c r="Q49" s="93">
        <f>[44]Agosto!$B$20</f>
        <v>25.183333333333337</v>
      </c>
      <c r="R49" s="93">
        <f>[44]Agosto!$B$21</f>
        <v>26.070833333333336</v>
      </c>
      <c r="S49" s="93">
        <f>[44]Agosto!$B$22</f>
        <v>27.212500000000006</v>
      </c>
      <c r="T49" s="93">
        <f>[44]Agosto!$B$23</f>
        <v>27.391666666666669</v>
      </c>
      <c r="U49" s="93">
        <f>[44]Agosto!$B$24</f>
        <v>27.345833333333335</v>
      </c>
      <c r="V49" s="93">
        <f>[44]Agosto!$B$25</f>
        <v>27.054166666666664</v>
      </c>
      <c r="W49" s="93">
        <f>[44]Agosto!$B$26</f>
        <v>28.687500000000004</v>
      </c>
      <c r="X49" s="93">
        <f>[44]Agosto!$B$27</f>
        <v>27.816666666666666</v>
      </c>
      <c r="Y49" s="93">
        <f>[44]Agosto!$B$28</f>
        <v>20.112500000000001</v>
      </c>
      <c r="Z49" s="93">
        <f>[44]Agosto!$B$29</f>
        <v>14.0875</v>
      </c>
      <c r="AA49" s="93">
        <f>[44]Agosto!$B$30</f>
        <v>14.537499999999996</v>
      </c>
      <c r="AB49" s="93">
        <f>[44]Agosto!$B$31</f>
        <v>18.379166666666666</v>
      </c>
      <c r="AC49" s="93">
        <f>[44]Agosto!$B$32</f>
        <v>20.870833333333334</v>
      </c>
      <c r="AD49" s="93">
        <f>[44]Agosto!$B$33</f>
        <v>24.170833333333331</v>
      </c>
      <c r="AE49" s="93">
        <f>[44]Agosto!$B$34</f>
        <v>26.204166666666666</v>
      </c>
      <c r="AF49" s="93">
        <f>[44]Agosto!$B$35</f>
        <v>26.487500000000001</v>
      </c>
      <c r="AG49" s="99">
        <f t="shared" si="1"/>
        <v>22.683736559139785</v>
      </c>
      <c r="AI49" s="11" t="s">
        <v>33</v>
      </c>
    </row>
    <row r="50" spans="1:37" s="5" customFormat="1" ht="17.100000000000001" customHeight="1" x14ac:dyDescent="0.2">
      <c r="A50" s="51" t="s">
        <v>204</v>
      </c>
      <c r="B50" s="94">
        <f t="shared" ref="B50:AE50" si="2">AVERAGE(B5:B49)</f>
        <v>24.883928571428562</v>
      </c>
      <c r="C50" s="94">
        <f t="shared" si="2"/>
        <v>25.753653381642511</v>
      </c>
      <c r="D50" s="94">
        <f t="shared" si="2"/>
        <v>26.079265873015874</v>
      </c>
      <c r="E50" s="94">
        <f t="shared" si="2"/>
        <v>25.844841269841272</v>
      </c>
      <c r="F50" s="94">
        <f t="shared" si="2"/>
        <v>25.527281746031743</v>
      </c>
      <c r="G50" s="94">
        <f t="shared" si="2"/>
        <v>25.258730158730156</v>
      </c>
      <c r="H50" s="94">
        <f t="shared" si="2"/>
        <v>24.678053830227739</v>
      </c>
      <c r="I50" s="94">
        <f t="shared" si="2"/>
        <v>19.83640873015873</v>
      </c>
      <c r="J50" s="94">
        <f t="shared" si="2"/>
        <v>12.995386904761904</v>
      </c>
      <c r="K50" s="94">
        <f t="shared" si="2"/>
        <v>11.013853336679423</v>
      </c>
      <c r="L50" s="94">
        <f t="shared" si="2"/>
        <v>13.863523866484391</v>
      </c>
      <c r="M50" s="94">
        <f t="shared" si="2"/>
        <v>15.134096398770309</v>
      </c>
      <c r="N50" s="94">
        <f t="shared" si="2"/>
        <v>15.006389463998159</v>
      </c>
      <c r="O50" s="94">
        <f t="shared" si="2"/>
        <v>19.029861111111114</v>
      </c>
      <c r="P50" s="94">
        <f t="shared" si="2"/>
        <v>23.227490601503764</v>
      </c>
      <c r="Q50" s="94">
        <f t="shared" si="2"/>
        <v>25.655244315498901</v>
      </c>
      <c r="R50" s="94">
        <f t="shared" si="2"/>
        <v>27.235085978835979</v>
      </c>
      <c r="S50" s="94">
        <f t="shared" si="2"/>
        <v>27.793890056022413</v>
      </c>
      <c r="T50" s="94">
        <f t="shared" si="2"/>
        <v>27.898710317460313</v>
      </c>
      <c r="U50" s="94">
        <f t="shared" si="2"/>
        <v>27.797770774976655</v>
      </c>
      <c r="V50" s="94">
        <f t="shared" si="2"/>
        <v>27.527041357370088</v>
      </c>
      <c r="W50" s="94">
        <f t="shared" si="2"/>
        <v>27.061885825379999</v>
      </c>
      <c r="X50" s="94">
        <f t="shared" si="2"/>
        <v>20.6977377165076</v>
      </c>
      <c r="Y50" s="94">
        <f t="shared" si="2"/>
        <v>16.349593495934961</v>
      </c>
      <c r="Z50" s="94">
        <f t="shared" si="2"/>
        <v>12.648868858253799</v>
      </c>
      <c r="AA50" s="94">
        <f t="shared" si="2"/>
        <v>12.845074127211863</v>
      </c>
      <c r="AB50" s="94">
        <f t="shared" si="2"/>
        <v>17.878252032520329</v>
      </c>
      <c r="AC50" s="94">
        <f t="shared" si="2"/>
        <v>22.122516790385298</v>
      </c>
      <c r="AD50" s="94">
        <f t="shared" si="2"/>
        <v>24.969499491869922</v>
      </c>
      <c r="AE50" s="94">
        <f t="shared" si="2"/>
        <v>26.927540650406506</v>
      </c>
      <c r="AF50" s="94">
        <f t="shared" ref="AF50" si="3">AVERAGE(AF5:AF49)</f>
        <v>26.807445210321674</v>
      </c>
      <c r="AG50" s="99">
        <f t="shared" si="1"/>
        <v>21.946739427204577</v>
      </c>
      <c r="AI50" s="5" t="s">
        <v>33</v>
      </c>
      <c r="AJ50" s="5" t="s">
        <v>33</v>
      </c>
    </row>
    <row r="51" spans="1:37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52"/>
      <c r="AG51" s="70"/>
      <c r="AK51" t="s">
        <v>33</v>
      </c>
    </row>
    <row r="52" spans="1:37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10"/>
      <c r="U52" s="110"/>
      <c r="V52" s="110"/>
      <c r="W52" s="110"/>
      <c r="X52" s="110"/>
      <c r="Y52" s="96"/>
      <c r="Z52" s="96"/>
      <c r="AA52" s="96"/>
      <c r="AB52" s="96"/>
      <c r="AC52" s="96"/>
      <c r="AD52" s="96"/>
      <c r="AE52" s="96"/>
      <c r="AF52" s="96"/>
      <c r="AG52" s="70"/>
      <c r="AI52" s="11" t="s">
        <v>33</v>
      </c>
    </row>
    <row r="53" spans="1:37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1"/>
      <c r="U53" s="111"/>
      <c r="V53" s="111"/>
      <c r="W53" s="111"/>
      <c r="X53" s="111"/>
      <c r="Y53" s="96"/>
      <c r="Z53" s="96"/>
      <c r="AA53" s="96"/>
      <c r="AB53" s="96"/>
      <c r="AC53" s="96"/>
      <c r="AD53" s="48"/>
      <c r="AE53" s="48"/>
      <c r="AF53" s="48"/>
      <c r="AG53" s="70"/>
    </row>
    <row r="54" spans="1:37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70"/>
    </row>
    <row r="55" spans="1:37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8"/>
      <c r="AG55" s="70"/>
    </row>
    <row r="56" spans="1:37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9"/>
      <c r="AG56" s="70"/>
      <c r="AI56" t="s">
        <v>33</v>
      </c>
    </row>
    <row r="57" spans="1:37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71"/>
    </row>
    <row r="59" spans="1:37" x14ac:dyDescent="0.2">
      <c r="AI59" s="11" t="s">
        <v>33</v>
      </c>
    </row>
    <row r="60" spans="1:37" x14ac:dyDescent="0.2">
      <c r="N60" s="2" t="s">
        <v>33</v>
      </c>
      <c r="AD60" s="2" t="s">
        <v>33</v>
      </c>
    </row>
    <row r="61" spans="1:37" x14ac:dyDescent="0.2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2" t="s">
        <v>33</v>
      </c>
    </row>
    <row r="62" spans="1:37" x14ac:dyDescent="0.2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2" t="s">
        <v>33</v>
      </c>
      <c r="W62" s="2" t="s">
        <v>33</v>
      </c>
    </row>
    <row r="63" spans="1:37" x14ac:dyDescent="0.2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Z63" s="2" t="s">
        <v>33</v>
      </c>
    </row>
    <row r="64" spans="1:37" x14ac:dyDescent="0.2">
      <c r="AB64" s="2" t="s">
        <v>33</v>
      </c>
    </row>
    <row r="65" spans="9:33" x14ac:dyDescent="0.2">
      <c r="AG65" s="7" t="s">
        <v>33</v>
      </c>
    </row>
    <row r="67" spans="9:33" x14ac:dyDescent="0.2">
      <c r="I67" s="2" t="s">
        <v>33</v>
      </c>
    </row>
    <row r="70" spans="9:33" x14ac:dyDescent="0.2">
      <c r="AE70" s="2" t="s">
        <v>33</v>
      </c>
    </row>
  </sheetData>
  <mergeCells count="37"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G3:AG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39" customWidth="1"/>
    <col min="3" max="3" width="9.5703125" style="40" customWidth="1"/>
    <col min="4" max="4" width="18.140625" style="39" customWidth="1"/>
    <col min="5" max="5" width="14" style="39" customWidth="1"/>
    <col min="6" max="6" width="10.140625" style="39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4" customFormat="1" ht="42.75" customHeight="1" x14ac:dyDescent="0.2">
      <c r="A1" s="12" t="s">
        <v>202</v>
      </c>
      <c r="B1" s="12" t="s">
        <v>34</v>
      </c>
      <c r="C1" s="12" t="s">
        <v>35</v>
      </c>
      <c r="D1" s="12" t="s">
        <v>36</v>
      </c>
      <c r="E1" s="12" t="s">
        <v>37</v>
      </c>
      <c r="F1" s="12" t="s">
        <v>38</v>
      </c>
      <c r="G1" s="12" t="s">
        <v>39</v>
      </c>
      <c r="H1" s="12" t="s">
        <v>85</v>
      </c>
      <c r="I1" s="12" t="s">
        <v>40</v>
      </c>
      <c r="J1" s="13"/>
      <c r="K1" s="13"/>
      <c r="L1" s="13"/>
      <c r="M1" s="13"/>
    </row>
    <row r="2" spans="1:13" s="19" customFormat="1" x14ac:dyDescent="0.2">
      <c r="A2" s="15" t="s">
        <v>157</v>
      </c>
      <c r="B2" s="15" t="s">
        <v>41</v>
      </c>
      <c r="C2" s="16" t="s">
        <v>42</v>
      </c>
      <c r="D2" s="16">
        <v>-20.444199999999999</v>
      </c>
      <c r="E2" s="16">
        <v>-52.875599999999999</v>
      </c>
      <c r="F2" s="16">
        <v>388</v>
      </c>
      <c r="G2" s="17">
        <v>40405</v>
      </c>
      <c r="H2" s="18">
        <v>1</v>
      </c>
      <c r="I2" s="16" t="s">
        <v>43</v>
      </c>
      <c r="J2" s="13"/>
      <c r="K2" s="13"/>
      <c r="L2" s="13"/>
      <c r="M2" s="13"/>
    </row>
    <row r="3" spans="1:13" ht="12.75" customHeight="1" x14ac:dyDescent="0.2">
      <c r="A3" s="15" t="s">
        <v>158</v>
      </c>
      <c r="B3" s="15" t="s">
        <v>41</v>
      </c>
      <c r="C3" s="16" t="s">
        <v>44</v>
      </c>
      <c r="D3" s="18">
        <v>-23.002500000000001</v>
      </c>
      <c r="E3" s="18">
        <v>-55.3294</v>
      </c>
      <c r="F3" s="18">
        <v>431</v>
      </c>
      <c r="G3" s="20">
        <v>39611</v>
      </c>
      <c r="H3" s="18">
        <v>1</v>
      </c>
      <c r="I3" s="16" t="s">
        <v>45</v>
      </c>
      <c r="J3" s="21"/>
      <c r="K3" s="21"/>
      <c r="L3" s="21"/>
      <c r="M3" s="21"/>
    </row>
    <row r="4" spans="1:13" x14ac:dyDescent="0.2">
      <c r="A4" s="15" t="s">
        <v>159</v>
      </c>
      <c r="B4" s="15" t="s">
        <v>41</v>
      </c>
      <c r="C4" s="16" t="s">
        <v>46</v>
      </c>
      <c r="D4" s="22">
        <v>-20.4756</v>
      </c>
      <c r="E4" s="22">
        <v>-55.783900000000003</v>
      </c>
      <c r="F4" s="22">
        <v>155</v>
      </c>
      <c r="G4" s="20">
        <v>39022</v>
      </c>
      <c r="H4" s="18">
        <v>1</v>
      </c>
      <c r="I4" s="16" t="s">
        <v>47</v>
      </c>
      <c r="J4" s="21"/>
      <c r="K4" s="21"/>
      <c r="L4" s="21"/>
      <c r="M4" s="21"/>
    </row>
    <row r="5" spans="1:13" ht="14.25" customHeight="1" x14ac:dyDescent="0.2">
      <c r="A5" s="15" t="s">
        <v>160</v>
      </c>
      <c r="B5" s="15" t="s">
        <v>87</v>
      </c>
      <c r="C5" s="16" t="s">
        <v>88</v>
      </c>
      <c r="D5" s="57">
        <v>-11148083</v>
      </c>
      <c r="E5" s="58">
        <v>-53763736</v>
      </c>
      <c r="F5" s="22">
        <v>347</v>
      </c>
      <c r="G5" s="20">
        <v>43199</v>
      </c>
      <c r="H5" s="18">
        <v>1</v>
      </c>
      <c r="I5" s="16" t="s">
        <v>89</v>
      </c>
      <c r="J5" s="21"/>
      <c r="K5" s="21"/>
      <c r="L5" s="21"/>
      <c r="M5" s="21"/>
    </row>
    <row r="6" spans="1:13" ht="14.25" customHeight="1" x14ac:dyDescent="0.2">
      <c r="A6" s="15" t="s">
        <v>161</v>
      </c>
      <c r="B6" s="15" t="s">
        <v>87</v>
      </c>
      <c r="C6" s="16" t="s">
        <v>90</v>
      </c>
      <c r="D6" s="58">
        <v>-22955028</v>
      </c>
      <c r="E6" s="58">
        <v>-55626001</v>
      </c>
      <c r="F6" s="22">
        <v>605</v>
      </c>
      <c r="G6" s="20">
        <v>43203</v>
      </c>
      <c r="H6" s="18">
        <v>1</v>
      </c>
      <c r="I6" s="16" t="s">
        <v>91</v>
      </c>
      <c r="J6" s="21"/>
      <c r="K6" s="21"/>
      <c r="L6" s="21"/>
      <c r="M6" s="21"/>
    </row>
    <row r="7" spans="1:13" s="24" customFormat="1" x14ac:dyDescent="0.2">
      <c r="A7" s="15" t="s">
        <v>162</v>
      </c>
      <c r="B7" s="15" t="s">
        <v>41</v>
      </c>
      <c r="C7" s="16" t="s">
        <v>48</v>
      </c>
      <c r="D7" s="22">
        <v>-22.1008</v>
      </c>
      <c r="E7" s="22">
        <v>-56.54</v>
      </c>
      <c r="F7" s="22">
        <v>208</v>
      </c>
      <c r="G7" s="20">
        <v>40764</v>
      </c>
      <c r="H7" s="18">
        <v>1</v>
      </c>
      <c r="I7" s="23" t="s">
        <v>49</v>
      </c>
      <c r="J7" s="21"/>
      <c r="K7" s="21"/>
      <c r="L7" s="21"/>
      <c r="M7" s="21"/>
    </row>
    <row r="8" spans="1:13" s="24" customFormat="1" x14ac:dyDescent="0.2">
      <c r="A8" s="15" t="s">
        <v>163</v>
      </c>
      <c r="B8" s="15" t="s">
        <v>41</v>
      </c>
      <c r="C8" s="16" t="s">
        <v>51</v>
      </c>
      <c r="D8" s="22">
        <v>-21.7514</v>
      </c>
      <c r="E8" s="22">
        <v>-52.470599999999997</v>
      </c>
      <c r="F8" s="22">
        <v>387</v>
      </c>
      <c r="G8" s="20">
        <v>41354</v>
      </c>
      <c r="H8" s="18">
        <v>1</v>
      </c>
      <c r="I8" s="23" t="s">
        <v>92</v>
      </c>
      <c r="J8" s="21"/>
      <c r="K8" s="21"/>
      <c r="L8" s="21"/>
      <c r="M8" s="21"/>
    </row>
    <row r="9" spans="1:13" s="24" customFormat="1" x14ac:dyDescent="0.2">
      <c r="A9" s="15" t="s">
        <v>164</v>
      </c>
      <c r="B9" s="15" t="s">
        <v>87</v>
      </c>
      <c r="C9" s="16" t="s">
        <v>94</v>
      </c>
      <c r="D9" s="58">
        <v>-19945539</v>
      </c>
      <c r="E9" s="58">
        <v>-54368533</v>
      </c>
      <c r="F9" s="22">
        <v>624</v>
      </c>
      <c r="G9" s="20">
        <v>43129</v>
      </c>
      <c r="H9" s="18">
        <v>1</v>
      </c>
      <c r="I9" s="23" t="s">
        <v>95</v>
      </c>
      <c r="J9" s="21"/>
      <c r="K9" s="21"/>
      <c r="L9" s="21"/>
      <c r="M9" s="21"/>
    </row>
    <row r="10" spans="1:13" s="24" customFormat="1" x14ac:dyDescent="0.2">
      <c r="A10" s="15" t="s">
        <v>165</v>
      </c>
      <c r="B10" s="15" t="s">
        <v>87</v>
      </c>
      <c r="C10" s="16" t="s">
        <v>97</v>
      </c>
      <c r="D10" s="58">
        <v>-21246756</v>
      </c>
      <c r="E10" s="58">
        <v>-564560442</v>
      </c>
      <c r="F10" s="22">
        <v>329</v>
      </c>
      <c r="G10" s="20" t="s">
        <v>98</v>
      </c>
      <c r="H10" s="18">
        <v>1</v>
      </c>
      <c r="I10" s="23" t="s">
        <v>99</v>
      </c>
      <c r="J10" s="21"/>
      <c r="K10" s="21"/>
      <c r="L10" s="21"/>
      <c r="M10" s="21"/>
    </row>
    <row r="11" spans="1:13" s="24" customFormat="1" x14ac:dyDescent="0.2">
      <c r="A11" s="15" t="s">
        <v>166</v>
      </c>
      <c r="B11" s="15" t="s">
        <v>87</v>
      </c>
      <c r="C11" s="16" t="s">
        <v>101</v>
      </c>
      <c r="D11" s="58">
        <v>-21298278</v>
      </c>
      <c r="E11" s="58">
        <v>-52068917</v>
      </c>
      <c r="F11" s="22">
        <v>345</v>
      </c>
      <c r="G11" s="20">
        <v>43196</v>
      </c>
      <c r="H11" s="18">
        <v>1</v>
      </c>
      <c r="I11" s="23" t="s">
        <v>102</v>
      </c>
      <c r="J11" s="21"/>
      <c r="K11" s="21"/>
      <c r="L11" s="21"/>
      <c r="M11" s="21"/>
    </row>
    <row r="12" spans="1:13" s="24" customFormat="1" x14ac:dyDescent="0.2">
      <c r="A12" s="15" t="s">
        <v>167</v>
      </c>
      <c r="B12" s="15" t="s">
        <v>87</v>
      </c>
      <c r="C12" s="16" t="s">
        <v>104</v>
      </c>
      <c r="D12" s="58">
        <v>-22657056</v>
      </c>
      <c r="E12" s="58">
        <v>-54819306</v>
      </c>
      <c r="F12" s="22">
        <v>456</v>
      </c>
      <c r="G12" s="20">
        <v>43165</v>
      </c>
      <c r="H12" s="18">
        <v>1</v>
      </c>
      <c r="I12" s="23" t="s">
        <v>105</v>
      </c>
      <c r="J12" s="21"/>
      <c r="K12" s="21"/>
      <c r="L12" s="21"/>
      <c r="M12" s="21"/>
    </row>
    <row r="13" spans="1:13" s="67" customFormat="1" ht="15" x14ac:dyDescent="0.25">
      <c r="A13" s="59" t="s">
        <v>168</v>
      </c>
      <c r="B13" s="59" t="s">
        <v>87</v>
      </c>
      <c r="C13" s="60" t="s">
        <v>106</v>
      </c>
      <c r="D13" s="61">
        <v>-19587528</v>
      </c>
      <c r="E13" s="61">
        <v>-54030083</v>
      </c>
      <c r="F13" s="62">
        <v>540</v>
      </c>
      <c r="G13" s="63">
        <v>43206</v>
      </c>
      <c r="H13" s="64">
        <v>1</v>
      </c>
      <c r="I13" s="65" t="s">
        <v>107</v>
      </c>
      <c r="J13" s="66"/>
      <c r="K13" s="66"/>
      <c r="L13" s="66"/>
      <c r="M13" s="66"/>
    </row>
    <row r="14" spans="1:13" x14ac:dyDescent="0.2">
      <c r="A14" s="15" t="s">
        <v>169</v>
      </c>
      <c r="B14" s="15" t="s">
        <v>41</v>
      </c>
      <c r="C14" s="16" t="s">
        <v>108</v>
      </c>
      <c r="D14" s="22">
        <v>-20.45</v>
      </c>
      <c r="E14" s="22">
        <v>-54.616599999999998</v>
      </c>
      <c r="F14" s="22">
        <v>530</v>
      </c>
      <c r="G14" s="20">
        <v>37145</v>
      </c>
      <c r="H14" s="18">
        <v>1</v>
      </c>
      <c r="I14" s="16" t="s">
        <v>52</v>
      </c>
      <c r="J14" s="21"/>
      <c r="K14" s="21"/>
      <c r="L14" s="21"/>
      <c r="M14" s="21"/>
    </row>
    <row r="15" spans="1:13" x14ac:dyDescent="0.2">
      <c r="A15" s="15" t="s">
        <v>170</v>
      </c>
      <c r="B15" s="15" t="s">
        <v>41</v>
      </c>
      <c r="C15" s="16" t="s">
        <v>109</v>
      </c>
      <c r="D15" s="18">
        <v>-19.122499999999999</v>
      </c>
      <c r="E15" s="18">
        <v>-51.720799999999997</v>
      </c>
      <c r="F15" s="22">
        <v>516</v>
      </c>
      <c r="G15" s="20">
        <v>39515</v>
      </c>
      <c r="H15" s="18">
        <v>1</v>
      </c>
      <c r="I15" s="16" t="s">
        <v>53</v>
      </c>
      <c r="J15" s="21"/>
      <c r="K15" s="21"/>
      <c r="L15" s="21" t="s">
        <v>33</v>
      </c>
      <c r="M15" s="21"/>
    </row>
    <row r="16" spans="1:13" x14ac:dyDescent="0.2">
      <c r="A16" s="15" t="s">
        <v>171</v>
      </c>
      <c r="B16" s="15" t="s">
        <v>41</v>
      </c>
      <c r="C16" s="16" t="s">
        <v>110</v>
      </c>
      <c r="D16" s="22">
        <v>-18.802199999999999</v>
      </c>
      <c r="E16" s="22">
        <v>-52.602800000000002</v>
      </c>
      <c r="F16" s="22">
        <v>818</v>
      </c>
      <c r="G16" s="20">
        <v>39070</v>
      </c>
      <c r="H16" s="18">
        <v>1</v>
      </c>
      <c r="I16" s="16" t="s">
        <v>83</v>
      </c>
      <c r="J16" s="21"/>
      <c r="K16" s="21"/>
      <c r="L16" s="21"/>
      <c r="M16" s="21"/>
    </row>
    <row r="17" spans="1:13" ht="13.5" customHeight="1" x14ac:dyDescent="0.2">
      <c r="A17" s="15" t="s">
        <v>172</v>
      </c>
      <c r="B17" s="15" t="s">
        <v>41</v>
      </c>
      <c r="C17" s="16" t="s">
        <v>111</v>
      </c>
      <c r="D17" s="22">
        <v>-18.996700000000001</v>
      </c>
      <c r="E17" s="22">
        <v>-57.637500000000003</v>
      </c>
      <c r="F17" s="22">
        <v>126</v>
      </c>
      <c r="G17" s="20">
        <v>39017</v>
      </c>
      <c r="H17" s="18">
        <v>1</v>
      </c>
      <c r="I17" s="16" t="s">
        <v>54</v>
      </c>
      <c r="J17" s="21"/>
      <c r="K17" s="21"/>
      <c r="L17" s="21"/>
      <c r="M17" s="21"/>
    </row>
    <row r="18" spans="1:13" ht="13.5" customHeight="1" x14ac:dyDescent="0.2">
      <c r="A18" s="15" t="s">
        <v>173</v>
      </c>
      <c r="B18" s="15" t="s">
        <v>41</v>
      </c>
      <c r="C18" s="16" t="s">
        <v>112</v>
      </c>
      <c r="D18" s="22">
        <v>-18.4922</v>
      </c>
      <c r="E18" s="22">
        <v>-53.167200000000001</v>
      </c>
      <c r="F18" s="22">
        <v>730</v>
      </c>
      <c r="G18" s="20">
        <v>41247</v>
      </c>
      <c r="H18" s="18">
        <v>1</v>
      </c>
      <c r="I18" s="23" t="s">
        <v>55</v>
      </c>
      <c r="J18" s="21"/>
      <c r="K18" s="21"/>
      <c r="L18" s="21" t="s">
        <v>33</v>
      </c>
      <c r="M18" s="21"/>
    </row>
    <row r="19" spans="1:13" x14ac:dyDescent="0.2">
      <c r="A19" s="15" t="s">
        <v>174</v>
      </c>
      <c r="B19" s="15" t="s">
        <v>41</v>
      </c>
      <c r="C19" s="16" t="s">
        <v>113</v>
      </c>
      <c r="D19" s="22">
        <v>-18.304400000000001</v>
      </c>
      <c r="E19" s="22">
        <v>-54.440899999999999</v>
      </c>
      <c r="F19" s="22">
        <v>252</v>
      </c>
      <c r="G19" s="20">
        <v>39028</v>
      </c>
      <c r="H19" s="18">
        <v>1</v>
      </c>
      <c r="I19" s="16" t="s">
        <v>56</v>
      </c>
      <c r="J19" s="21"/>
      <c r="K19" s="21"/>
      <c r="L19" s="21" t="s">
        <v>33</v>
      </c>
      <c r="M19" s="21"/>
    </row>
    <row r="20" spans="1:13" x14ac:dyDescent="0.2">
      <c r="A20" s="15" t="s">
        <v>175</v>
      </c>
      <c r="B20" s="15" t="s">
        <v>41</v>
      </c>
      <c r="C20" s="16" t="s">
        <v>114</v>
      </c>
      <c r="D20" s="22">
        <v>-22.193899999999999</v>
      </c>
      <c r="E20" s="25">
        <v>-54.9114</v>
      </c>
      <c r="F20" s="22">
        <v>469</v>
      </c>
      <c r="G20" s="20">
        <v>39011</v>
      </c>
      <c r="H20" s="18">
        <v>1</v>
      </c>
      <c r="I20" s="16" t="s">
        <v>57</v>
      </c>
      <c r="J20" s="21"/>
      <c r="K20" s="21"/>
      <c r="L20" s="21"/>
      <c r="M20" s="21"/>
    </row>
    <row r="21" spans="1:13" x14ac:dyDescent="0.2">
      <c r="A21" s="15" t="s">
        <v>176</v>
      </c>
      <c r="B21" s="15" t="s">
        <v>87</v>
      </c>
      <c r="C21" s="16" t="s">
        <v>115</v>
      </c>
      <c r="D21" s="58">
        <v>-22308694</v>
      </c>
      <c r="E21" s="68">
        <v>-54325833</v>
      </c>
      <c r="F21" s="22">
        <v>340</v>
      </c>
      <c r="G21" s="20">
        <v>43159</v>
      </c>
      <c r="H21" s="18">
        <v>1</v>
      </c>
      <c r="I21" s="16" t="s">
        <v>116</v>
      </c>
      <c r="J21" s="21"/>
      <c r="K21" s="21"/>
      <c r="L21" s="21"/>
      <c r="M21" s="21" t="s">
        <v>33</v>
      </c>
    </row>
    <row r="22" spans="1:13" ht="25.5" x14ac:dyDescent="0.2">
      <c r="A22" s="15" t="s">
        <v>177</v>
      </c>
      <c r="B22" s="15" t="s">
        <v>87</v>
      </c>
      <c r="C22" s="16" t="s">
        <v>117</v>
      </c>
      <c r="D22" s="58">
        <v>-23644881</v>
      </c>
      <c r="E22" s="68">
        <v>-54570289</v>
      </c>
      <c r="F22" s="22">
        <v>319</v>
      </c>
      <c r="G22" s="20">
        <v>43204</v>
      </c>
      <c r="H22" s="18">
        <v>1</v>
      </c>
      <c r="I22" s="16" t="s">
        <v>118</v>
      </c>
      <c r="J22" s="21"/>
      <c r="K22" s="21"/>
      <c r="L22" s="21"/>
      <c r="M22" s="21"/>
    </row>
    <row r="23" spans="1:13" x14ac:dyDescent="0.2">
      <c r="A23" s="15" t="s">
        <v>178</v>
      </c>
      <c r="B23" s="15" t="s">
        <v>87</v>
      </c>
      <c r="C23" s="16" t="s">
        <v>119</v>
      </c>
      <c r="D23" s="58">
        <v>-22092833</v>
      </c>
      <c r="E23" s="68">
        <v>-54798833</v>
      </c>
      <c r="F23" s="22">
        <v>360</v>
      </c>
      <c r="G23" s="20">
        <v>43157</v>
      </c>
      <c r="H23" s="18">
        <v>1</v>
      </c>
      <c r="I23" s="16" t="s">
        <v>120</v>
      </c>
      <c r="J23" s="21"/>
      <c r="K23" s="21"/>
      <c r="L23" s="21"/>
      <c r="M23" s="21"/>
    </row>
    <row r="24" spans="1:13" x14ac:dyDescent="0.2">
      <c r="A24" s="15" t="s">
        <v>179</v>
      </c>
      <c r="B24" s="15" t="s">
        <v>41</v>
      </c>
      <c r="C24" s="16" t="s">
        <v>58</v>
      </c>
      <c r="D24" s="18">
        <v>-23.449400000000001</v>
      </c>
      <c r="E24" s="18">
        <v>-54.181699999999999</v>
      </c>
      <c r="F24" s="18">
        <v>336</v>
      </c>
      <c r="G24" s="20">
        <v>39598</v>
      </c>
      <c r="H24" s="18">
        <v>1</v>
      </c>
      <c r="I24" s="16" t="s">
        <v>59</v>
      </c>
      <c r="J24" s="21"/>
      <c r="K24" s="21"/>
      <c r="L24" s="21" t="s">
        <v>33</v>
      </c>
      <c r="M24" s="21" t="s">
        <v>33</v>
      </c>
    </row>
    <row r="25" spans="1:13" x14ac:dyDescent="0.2">
      <c r="A25" s="15" t="s">
        <v>180</v>
      </c>
      <c r="B25" s="15" t="s">
        <v>41</v>
      </c>
      <c r="C25" s="16" t="s">
        <v>60</v>
      </c>
      <c r="D25" s="22">
        <v>-22.3</v>
      </c>
      <c r="E25" s="22">
        <v>-53.816600000000001</v>
      </c>
      <c r="F25" s="22">
        <v>373.29</v>
      </c>
      <c r="G25" s="20">
        <v>37662</v>
      </c>
      <c r="H25" s="18">
        <v>1</v>
      </c>
      <c r="I25" s="16" t="s">
        <v>61</v>
      </c>
      <c r="J25" s="21"/>
      <c r="K25" s="21"/>
      <c r="L25" s="21" t="s">
        <v>33</v>
      </c>
      <c r="M25" s="21"/>
    </row>
    <row r="26" spans="1:13" s="24" customFormat="1" x14ac:dyDescent="0.2">
      <c r="A26" s="15" t="s">
        <v>181</v>
      </c>
      <c r="B26" s="15" t="s">
        <v>41</v>
      </c>
      <c r="C26" s="16" t="s">
        <v>62</v>
      </c>
      <c r="D26" s="22">
        <v>-21.478200000000001</v>
      </c>
      <c r="E26" s="22">
        <v>-56.136899999999997</v>
      </c>
      <c r="F26" s="22">
        <v>249</v>
      </c>
      <c r="G26" s="20">
        <v>40759</v>
      </c>
      <c r="H26" s="18">
        <v>1</v>
      </c>
      <c r="I26" s="23" t="s">
        <v>63</v>
      </c>
      <c r="J26" s="21"/>
      <c r="K26" s="21"/>
      <c r="L26" s="21"/>
      <c r="M26" s="21"/>
    </row>
    <row r="27" spans="1:13" x14ac:dyDescent="0.2">
      <c r="A27" s="15" t="s">
        <v>182</v>
      </c>
      <c r="B27" s="15" t="s">
        <v>41</v>
      </c>
      <c r="C27" s="16" t="s">
        <v>64</v>
      </c>
      <c r="D27" s="18">
        <v>-22.857199999999999</v>
      </c>
      <c r="E27" s="18">
        <v>-54.605600000000003</v>
      </c>
      <c r="F27" s="18">
        <v>379</v>
      </c>
      <c r="G27" s="20">
        <v>39617</v>
      </c>
      <c r="H27" s="18">
        <v>1</v>
      </c>
      <c r="I27" s="16" t="s">
        <v>65</v>
      </c>
      <c r="J27" s="21"/>
      <c r="K27" s="21"/>
      <c r="L27" s="21"/>
      <c r="M27" s="21"/>
    </row>
    <row r="28" spans="1:13" x14ac:dyDescent="0.2">
      <c r="A28" s="15" t="s">
        <v>183</v>
      </c>
      <c r="B28" s="15" t="s">
        <v>87</v>
      </c>
      <c r="C28" s="16" t="s">
        <v>121</v>
      </c>
      <c r="D28" s="58">
        <v>-22575389</v>
      </c>
      <c r="E28" s="58">
        <v>-55160833</v>
      </c>
      <c r="F28" s="18">
        <v>499</v>
      </c>
      <c r="G28" s="20">
        <v>43166</v>
      </c>
      <c r="H28" s="18">
        <v>1</v>
      </c>
      <c r="I28" s="16" t="s">
        <v>122</v>
      </c>
      <c r="J28" s="21"/>
      <c r="K28" s="21"/>
      <c r="L28" s="21"/>
      <c r="M28" s="21"/>
    </row>
    <row r="29" spans="1:13" ht="12.75" customHeight="1" x14ac:dyDescent="0.2">
      <c r="A29" s="15" t="s">
        <v>184</v>
      </c>
      <c r="B29" s="15" t="s">
        <v>41</v>
      </c>
      <c r="C29" s="16" t="s">
        <v>123</v>
      </c>
      <c r="D29" s="22">
        <v>-21.609200000000001</v>
      </c>
      <c r="E29" s="22">
        <v>-55.177799999999998</v>
      </c>
      <c r="F29" s="22">
        <v>401</v>
      </c>
      <c r="G29" s="20">
        <v>39065</v>
      </c>
      <c r="H29" s="18">
        <v>1</v>
      </c>
      <c r="I29" s="16" t="s">
        <v>66</v>
      </c>
      <c r="J29" s="21"/>
      <c r="K29" s="21"/>
      <c r="L29" s="21"/>
      <c r="M29" s="21"/>
    </row>
    <row r="30" spans="1:13" ht="12.75" customHeight="1" x14ac:dyDescent="0.2">
      <c r="A30" s="15" t="s">
        <v>185</v>
      </c>
      <c r="B30" s="15" t="s">
        <v>87</v>
      </c>
      <c r="C30" s="16" t="s">
        <v>124</v>
      </c>
      <c r="D30" s="58">
        <v>-21450972</v>
      </c>
      <c r="E30" s="58">
        <v>-54341972</v>
      </c>
      <c r="F30" s="22">
        <v>500</v>
      </c>
      <c r="G30" s="20">
        <v>43153</v>
      </c>
      <c r="H30" s="18">
        <v>1</v>
      </c>
      <c r="I30" s="16" t="s">
        <v>125</v>
      </c>
      <c r="J30" s="21"/>
      <c r="K30" s="21"/>
      <c r="L30" s="21"/>
      <c r="M30" s="21"/>
    </row>
    <row r="31" spans="1:13" ht="12.75" customHeight="1" x14ac:dyDescent="0.2">
      <c r="A31" s="15" t="s">
        <v>186</v>
      </c>
      <c r="B31" s="15" t="s">
        <v>87</v>
      </c>
      <c r="C31" s="16" t="s">
        <v>127</v>
      </c>
      <c r="D31" s="58">
        <v>-22078528</v>
      </c>
      <c r="E31" s="58">
        <v>-53465889</v>
      </c>
      <c r="F31" s="22">
        <v>372</v>
      </c>
      <c r="G31" s="20">
        <v>43199</v>
      </c>
      <c r="H31" s="18">
        <v>1</v>
      </c>
      <c r="I31" s="16" t="s">
        <v>128</v>
      </c>
      <c r="J31" s="21"/>
      <c r="K31" s="21"/>
      <c r="L31" s="21"/>
      <c r="M31" s="21"/>
    </row>
    <row r="32" spans="1:13" s="24" customFormat="1" x14ac:dyDescent="0.2">
      <c r="A32" s="15" t="s">
        <v>187</v>
      </c>
      <c r="B32" s="15" t="s">
        <v>41</v>
      </c>
      <c r="C32" s="16" t="s">
        <v>129</v>
      </c>
      <c r="D32" s="22">
        <v>-20.395600000000002</v>
      </c>
      <c r="E32" s="22">
        <v>-56.431699999999999</v>
      </c>
      <c r="F32" s="22">
        <v>140</v>
      </c>
      <c r="G32" s="20">
        <v>39023</v>
      </c>
      <c r="H32" s="18">
        <v>1</v>
      </c>
      <c r="I32" s="16" t="s">
        <v>67</v>
      </c>
      <c r="J32" s="21"/>
      <c r="K32" s="21"/>
      <c r="L32" s="21"/>
      <c r="M32" s="21" t="s">
        <v>33</v>
      </c>
    </row>
    <row r="33" spans="1:13" x14ac:dyDescent="0.2">
      <c r="A33" s="15" t="s">
        <v>188</v>
      </c>
      <c r="B33" s="15" t="s">
        <v>41</v>
      </c>
      <c r="C33" s="16" t="s">
        <v>130</v>
      </c>
      <c r="D33" s="22">
        <v>-18.988900000000001</v>
      </c>
      <c r="E33" s="22">
        <v>-56.623100000000001</v>
      </c>
      <c r="F33" s="22">
        <v>104</v>
      </c>
      <c r="G33" s="20">
        <v>38932</v>
      </c>
      <c r="H33" s="18">
        <v>1</v>
      </c>
      <c r="I33" s="16" t="s">
        <v>68</v>
      </c>
      <c r="J33" s="21"/>
      <c r="K33" s="21"/>
      <c r="L33" s="21"/>
      <c r="M33" s="21"/>
    </row>
    <row r="34" spans="1:13" s="24" customFormat="1" x14ac:dyDescent="0.2">
      <c r="A34" s="15" t="s">
        <v>189</v>
      </c>
      <c r="B34" s="15" t="s">
        <v>41</v>
      </c>
      <c r="C34" s="16" t="s">
        <v>131</v>
      </c>
      <c r="D34" s="22">
        <v>-19.414300000000001</v>
      </c>
      <c r="E34" s="22">
        <v>-51.1053</v>
      </c>
      <c r="F34" s="22">
        <v>424</v>
      </c>
      <c r="G34" s="20" t="s">
        <v>69</v>
      </c>
      <c r="H34" s="18">
        <v>1</v>
      </c>
      <c r="I34" s="16" t="s">
        <v>70</v>
      </c>
      <c r="J34" s="21"/>
      <c r="K34" s="21"/>
      <c r="L34" s="21"/>
      <c r="M34" s="21"/>
    </row>
    <row r="35" spans="1:13" s="24" customFormat="1" x14ac:dyDescent="0.2">
      <c r="A35" s="15" t="s">
        <v>190</v>
      </c>
      <c r="B35" s="15" t="s">
        <v>87</v>
      </c>
      <c r="C35" s="16" t="s">
        <v>132</v>
      </c>
      <c r="D35" s="58">
        <v>-18072711</v>
      </c>
      <c r="E35" s="58">
        <v>-54548811</v>
      </c>
      <c r="F35" s="22">
        <v>251</v>
      </c>
      <c r="G35" s="20">
        <v>43133</v>
      </c>
      <c r="H35" s="18">
        <v>1</v>
      </c>
      <c r="I35" s="16" t="s">
        <v>133</v>
      </c>
      <c r="J35" s="21"/>
      <c r="K35" s="21"/>
      <c r="L35" s="21"/>
      <c r="M35" s="21" t="s">
        <v>33</v>
      </c>
    </row>
    <row r="36" spans="1:13" x14ac:dyDescent="0.2">
      <c r="A36" s="15" t="s">
        <v>191</v>
      </c>
      <c r="B36" s="15" t="s">
        <v>41</v>
      </c>
      <c r="C36" s="16" t="s">
        <v>134</v>
      </c>
      <c r="D36" s="22">
        <v>-22.533300000000001</v>
      </c>
      <c r="E36" s="22">
        <v>-55.533299999999997</v>
      </c>
      <c r="F36" s="22">
        <v>650</v>
      </c>
      <c r="G36" s="20">
        <v>37140</v>
      </c>
      <c r="H36" s="18">
        <v>1</v>
      </c>
      <c r="I36" s="16" t="s">
        <v>71</v>
      </c>
      <c r="J36" s="21"/>
      <c r="K36" s="21"/>
      <c r="L36" s="21"/>
      <c r="M36" s="21"/>
    </row>
    <row r="37" spans="1:13" x14ac:dyDescent="0.2">
      <c r="A37" s="15" t="s">
        <v>192</v>
      </c>
      <c r="B37" s="15" t="s">
        <v>41</v>
      </c>
      <c r="C37" s="16" t="s">
        <v>135</v>
      </c>
      <c r="D37" s="22">
        <v>-21.7058</v>
      </c>
      <c r="E37" s="22">
        <v>-57.5533</v>
      </c>
      <c r="F37" s="22">
        <v>85</v>
      </c>
      <c r="G37" s="20">
        <v>39014</v>
      </c>
      <c r="H37" s="18">
        <v>1</v>
      </c>
      <c r="I37" s="16" t="s">
        <v>72</v>
      </c>
      <c r="J37" s="21"/>
      <c r="K37" s="21"/>
      <c r="L37" s="21"/>
      <c r="M37" s="21"/>
    </row>
    <row r="38" spans="1:13" s="24" customFormat="1" x14ac:dyDescent="0.2">
      <c r="A38" s="15" t="s">
        <v>193</v>
      </c>
      <c r="B38" s="15" t="s">
        <v>41</v>
      </c>
      <c r="C38" s="16" t="s">
        <v>136</v>
      </c>
      <c r="D38" s="22">
        <v>-19.420100000000001</v>
      </c>
      <c r="E38" s="22">
        <v>-54.553100000000001</v>
      </c>
      <c r="F38" s="22">
        <v>647</v>
      </c>
      <c r="G38" s="20">
        <v>39067</v>
      </c>
      <c r="H38" s="18">
        <v>1</v>
      </c>
      <c r="I38" s="16" t="s">
        <v>84</v>
      </c>
      <c r="J38" s="21"/>
      <c r="K38" s="21"/>
      <c r="L38" s="21"/>
      <c r="M38" s="21"/>
    </row>
    <row r="39" spans="1:13" s="24" customFormat="1" x14ac:dyDescent="0.2">
      <c r="A39" s="15" t="s">
        <v>194</v>
      </c>
      <c r="B39" s="15" t="s">
        <v>87</v>
      </c>
      <c r="C39" s="16" t="s">
        <v>137</v>
      </c>
      <c r="D39" s="58">
        <v>-20466094</v>
      </c>
      <c r="E39" s="58">
        <v>-53763028</v>
      </c>
      <c r="F39" s="22">
        <v>442</v>
      </c>
      <c r="G39" s="20">
        <v>43118</v>
      </c>
      <c r="H39" s="18">
        <v>1</v>
      </c>
      <c r="I39" s="16"/>
      <c r="J39" s="21"/>
      <c r="K39" s="21"/>
      <c r="L39" s="21"/>
      <c r="M39" s="21"/>
    </row>
    <row r="40" spans="1:13" x14ac:dyDescent="0.2">
      <c r="A40" s="15" t="s">
        <v>195</v>
      </c>
      <c r="B40" s="15" t="s">
        <v>41</v>
      </c>
      <c r="C40" s="16" t="s">
        <v>138</v>
      </c>
      <c r="D40" s="18">
        <v>-21.774999999999999</v>
      </c>
      <c r="E40" s="18">
        <v>-54.528100000000002</v>
      </c>
      <c r="F40" s="18">
        <v>329</v>
      </c>
      <c r="G40" s="20">
        <v>39625</v>
      </c>
      <c r="H40" s="18">
        <v>1</v>
      </c>
      <c r="I40" s="16" t="s">
        <v>73</v>
      </c>
      <c r="J40" s="21"/>
      <c r="K40" s="21"/>
      <c r="L40" s="21"/>
      <c r="M40" s="21" t="s">
        <v>33</v>
      </c>
    </row>
    <row r="41" spans="1:13" s="29" customFormat="1" ht="15" customHeight="1" x14ac:dyDescent="0.2">
      <c r="A41" s="26" t="s">
        <v>196</v>
      </c>
      <c r="B41" s="26" t="s">
        <v>87</v>
      </c>
      <c r="C41" s="16" t="s">
        <v>140</v>
      </c>
      <c r="D41" s="69">
        <v>-21305889</v>
      </c>
      <c r="E41" s="69">
        <v>-52820375</v>
      </c>
      <c r="F41" s="27">
        <v>383</v>
      </c>
      <c r="G41" s="17">
        <v>43209</v>
      </c>
      <c r="H41" s="16">
        <v>1</v>
      </c>
      <c r="I41" s="26" t="s">
        <v>141</v>
      </c>
      <c r="J41" s="28"/>
      <c r="K41" s="28"/>
      <c r="L41" s="28"/>
      <c r="M41" s="28"/>
    </row>
    <row r="42" spans="1:13" s="29" customFormat="1" ht="15" customHeight="1" x14ac:dyDescent="0.2">
      <c r="A42" s="26" t="s">
        <v>197</v>
      </c>
      <c r="B42" s="26" t="s">
        <v>41</v>
      </c>
      <c r="C42" s="16" t="s">
        <v>142</v>
      </c>
      <c r="D42" s="69">
        <v>-20981633</v>
      </c>
      <c r="E42" s="27">
        <v>-54.971899999999998</v>
      </c>
      <c r="F42" s="27">
        <v>464</v>
      </c>
      <c r="G42" s="17" t="s">
        <v>74</v>
      </c>
      <c r="H42" s="16">
        <v>1</v>
      </c>
      <c r="I42" s="26" t="s">
        <v>75</v>
      </c>
      <c r="J42" s="28"/>
      <c r="K42" s="28"/>
      <c r="L42" s="28"/>
      <c r="M42" s="28"/>
    </row>
    <row r="43" spans="1:13" s="24" customFormat="1" x14ac:dyDescent="0.2">
      <c r="A43" s="15" t="s">
        <v>198</v>
      </c>
      <c r="B43" s="15" t="s">
        <v>41</v>
      </c>
      <c r="C43" s="16" t="s">
        <v>143</v>
      </c>
      <c r="D43" s="18">
        <v>-23.966899999999999</v>
      </c>
      <c r="E43" s="18">
        <v>-55.0242</v>
      </c>
      <c r="F43" s="18">
        <v>402</v>
      </c>
      <c r="G43" s="20">
        <v>39605</v>
      </c>
      <c r="H43" s="18">
        <v>1</v>
      </c>
      <c r="I43" s="16" t="s">
        <v>76</v>
      </c>
      <c r="J43" s="21"/>
      <c r="K43" s="21"/>
      <c r="L43" s="21"/>
      <c r="M43" s="21"/>
    </row>
    <row r="44" spans="1:13" s="24" customFormat="1" x14ac:dyDescent="0.2">
      <c r="A44" s="15" t="s">
        <v>199</v>
      </c>
      <c r="B44" s="15" t="s">
        <v>87</v>
      </c>
      <c r="C44" s="16" t="s">
        <v>145</v>
      </c>
      <c r="D44" s="58">
        <v>-20351444</v>
      </c>
      <c r="E44" s="58">
        <v>-51430222</v>
      </c>
      <c r="F44" s="18">
        <v>374</v>
      </c>
      <c r="G44" s="20">
        <v>43196</v>
      </c>
      <c r="H44" s="18">
        <v>1</v>
      </c>
      <c r="I44" s="16" t="s">
        <v>146</v>
      </c>
      <c r="J44" s="21"/>
      <c r="K44" s="21"/>
      <c r="L44" s="21"/>
      <c r="M44" s="21"/>
    </row>
    <row r="45" spans="1:13" s="31" customFormat="1" x14ac:dyDescent="0.2">
      <c r="A45" s="26" t="s">
        <v>200</v>
      </c>
      <c r="B45" s="26" t="s">
        <v>41</v>
      </c>
      <c r="C45" s="16" t="s">
        <v>147</v>
      </c>
      <c r="D45" s="16">
        <v>-17.634699999999999</v>
      </c>
      <c r="E45" s="16">
        <v>-54.760100000000001</v>
      </c>
      <c r="F45" s="16">
        <v>486</v>
      </c>
      <c r="G45" s="17" t="s">
        <v>77</v>
      </c>
      <c r="H45" s="16">
        <v>1</v>
      </c>
      <c r="I45" s="18" t="s">
        <v>78</v>
      </c>
      <c r="J45" s="30"/>
      <c r="K45" s="30"/>
      <c r="L45" s="30"/>
      <c r="M45" s="30"/>
    </row>
    <row r="46" spans="1:13" x14ac:dyDescent="0.2">
      <c r="A46" s="15" t="s">
        <v>201</v>
      </c>
      <c r="B46" s="15" t="s">
        <v>41</v>
      </c>
      <c r="C46" s="16" t="s">
        <v>148</v>
      </c>
      <c r="D46" s="18">
        <v>-20.783300000000001</v>
      </c>
      <c r="E46" s="18">
        <v>-51.7</v>
      </c>
      <c r="F46" s="18">
        <v>313</v>
      </c>
      <c r="G46" s="20">
        <v>37137</v>
      </c>
      <c r="H46" s="18">
        <v>1</v>
      </c>
      <c r="I46" s="16" t="s">
        <v>79</v>
      </c>
      <c r="J46" s="21"/>
      <c r="K46" s="21"/>
      <c r="L46" s="21"/>
      <c r="M46" s="21"/>
    </row>
    <row r="47" spans="1:13" ht="18" customHeight="1" x14ac:dyDescent="0.2">
      <c r="A47" s="32"/>
      <c r="B47" s="33"/>
      <c r="C47" s="34"/>
      <c r="D47" s="34"/>
      <c r="E47" s="34"/>
      <c r="F47" s="34"/>
      <c r="G47" s="12" t="s">
        <v>80</v>
      </c>
      <c r="H47" s="16">
        <f>SUM(H2:H46)</f>
        <v>45</v>
      </c>
      <c r="I47" s="32"/>
      <c r="J47" s="21"/>
      <c r="K47" s="21"/>
      <c r="L47" s="21"/>
      <c r="M47" s="21"/>
    </row>
    <row r="48" spans="1:13" x14ac:dyDescent="0.2">
      <c r="A48" s="21" t="s">
        <v>81</v>
      </c>
      <c r="B48" s="35"/>
      <c r="C48" s="35"/>
      <c r="D48" s="35"/>
      <c r="E48" s="35"/>
      <c r="F48" s="35"/>
      <c r="G48" s="21"/>
      <c r="H48" s="36"/>
      <c r="I48" s="21"/>
      <c r="J48" s="21"/>
      <c r="K48" s="21"/>
      <c r="L48" s="21"/>
      <c r="M48" s="21"/>
    </row>
    <row r="49" spans="1:13" x14ac:dyDescent="0.2">
      <c r="A49" s="37" t="s">
        <v>82</v>
      </c>
      <c r="B49" s="38"/>
      <c r="C49" s="38"/>
      <c r="D49" s="38"/>
      <c r="E49" s="38"/>
      <c r="F49" s="38"/>
      <c r="G49" s="21"/>
      <c r="H49" s="21"/>
      <c r="I49" s="21"/>
      <c r="J49" s="21"/>
      <c r="K49" s="21"/>
      <c r="L49" s="21"/>
      <c r="M49" s="21"/>
    </row>
    <row r="50" spans="1:13" x14ac:dyDescent="0.2">
      <c r="A50" s="21"/>
      <c r="B50" s="38"/>
      <c r="C50" s="38"/>
      <c r="D50" s="38"/>
      <c r="E50" s="38"/>
      <c r="F50" s="38"/>
      <c r="G50" s="21"/>
      <c r="H50" s="21"/>
      <c r="I50" s="21"/>
      <c r="J50" s="21"/>
      <c r="K50" s="21"/>
      <c r="L50" s="21"/>
      <c r="M50" s="21"/>
    </row>
    <row r="51" spans="1:13" x14ac:dyDescent="0.2">
      <c r="A51" s="21"/>
      <c r="B51" s="38"/>
      <c r="C51" s="38"/>
      <c r="D51" s="38"/>
      <c r="E51" s="38"/>
      <c r="F51" s="38"/>
      <c r="G51" s="21"/>
      <c r="H51" s="21"/>
      <c r="I51" s="21"/>
      <c r="J51" s="21"/>
      <c r="K51" s="21"/>
      <c r="L51" s="21"/>
      <c r="M51" s="21"/>
    </row>
    <row r="52" spans="1:13" x14ac:dyDescent="0.2">
      <c r="A52" s="21"/>
      <c r="B52" s="38"/>
      <c r="C52" s="38"/>
      <c r="D52" s="38"/>
      <c r="E52" s="38"/>
      <c r="F52" s="38"/>
      <c r="G52" s="21"/>
      <c r="H52" s="21"/>
      <c r="I52" s="21"/>
      <c r="J52" s="21"/>
      <c r="K52" s="21"/>
      <c r="L52" s="21"/>
      <c r="M52" s="21"/>
    </row>
    <row r="53" spans="1:13" x14ac:dyDescent="0.2">
      <c r="A53" s="21"/>
      <c r="B53" s="38"/>
      <c r="C53" s="38"/>
      <c r="D53" s="38"/>
      <c r="E53" s="38"/>
      <c r="F53" s="38"/>
      <c r="G53" s="21"/>
      <c r="H53" s="21"/>
      <c r="I53" s="21"/>
      <c r="J53" s="21"/>
      <c r="K53" s="21"/>
      <c r="L53" s="21"/>
      <c r="M53" s="21"/>
    </row>
    <row r="54" spans="1:13" x14ac:dyDescent="0.2">
      <c r="A54" s="21"/>
      <c r="B54" s="38"/>
      <c r="C54" s="38"/>
      <c r="D54" s="38"/>
      <c r="E54" s="38"/>
      <c r="F54" s="38"/>
      <c r="G54" s="21"/>
      <c r="H54" s="21"/>
      <c r="I54" s="21"/>
      <c r="J54" s="21"/>
      <c r="K54" s="21"/>
      <c r="L54" s="21"/>
      <c r="M54" s="21"/>
    </row>
    <row r="55" spans="1:13" x14ac:dyDescent="0.2">
      <c r="A55" s="21"/>
      <c r="B55" s="38"/>
      <c r="C55" s="38"/>
      <c r="D55" s="38"/>
      <c r="E55" s="38"/>
      <c r="F55" s="38"/>
      <c r="G55" s="21"/>
      <c r="H55" s="21"/>
      <c r="I55" s="21"/>
      <c r="J55" s="21"/>
      <c r="K55" s="21"/>
      <c r="L55" s="21"/>
      <c r="M55" s="21"/>
    </row>
    <row r="56" spans="1:13" x14ac:dyDescent="0.2">
      <c r="A56" s="21"/>
      <c r="B56" s="38"/>
      <c r="C56" s="38"/>
      <c r="D56" s="38"/>
      <c r="E56" s="38"/>
      <c r="F56" s="38"/>
      <c r="G56" s="21"/>
      <c r="H56" s="21"/>
      <c r="I56" s="21"/>
      <c r="J56" s="21"/>
      <c r="K56" s="21"/>
      <c r="L56" s="21"/>
      <c r="M56" s="21"/>
    </row>
    <row r="57" spans="1:13" x14ac:dyDescent="0.2">
      <c r="A57" s="21"/>
      <c r="B57" s="38"/>
      <c r="C57" s="38"/>
      <c r="D57" s="38"/>
      <c r="E57" s="38"/>
      <c r="F57" s="38"/>
      <c r="G57" s="21"/>
      <c r="H57" s="21"/>
      <c r="I57" s="21"/>
      <c r="J57" s="21"/>
      <c r="K57" s="21"/>
      <c r="L57" s="21"/>
      <c r="M57" s="21"/>
    </row>
    <row r="58" spans="1:13" x14ac:dyDescent="0.2">
      <c r="A58" s="21"/>
      <c r="B58" s="38"/>
      <c r="C58" s="38"/>
      <c r="D58" s="38"/>
      <c r="E58" s="38"/>
      <c r="F58" s="38"/>
      <c r="G58" s="21"/>
      <c r="H58" s="21"/>
      <c r="I58" s="21"/>
      <c r="J58" s="21"/>
      <c r="K58" s="21"/>
      <c r="L58" s="21"/>
      <c r="M58" s="21"/>
    </row>
    <row r="59" spans="1:13" x14ac:dyDescent="0.2">
      <c r="A59" s="21"/>
      <c r="B59" s="38"/>
      <c r="C59" s="38"/>
      <c r="D59" s="38"/>
      <c r="E59" s="38"/>
      <c r="F59" s="38" t="s">
        <v>33</v>
      </c>
      <c r="G59" s="21"/>
      <c r="H59" s="21"/>
      <c r="I59" s="21"/>
      <c r="J59" s="21"/>
      <c r="K59" s="21"/>
      <c r="L59" s="21"/>
      <c r="M59" s="21"/>
    </row>
    <row r="60" spans="1:13" x14ac:dyDescent="0.2">
      <c r="A60" s="21"/>
      <c r="B60" s="38"/>
      <c r="C60" s="38"/>
      <c r="D60" s="38"/>
      <c r="E60" s="38"/>
      <c r="F60" s="38"/>
      <c r="G60" s="21"/>
      <c r="H60" s="21"/>
      <c r="I60" s="21"/>
      <c r="J60" s="21"/>
      <c r="K60" s="21"/>
      <c r="L60" s="21"/>
      <c r="M60" s="21"/>
    </row>
    <row r="61" spans="1:13" x14ac:dyDescent="0.2">
      <c r="A61" s="21"/>
      <c r="B61" s="38"/>
      <c r="C61" s="38"/>
      <c r="D61" s="38"/>
      <c r="E61" s="38"/>
      <c r="F61" s="38"/>
      <c r="G61" s="21"/>
      <c r="H61" s="21"/>
      <c r="I61" s="21"/>
      <c r="J61" s="21"/>
      <c r="K61" s="21"/>
      <c r="L61" s="21"/>
      <c r="M61" s="21"/>
    </row>
    <row r="62" spans="1:13" x14ac:dyDescent="0.2">
      <c r="A62" s="21"/>
      <c r="B62" s="38"/>
      <c r="C62" s="38"/>
      <c r="D62" s="38"/>
      <c r="E62" s="38"/>
      <c r="F62" s="38"/>
      <c r="G62" s="21"/>
      <c r="H62" s="21"/>
      <c r="I62" s="21"/>
      <c r="J62" s="21"/>
      <c r="K62" s="21"/>
      <c r="L62" s="21"/>
      <c r="M62" s="21"/>
    </row>
    <row r="63" spans="1:13" x14ac:dyDescent="0.2">
      <c r="A63" s="21"/>
      <c r="B63" s="38"/>
      <c r="C63" s="38"/>
      <c r="D63" s="38"/>
      <c r="E63" s="38"/>
      <c r="F63" s="38"/>
      <c r="G63" s="21"/>
      <c r="H63" s="21"/>
      <c r="I63" s="21"/>
      <c r="J63" s="21"/>
      <c r="K63" s="21"/>
      <c r="L63" s="21"/>
      <c r="M63" s="21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showGridLines="0" zoomScale="90" zoomScaleNormal="90" workbookViewId="0">
      <selection activeCell="AD38" sqref="AD38"/>
    </sheetView>
  </sheetViews>
  <sheetFormatPr defaultRowHeight="12.75" x14ac:dyDescent="0.2"/>
  <cols>
    <col min="1" max="1" width="23.570312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8" bestFit="1" customWidth="1"/>
  </cols>
  <sheetData>
    <row r="1" spans="1:36" ht="20.100000000000001" customHeight="1" x14ac:dyDescent="0.2">
      <c r="A1" s="120" t="s">
        <v>211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2"/>
    </row>
    <row r="2" spans="1:36" ht="20.100000000000001" customHeight="1" x14ac:dyDescent="0.2">
      <c r="A2" s="119" t="s">
        <v>20</v>
      </c>
      <c r="B2" s="139" t="str">
        <f>TempInst!$B$2</f>
        <v>Agosto/2024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8"/>
    </row>
    <row r="3" spans="1:36" s="4" customFormat="1" ht="20.100000000000001" customHeight="1" x14ac:dyDescent="0.2">
      <c r="A3" s="119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135">
        <v>30</v>
      </c>
      <c r="AF3" s="135">
        <v>31</v>
      </c>
      <c r="AG3" s="78" t="s">
        <v>25</v>
      </c>
      <c r="AH3" s="79" t="s">
        <v>24</v>
      </c>
    </row>
    <row r="4" spans="1:36" s="5" customFormat="1" ht="20.100000000000001" customHeight="1" x14ac:dyDescent="0.2">
      <c r="A4" s="119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78" t="s">
        <v>23</v>
      </c>
      <c r="AH4" s="79" t="s">
        <v>23</v>
      </c>
    </row>
    <row r="5" spans="1:36" s="5" customFormat="1" ht="12.75" customHeight="1" x14ac:dyDescent="0.2">
      <c r="A5" s="50" t="s">
        <v>28</v>
      </c>
      <c r="B5" s="90">
        <f>[1]Agosto!$C$5</f>
        <v>36.4</v>
      </c>
      <c r="C5" s="90">
        <f>[1]Agosto!$C$6</f>
        <v>35.6</v>
      </c>
      <c r="D5" s="90">
        <f>[1]Agosto!$C$7</f>
        <v>35.700000000000003</v>
      </c>
      <c r="E5" s="90">
        <f>[1]Agosto!$C$8</f>
        <v>35.4</v>
      </c>
      <c r="F5" s="90">
        <f>[1]Agosto!$C$9</f>
        <v>35.5</v>
      </c>
      <c r="G5" s="90">
        <f>[1]Agosto!$C$10</f>
        <v>35.1</v>
      </c>
      <c r="H5" s="90">
        <f>[1]Agosto!$C$11</f>
        <v>35.799999999999997</v>
      </c>
      <c r="I5" s="90">
        <f>[1]Agosto!$C$12</f>
        <v>27.8</v>
      </c>
      <c r="J5" s="90">
        <f>[1]Agosto!$C$13</f>
        <v>21.9</v>
      </c>
      <c r="K5" s="90">
        <f>[1]Agosto!$C$14</f>
        <v>20.5</v>
      </c>
      <c r="L5" s="90">
        <f>[1]Agosto!$C$15</f>
        <v>26.3</v>
      </c>
      <c r="M5" s="90">
        <f>[1]Agosto!$C$16</f>
        <v>25.4</v>
      </c>
      <c r="N5" s="90">
        <f>[1]Agosto!$C$17</f>
        <v>26.6</v>
      </c>
      <c r="O5" s="90">
        <f>[1]Agosto!$C$18</f>
        <v>32.5</v>
      </c>
      <c r="P5" s="90">
        <f>[1]Agosto!$C$19</f>
        <v>37.200000000000003</v>
      </c>
      <c r="Q5" s="90">
        <f>[1]Agosto!$C$20</f>
        <v>38.700000000000003</v>
      </c>
      <c r="R5" s="90">
        <f>[1]Agosto!$C$21</f>
        <v>38.9</v>
      </c>
      <c r="S5" s="90">
        <f>[1]Agosto!$C$22</f>
        <v>39.799999999999997</v>
      </c>
      <c r="T5" s="90">
        <f>[1]Agosto!$C$23</f>
        <v>39.5</v>
      </c>
      <c r="U5" s="90">
        <f>[1]Agosto!$C$24</f>
        <v>39.5</v>
      </c>
      <c r="V5" s="90">
        <f>[1]Agosto!$C$25</f>
        <v>39.200000000000003</v>
      </c>
      <c r="W5" s="90">
        <f>[1]Agosto!$C$26</f>
        <v>39.4</v>
      </c>
      <c r="X5" s="90">
        <f>[1]Agosto!$C$27</f>
        <v>37.6</v>
      </c>
      <c r="Y5" s="90">
        <f>[1]Agosto!$C$28</f>
        <v>23.1</v>
      </c>
      <c r="Z5" s="90">
        <f>[1]Agosto!$C$29</f>
        <v>14.9</v>
      </c>
      <c r="AA5" s="90">
        <f>[1]Agosto!$C$30</f>
        <v>23</v>
      </c>
      <c r="AB5" s="90">
        <f>[1]Agosto!$C$31</f>
        <v>23</v>
      </c>
      <c r="AC5" s="90">
        <f>[1]Agosto!$C$32</f>
        <v>29.5</v>
      </c>
      <c r="AD5" s="90">
        <f>[1]Agosto!$C$33</f>
        <v>37.4</v>
      </c>
      <c r="AE5" s="90">
        <f>[1]Agosto!$C$34</f>
        <v>37.200000000000003</v>
      </c>
      <c r="AF5" s="90">
        <f>[1]Agosto!$C$35</f>
        <v>38.5</v>
      </c>
      <c r="AG5" s="91">
        <f t="shared" ref="AG5" si="1">MAX(B5:AF5)</f>
        <v>39.799999999999997</v>
      </c>
      <c r="AH5" s="92">
        <f t="shared" ref="AH5:AH50" si="2">AVERAGE(B5:AF5)</f>
        <v>32.480645161290319</v>
      </c>
    </row>
    <row r="6" spans="1:36" ht="12.75" customHeight="1" x14ac:dyDescent="0.2">
      <c r="A6" s="50" t="s">
        <v>0</v>
      </c>
      <c r="B6" s="93">
        <f>[2]Agosto!$C$5</f>
        <v>33</v>
      </c>
      <c r="C6" s="93">
        <f>[2]Agosto!$C$6</f>
        <v>32.6</v>
      </c>
      <c r="D6" s="93">
        <f>[2]Agosto!$C$7</f>
        <v>33.9</v>
      </c>
      <c r="E6" s="93">
        <f>[2]Agosto!$C$8</f>
        <v>29.2</v>
      </c>
      <c r="F6" s="93">
        <f>[2]Agosto!$C$9</f>
        <v>33.799999999999997</v>
      </c>
      <c r="G6" s="93">
        <f>[2]Agosto!$C$10</f>
        <v>33.799999999999997</v>
      </c>
      <c r="H6" s="93">
        <f>[2]Agosto!$C$11</f>
        <v>30.9</v>
      </c>
      <c r="I6" s="93">
        <f>[2]Agosto!$C$12</f>
        <v>18.399999999999999</v>
      </c>
      <c r="J6" s="93">
        <f>[2]Agosto!$C$13</f>
        <v>14</v>
      </c>
      <c r="K6" s="93">
        <f>[2]Agosto!$C$14</f>
        <v>19.5</v>
      </c>
      <c r="L6" s="93">
        <f>[2]Agosto!$C$15</f>
        <v>23.3</v>
      </c>
      <c r="M6" s="93">
        <f>[2]Agosto!$C$16</f>
        <v>22.6</v>
      </c>
      <c r="N6" s="93">
        <f>[2]Agosto!$C$17</f>
        <v>24.6</v>
      </c>
      <c r="O6" s="93">
        <f>[2]Agosto!$C$18</f>
        <v>29.1</v>
      </c>
      <c r="P6" s="93">
        <f>[2]Agosto!$C$19</f>
        <v>32.799999999999997</v>
      </c>
      <c r="Q6" s="93">
        <f>[2]Agosto!$C$20</f>
        <v>35.299999999999997</v>
      </c>
      <c r="R6" s="93">
        <f>[2]Agosto!$C$21</f>
        <v>37</v>
      </c>
      <c r="S6" s="93">
        <f>[2]Agosto!$C$22</f>
        <v>37.5</v>
      </c>
      <c r="T6" s="93">
        <f>[2]Agosto!$C$23</f>
        <v>37.799999999999997</v>
      </c>
      <c r="U6" s="93">
        <f>[2]Agosto!$C$24</f>
        <v>37.9</v>
      </c>
      <c r="V6" s="93">
        <f>[2]Agosto!$C$25</f>
        <v>37.799999999999997</v>
      </c>
      <c r="W6" s="93">
        <f>[2]Agosto!$C$26</f>
        <v>35.1</v>
      </c>
      <c r="X6" s="93">
        <f>[2]Agosto!$C$27</f>
        <v>17.899999999999999</v>
      </c>
      <c r="Y6" s="93">
        <f>[2]Agosto!$C$28</f>
        <v>19.7</v>
      </c>
      <c r="Z6" s="93">
        <f>[2]Agosto!$C$29</f>
        <v>17.7</v>
      </c>
      <c r="AA6" s="93">
        <f>[2]Agosto!$C$30</f>
        <v>21.4</v>
      </c>
      <c r="AB6" s="93">
        <f>[2]Agosto!$C$31</f>
        <v>26</v>
      </c>
      <c r="AC6" s="93">
        <f>[2]Agosto!$C$32</f>
        <v>32.700000000000003</v>
      </c>
      <c r="AD6" s="93">
        <f>[2]Agosto!$C$33</f>
        <v>33.5</v>
      </c>
      <c r="AE6" s="93">
        <f>[2]Agosto!$C$34</f>
        <v>35.6</v>
      </c>
      <c r="AF6" s="93">
        <f>[2]Agosto!$C$35</f>
        <v>35.4</v>
      </c>
      <c r="AG6" s="91">
        <f t="shared" ref="AG6:AG33" si="3">MAX(B6:AF6)</f>
        <v>37.9</v>
      </c>
      <c r="AH6" s="92">
        <f t="shared" si="2"/>
        <v>29.3483870967742</v>
      </c>
    </row>
    <row r="7" spans="1:36" ht="12.75" customHeight="1" x14ac:dyDescent="0.2">
      <c r="A7" s="50" t="s">
        <v>86</v>
      </c>
      <c r="B7" s="93">
        <f>[3]Agosto!$C$5</f>
        <v>33.9</v>
      </c>
      <c r="C7" s="93">
        <f>[3]Agosto!$C$6</f>
        <v>33</v>
      </c>
      <c r="D7" s="93">
        <f>[3]Agosto!$C$7</f>
        <v>34.200000000000003</v>
      </c>
      <c r="E7" s="93">
        <f>[3]Agosto!$C$8</f>
        <v>33.299999999999997</v>
      </c>
      <c r="F7" s="93">
        <f>[3]Agosto!$C$9</f>
        <v>33.700000000000003</v>
      </c>
      <c r="G7" s="93">
        <f>[3]Agosto!$C$10</f>
        <v>33.700000000000003</v>
      </c>
      <c r="H7" s="93">
        <f>[3]Agosto!$C$11</f>
        <v>33.700000000000003</v>
      </c>
      <c r="I7" s="93">
        <f>[3]Agosto!$C$12</f>
        <v>27.2</v>
      </c>
      <c r="J7" s="93">
        <f>[3]Agosto!$C$13</f>
        <v>17</v>
      </c>
      <c r="K7" s="93">
        <f>[3]Agosto!$C$14</f>
        <v>20.8</v>
      </c>
      <c r="L7" s="93">
        <f>[3]Agosto!$C$15</f>
        <v>23.2</v>
      </c>
      <c r="M7" s="93">
        <f>[3]Agosto!$C$16</f>
        <v>22.8</v>
      </c>
      <c r="N7" s="93">
        <f>[3]Agosto!$C$17</f>
        <v>24.6</v>
      </c>
      <c r="O7" s="93">
        <f>[3]Agosto!$C$18</f>
        <v>28.4</v>
      </c>
      <c r="P7" s="93">
        <f>[3]Agosto!$C$19</f>
        <v>33.4</v>
      </c>
      <c r="Q7" s="93">
        <f>[3]Agosto!$C$20</f>
        <v>35.9</v>
      </c>
      <c r="R7" s="93">
        <f>[3]Agosto!$C$21</f>
        <v>37.700000000000003</v>
      </c>
      <c r="S7" s="93">
        <f>[3]Agosto!$C$22</f>
        <v>37.5</v>
      </c>
      <c r="T7" s="93">
        <f>[3]Agosto!$C$23</f>
        <v>38.299999999999997</v>
      </c>
      <c r="U7" s="93">
        <f>[3]Agosto!$C$24</f>
        <v>37.9</v>
      </c>
      <c r="V7" s="93">
        <f>[3]Agosto!$C$25</f>
        <v>37.799999999999997</v>
      </c>
      <c r="W7" s="93">
        <f>[3]Agosto!$C$26</f>
        <v>37.4</v>
      </c>
      <c r="X7" s="93">
        <f>[3]Agosto!$C$27</f>
        <v>28.1</v>
      </c>
      <c r="Y7" s="93">
        <f>[3]Agosto!$C$28</f>
        <v>15.8</v>
      </c>
      <c r="Z7" s="93">
        <f>[3]Agosto!$C$29</f>
        <v>14.8</v>
      </c>
      <c r="AA7" s="93">
        <f>[3]Agosto!$C$30</f>
        <v>20.6</v>
      </c>
      <c r="AB7" s="93">
        <f>[3]Agosto!$C$31</f>
        <v>26.5</v>
      </c>
      <c r="AC7" s="93">
        <f>[3]Agosto!$C$32</f>
        <v>31.4</v>
      </c>
      <c r="AD7" s="93">
        <f>[3]Agosto!$C$33</f>
        <v>34.299999999999997</v>
      </c>
      <c r="AE7" s="93">
        <f>[3]Agosto!$C$34</f>
        <v>35.799999999999997</v>
      </c>
      <c r="AF7" s="93">
        <f>[3]Agosto!$C$35</f>
        <v>36.1</v>
      </c>
      <c r="AG7" s="91">
        <f t="shared" si="3"/>
        <v>38.299999999999997</v>
      </c>
      <c r="AH7" s="92">
        <f t="shared" si="2"/>
        <v>30.283870967741926</v>
      </c>
    </row>
    <row r="8" spans="1:36" ht="12.75" customHeight="1" x14ac:dyDescent="0.2">
      <c r="A8" s="50" t="s">
        <v>1</v>
      </c>
      <c r="B8" s="93">
        <f>[4]Agosto!$C$5</f>
        <v>37.799999999999997</v>
      </c>
      <c r="C8" s="93">
        <f>[4]Agosto!$C$6</f>
        <v>36.200000000000003</v>
      </c>
      <c r="D8" s="93">
        <f>[4]Agosto!$C$7</f>
        <v>36.700000000000003</v>
      </c>
      <c r="E8" s="93">
        <f>[4]Agosto!$C$8</f>
        <v>36.6</v>
      </c>
      <c r="F8" s="93">
        <f>[4]Agosto!$C$9</f>
        <v>37.700000000000003</v>
      </c>
      <c r="G8" s="93">
        <f>[4]Agosto!$C$10</f>
        <v>36.299999999999997</v>
      </c>
      <c r="H8" s="93">
        <f>[4]Agosto!$C$11</f>
        <v>35.700000000000003</v>
      </c>
      <c r="I8" s="93">
        <f>[4]Agosto!$C$12</f>
        <v>27.4</v>
      </c>
      <c r="J8" s="93">
        <f>[4]Agosto!$C$13</f>
        <v>16.3</v>
      </c>
      <c r="K8" s="93">
        <f>[4]Agosto!$C$14</f>
        <v>20.100000000000001</v>
      </c>
      <c r="L8" s="93">
        <f>[4]Agosto!$C$15</f>
        <v>25.5</v>
      </c>
      <c r="M8" s="93">
        <f>[4]Agosto!$C$16</f>
        <v>26.5</v>
      </c>
      <c r="N8" s="93">
        <f>[4]Agosto!$C$17</f>
        <v>26.2</v>
      </c>
      <c r="O8" s="93">
        <f>[4]Agosto!$C$18</f>
        <v>32.1</v>
      </c>
      <c r="P8" s="93">
        <f>[4]Agosto!$C$19</f>
        <v>37.799999999999997</v>
      </c>
      <c r="Q8" s="93">
        <f>[4]Agosto!$C$20</f>
        <v>38.4</v>
      </c>
      <c r="R8" s="93">
        <f>[4]Agosto!$C$21</f>
        <v>39.9</v>
      </c>
      <c r="S8" s="93">
        <f>[4]Agosto!$C$22</f>
        <v>39.700000000000003</v>
      </c>
      <c r="T8" s="93">
        <f>[4]Agosto!$C$23</f>
        <v>39.4</v>
      </c>
      <c r="U8" s="93">
        <f>[4]Agosto!$C$24</f>
        <v>40.200000000000003</v>
      </c>
      <c r="V8" s="93">
        <f>[4]Agosto!$C$25</f>
        <v>39.200000000000003</v>
      </c>
      <c r="W8" s="93">
        <f>[4]Agosto!$C$26</f>
        <v>38.299999999999997</v>
      </c>
      <c r="X8" s="93">
        <f>[4]Agosto!$C$27</f>
        <v>27.1</v>
      </c>
      <c r="Y8" s="93">
        <f>[4]Agosto!$C$28</f>
        <v>18.7</v>
      </c>
      <c r="Z8" s="93">
        <f>[4]Agosto!$C$29</f>
        <v>16.100000000000001</v>
      </c>
      <c r="AA8" s="93">
        <f>[4]Agosto!$C$30</f>
        <v>23.4</v>
      </c>
      <c r="AB8" s="93">
        <f>[4]Agosto!$C$31</f>
        <v>30.7</v>
      </c>
      <c r="AC8" s="93">
        <f>[4]Agosto!$C$32</f>
        <v>36.200000000000003</v>
      </c>
      <c r="AD8" s="93">
        <f>[4]Agosto!$C$33</f>
        <v>38.5</v>
      </c>
      <c r="AE8" s="93">
        <f>[4]Agosto!$C$34</f>
        <v>39</v>
      </c>
      <c r="AF8" s="93">
        <f>[4]Agosto!$C$35</f>
        <v>38.700000000000003</v>
      </c>
      <c r="AG8" s="91">
        <f t="shared" si="3"/>
        <v>40.200000000000003</v>
      </c>
      <c r="AH8" s="92">
        <f t="shared" si="2"/>
        <v>32.658064516129045</v>
      </c>
    </row>
    <row r="9" spans="1:36" ht="12.75" customHeight="1" x14ac:dyDescent="0.2">
      <c r="A9" s="50" t="s">
        <v>149</v>
      </c>
      <c r="B9" s="93">
        <f>[5]Agosto!$C$5</f>
        <v>31.9</v>
      </c>
      <c r="C9" s="93">
        <f>[5]Agosto!$C$6</f>
        <v>32</v>
      </c>
      <c r="D9" s="93">
        <f>[5]Agosto!$C$7</f>
        <v>32.200000000000003</v>
      </c>
      <c r="E9" s="93">
        <f>[5]Agosto!$C$8</f>
        <v>27.9</v>
      </c>
      <c r="F9" s="93">
        <f>[5]Agosto!$C$9</f>
        <v>32.6</v>
      </c>
      <c r="G9" s="93">
        <f>[5]Agosto!$C$10</f>
        <v>32</v>
      </c>
      <c r="H9" s="93">
        <f>[5]Agosto!$C$11</f>
        <v>30</v>
      </c>
      <c r="I9" s="93">
        <f>[5]Agosto!$C$12</f>
        <v>19</v>
      </c>
      <c r="J9" s="93">
        <f>[5]Agosto!$C$13</f>
        <v>12.5</v>
      </c>
      <c r="K9" s="93">
        <f>[5]Agosto!$C$14</f>
        <v>18.5</v>
      </c>
      <c r="L9" s="93">
        <f>[5]Agosto!$C$15</f>
        <v>20.7</v>
      </c>
      <c r="M9" s="93">
        <f>[5]Agosto!$C$16</f>
        <v>18.8</v>
      </c>
      <c r="N9" s="93">
        <f>[5]Agosto!$C$17</f>
        <v>24.1</v>
      </c>
      <c r="O9" s="93">
        <f>[5]Agosto!$C$18</f>
        <v>28.7</v>
      </c>
      <c r="P9" s="93">
        <f>[5]Agosto!$C$19</f>
        <v>32.4</v>
      </c>
      <c r="Q9" s="93">
        <f>[5]Agosto!$C$20</f>
        <v>34.4</v>
      </c>
      <c r="R9" s="93">
        <f>[5]Agosto!$C$21</f>
        <v>35.200000000000003</v>
      </c>
      <c r="S9" s="93">
        <f>[5]Agosto!$C$22</f>
        <v>36.200000000000003</v>
      </c>
      <c r="T9" s="93">
        <f>[5]Agosto!$C$23</f>
        <v>36</v>
      </c>
      <c r="U9" s="93">
        <f>[5]Agosto!$C$24</f>
        <v>36.799999999999997</v>
      </c>
      <c r="V9" s="93">
        <f>[5]Agosto!$C$25</f>
        <v>35.1</v>
      </c>
      <c r="W9" s="93">
        <f>[5]Agosto!$C$26</f>
        <v>32.299999999999997</v>
      </c>
      <c r="X9" s="93">
        <f>[5]Agosto!$C$27</f>
        <v>16.600000000000001</v>
      </c>
      <c r="Y9" s="93">
        <f>[5]Agosto!$C$28</f>
        <v>16.3</v>
      </c>
      <c r="Z9" s="93">
        <f>[5]Agosto!$C$29</f>
        <v>14.8</v>
      </c>
      <c r="AA9" s="93">
        <f>[5]Agosto!$C$30</f>
        <v>20.100000000000001</v>
      </c>
      <c r="AB9" s="93">
        <f>[5]Agosto!$C$31</f>
        <v>25.5</v>
      </c>
      <c r="AC9" s="93">
        <f>[5]Agosto!$C$32</f>
        <v>32.4</v>
      </c>
      <c r="AD9" s="93">
        <f>[5]Agosto!$C$33</f>
        <v>32.1</v>
      </c>
      <c r="AE9" s="93">
        <f>[5]Agosto!$C$34</f>
        <v>34</v>
      </c>
      <c r="AF9" s="93">
        <f>[5]Agosto!$C$35</f>
        <v>33.6</v>
      </c>
      <c r="AG9" s="91">
        <f t="shared" si="3"/>
        <v>36.799999999999997</v>
      </c>
      <c r="AH9" s="92">
        <f t="shared" si="2"/>
        <v>27.893548387096768</v>
      </c>
    </row>
    <row r="10" spans="1:36" ht="12.75" customHeight="1" x14ac:dyDescent="0.2">
      <c r="A10" s="50" t="s">
        <v>93</v>
      </c>
      <c r="B10" s="93">
        <f>[6]Agosto!$C$5</f>
        <v>34.4</v>
      </c>
      <c r="C10" s="93">
        <f>[6]Agosto!$C$6</f>
        <v>32.700000000000003</v>
      </c>
      <c r="D10" s="93">
        <f>[6]Agosto!$C$7</f>
        <v>33.4</v>
      </c>
      <c r="E10" s="93">
        <f>[6]Agosto!$C$8</f>
        <v>32.9</v>
      </c>
      <c r="F10" s="93">
        <f>[6]Agosto!$C$9</f>
        <v>33</v>
      </c>
      <c r="G10" s="93">
        <f>[6]Agosto!$C$10</f>
        <v>32.4</v>
      </c>
      <c r="H10" s="93">
        <f>[6]Agosto!$C$11</f>
        <v>33.200000000000003</v>
      </c>
      <c r="I10" s="93">
        <f>[6]Agosto!$C$12</f>
        <v>24.1</v>
      </c>
      <c r="J10" s="93">
        <f>[6]Agosto!$C$13</f>
        <v>18</v>
      </c>
      <c r="K10" s="93">
        <f>[6]Agosto!$C$14</f>
        <v>19.399999999999999</v>
      </c>
      <c r="L10" s="93">
        <f>[6]Agosto!$C$15</f>
        <v>24.4</v>
      </c>
      <c r="M10" s="93">
        <f>[6]Agosto!$C$16</f>
        <v>23.5</v>
      </c>
      <c r="N10" s="93">
        <f>[6]Agosto!$C$17</f>
        <v>25.4</v>
      </c>
      <c r="O10" s="93">
        <f>[6]Agosto!$C$18</f>
        <v>32.4</v>
      </c>
      <c r="P10" s="93">
        <f>[6]Agosto!$C$19</f>
        <v>35.299999999999997</v>
      </c>
      <c r="Q10" s="93">
        <f>[6]Agosto!$C$20</f>
        <v>36.200000000000003</v>
      </c>
      <c r="R10" s="93">
        <f>[6]Agosto!$C$21</f>
        <v>36.6</v>
      </c>
      <c r="S10" s="93">
        <f>[6]Agosto!$C$22</f>
        <v>36.700000000000003</v>
      </c>
      <c r="T10" s="93">
        <f>[6]Agosto!$C$23</f>
        <v>37</v>
      </c>
      <c r="U10" s="93">
        <f>[6]Agosto!$C$24</f>
        <v>37.4</v>
      </c>
      <c r="V10" s="93">
        <f>[6]Agosto!$C$25</f>
        <v>36.200000000000003</v>
      </c>
      <c r="W10" s="93">
        <f>[6]Agosto!$C$26</f>
        <v>35.6</v>
      </c>
      <c r="X10" s="93">
        <f>[6]Agosto!$C$27</f>
        <v>28</v>
      </c>
      <c r="Y10" s="93">
        <f>[6]Agosto!$C$28</f>
        <v>20.9</v>
      </c>
      <c r="Z10" s="93">
        <f>[6]Agosto!$C$29</f>
        <v>13.2</v>
      </c>
      <c r="AA10" s="93">
        <f>[6]Agosto!$C$30</f>
        <v>20.9</v>
      </c>
      <c r="AB10" s="93">
        <f>[6]Agosto!$C$31</f>
        <v>29.5</v>
      </c>
      <c r="AC10" s="93">
        <f>[6]Agosto!$C$32</f>
        <v>34.1</v>
      </c>
      <c r="AD10" s="93">
        <f>[6]Agosto!$C$33</f>
        <v>35.4</v>
      </c>
      <c r="AE10" s="93">
        <f>[6]Agosto!$C$34</f>
        <v>35.5</v>
      </c>
      <c r="AF10" s="93">
        <f>[6]Agosto!$C$35</f>
        <v>36.200000000000003</v>
      </c>
      <c r="AG10" s="91">
        <f t="shared" si="3"/>
        <v>37.4</v>
      </c>
      <c r="AH10" s="92">
        <f t="shared" si="2"/>
        <v>30.448387096774198</v>
      </c>
    </row>
    <row r="11" spans="1:36" ht="12.75" customHeight="1" x14ac:dyDescent="0.2">
      <c r="A11" s="50" t="s">
        <v>50</v>
      </c>
      <c r="B11" s="93">
        <f>[7]Agosto!$C$5</f>
        <v>33</v>
      </c>
      <c r="C11" s="93">
        <f>[7]Agosto!$C$6</f>
        <v>32.299999999999997</v>
      </c>
      <c r="D11" s="93">
        <f>[7]Agosto!$C$7</f>
        <v>33.6</v>
      </c>
      <c r="E11" s="93">
        <f>[7]Agosto!$C$8</f>
        <v>33.1</v>
      </c>
      <c r="F11" s="93">
        <f>[7]Agosto!$C$9</f>
        <v>33.299999999999997</v>
      </c>
      <c r="G11" s="93">
        <f>[7]Agosto!$C$10</f>
        <v>33.9</v>
      </c>
      <c r="H11" s="93">
        <f>[7]Agosto!$C$11</f>
        <v>34.4</v>
      </c>
      <c r="I11" s="93">
        <f>[7]Agosto!$C$12</f>
        <v>29.6</v>
      </c>
      <c r="J11" s="93">
        <f>[7]Agosto!$C$13</f>
        <v>19.2</v>
      </c>
      <c r="K11" s="93">
        <f>[7]Agosto!$C$14</f>
        <v>19.7</v>
      </c>
      <c r="L11" s="93">
        <f>[7]Agosto!$C$15</f>
        <v>22.9</v>
      </c>
      <c r="M11" s="93">
        <f>[7]Agosto!$C$16</f>
        <v>22.4</v>
      </c>
      <c r="N11" s="93">
        <f>[7]Agosto!$C$17</f>
        <v>23.4</v>
      </c>
      <c r="O11" s="93">
        <f>[7]Agosto!$C$18</f>
        <v>26</v>
      </c>
      <c r="P11" s="93">
        <f>[7]Agosto!$C$19</f>
        <v>32.700000000000003</v>
      </c>
      <c r="Q11" s="93">
        <f>[7]Agosto!$C$20</f>
        <v>34.5</v>
      </c>
      <c r="R11" s="93">
        <f>[7]Agosto!$C$21</f>
        <v>35.799999999999997</v>
      </c>
      <c r="S11" s="93">
        <f>[7]Agosto!$C$22</f>
        <v>36.5</v>
      </c>
      <c r="T11" s="93">
        <f>[7]Agosto!$C$23</f>
        <v>37</v>
      </c>
      <c r="U11" s="93">
        <f>[7]Agosto!$C$24</f>
        <v>35.9</v>
      </c>
      <c r="V11" s="93">
        <f>[7]Agosto!$C$25</f>
        <v>34.799999999999997</v>
      </c>
      <c r="W11" s="93">
        <f>[7]Agosto!$C$26</f>
        <v>36.9</v>
      </c>
      <c r="X11" s="93">
        <f>[7]Agosto!$C$27</f>
        <v>30</v>
      </c>
      <c r="Y11" s="93">
        <f>[7]Agosto!$C$28</f>
        <v>19.600000000000001</v>
      </c>
      <c r="Z11" s="93">
        <f>[7]Agosto!$C$29</f>
        <v>14.7</v>
      </c>
      <c r="AA11" s="93">
        <f>[7]Agosto!$C$30</f>
        <v>20.9</v>
      </c>
      <c r="AB11" s="93">
        <f>[7]Agosto!$C$31</f>
        <v>25.4</v>
      </c>
      <c r="AC11" s="93">
        <f>[7]Agosto!$C$32</f>
        <v>29.1</v>
      </c>
      <c r="AD11" s="93">
        <f>[7]Agosto!$C$33</f>
        <v>32</v>
      </c>
      <c r="AE11" s="93">
        <f>[7]Agosto!$C$34</f>
        <v>33.9</v>
      </c>
      <c r="AF11" s="93">
        <f>[7]Agosto!$C$35</f>
        <v>35</v>
      </c>
      <c r="AG11" s="91">
        <f t="shared" si="3"/>
        <v>37</v>
      </c>
      <c r="AH11" s="92">
        <f t="shared" si="2"/>
        <v>29.7258064516129</v>
      </c>
    </row>
    <row r="12" spans="1:36" ht="12.75" hidden="1" customHeight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91">
        <f t="shared" si="3"/>
        <v>0</v>
      </c>
      <c r="AH12" s="92" t="e">
        <f t="shared" si="2"/>
        <v>#DIV/0!</v>
      </c>
    </row>
    <row r="13" spans="1:36" ht="12.75" customHeight="1" x14ac:dyDescent="0.2">
      <c r="A13" s="50" t="s">
        <v>96</v>
      </c>
      <c r="B13" s="93">
        <f>[8]Agosto!$C$5</f>
        <v>35.4</v>
      </c>
      <c r="C13" s="93">
        <f>[8]Agosto!$C$6</f>
        <v>33.6</v>
      </c>
      <c r="D13" s="93">
        <f>[8]Agosto!$C$7</f>
        <v>34.6</v>
      </c>
      <c r="E13" s="93">
        <f>[8]Agosto!$C$8</f>
        <v>33.1</v>
      </c>
      <c r="F13" s="93">
        <f>[8]Agosto!$C$9</f>
        <v>34.299999999999997</v>
      </c>
      <c r="G13" s="93">
        <f>[8]Agosto!$C$10</f>
        <v>33.9</v>
      </c>
      <c r="H13" s="93">
        <f>[8]Agosto!$C$11</f>
        <v>33.4</v>
      </c>
      <c r="I13" s="93">
        <f>[8]Agosto!$C$12</f>
        <v>24.3</v>
      </c>
      <c r="J13" s="93">
        <f>[8]Agosto!$C$13</f>
        <v>15.4</v>
      </c>
      <c r="K13" s="93">
        <f>[8]Agosto!$C$14</f>
        <v>20.399999999999999</v>
      </c>
      <c r="L13" s="93">
        <f>[8]Agosto!$C$15</f>
        <v>25.2</v>
      </c>
      <c r="M13" s="93">
        <f>[8]Agosto!$C$16</f>
        <v>24.7</v>
      </c>
      <c r="N13" s="93">
        <f>[8]Agosto!$C$17</f>
        <v>25.4</v>
      </c>
      <c r="O13" s="93">
        <f>[8]Agosto!$C$18</f>
        <v>31.3</v>
      </c>
      <c r="P13" s="93">
        <f>[8]Agosto!$C$19</f>
        <v>35.700000000000003</v>
      </c>
      <c r="Q13" s="93">
        <f>[8]Agosto!$C$20</f>
        <v>37.1</v>
      </c>
      <c r="R13" s="93">
        <f>[8]Agosto!$C$21</f>
        <v>38.200000000000003</v>
      </c>
      <c r="S13" s="93">
        <f>[8]Agosto!$C$22</f>
        <v>38.700000000000003</v>
      </c>
      <c r="T13" s="93">
        <f>[8]Agosto!$C$23</f>
        <v>38.1</v>
      </c>
      <c r="U13" s="93">
        <f>[8]Agosto!$C$24</f>
        <v>38.6</v>
      </c>
      <c r="V13" s="93">
        <f>[8]Agosto!$C$25</f>
        <v>37.5</v>
      </c>
      <c r="W13" s="93">
        <f>[8]Agosto!$C$26</f>
        <v>35</v>
      </c>
      <c r="X13" s="93">
        <f>[8]Agosto!$C$27</f>
        <v>23.9</v>
      </c>
      <c r="Y13" s="93">
        <f>[8]Agosto!$C$28</f>
        <v>18.7</v>
      </c>
      <c r="Z13" s="93">
        <f>[8]Agosto!$C$29</f>
        <v>18</v>
      </c>
      <c r="AA13" s="93">
        <f>[8]Agosto!$C$30</f>
        <v>21.8</v>
      </c>
      <c r="AB13" s="93">
        <f>[8]Agosto!$C$31</f>
        <v>27.7</v>
      </c>
      <c r="AC13" s="93">
        <f>[8]Agosto!$C$32</f>
        <v>34.299999999999997</v>
      </c>
      <c r="AD13" s="93">
        <f>[8]Agosto!$C$33</f>
        <v>36.299999999999997</v>
      </c>
      <c r="AE13" s="93">
        <f>[8]Agosto!$C$34</f>
        <v>36.5</v>
      </c>
      <c r="AF13" s="93">
        <f>[8]Agosto!$C$35</f>
        <v>37.700000000000003</v>
      </c>
      <c r="AG13" s="91">
        <f t="shared" si="3"/>
        <v>38.700000000000003</v>
      </c>
      <c r="AH13" s="92">
        <f t="shared" si="2"/>
        <v>30.929032258064517</v>
      </c>
    </row>
    <row r="14" spans="1:36" ht="12.75" hidden="1" customHeight="1" x14ac:dyDescent="0.2">
      <c r="A14" s="50" t="s">
        <v>100</v>
      </c>
      <c r="B14" s="93" t="str">
        <f>[9]Agosto!$C$5</f>
        <v>*</v>
      </c>
      <c r="C14" s="93" t="str">
        <f>[9]Agosto!$C$6</f>
        <v>*</v>
      </c>
      <c r="D14" s="93" t="str">
        <f>[9]Agosto!$C$7</f>
        <v>*</v>
      </c>
      <c r="E14" s="93" t="str">
        <f>[9]Agosto!$C$8</f>
        <v>*</v>
      </c>
      <c r="F14" s="93" t="str">
        <f>[9]Agosto!$C$9</f>
        <v>*</v>
      </c>
      <c r="G14" s="93" t="str">
        <f>[9]Agosto!$C$10</f>
        <v>*</v>
      </c>
      <c r="H14" s="93" t="str">
        <f>[9]Agosto!$C$11</f>
        <v>*</v>
      </c>
      <c r="I14" s="93" t="str">
        <f>[9]Agosto!$C$12</f>
        <v>*</v>
      </c>
      <c r="J14" s="93" t="str">
        <f>[9]Agosto!$C$13</f>
        <v>*</v>
      </c>
      <c r="K14" s="93" t="str">
        <f>[9]Agosto!$C$14</f>
        <v>*</v>
      </c>
      <c r="L14" s="93" t="str">
        <f>[9]Agosto!$C$15</f>
        <v>*</v>
      </c>
      <c r="M14" s="93" t="str">
        <f>[9]Agosto!$C$16</f>
        <v>*</v>
      </c>
      <c r="N14" s="93" t="str">
        <f>[9]Agosto!$C$17</f>
        <v>*</v>
      </c>
      <c r="O14" s="93" t="str">
        <f>[9]Agosto!$C$18</f>
        <v>*</v>
      </c>
      <c r="P14" s="93" t="str">
        <f>[9]Agosto!$C$19</f>
        <v>*</v>
      </c>
      <c r="Q14" s="93" t="str">
        <f>[9]Agosto!$C$20</f>
        <v>*</v>
      </c>
      <c r="R14" s="93" t="str">
        <f>[9]Agosto!$C$21</f>
        <v>*</v>
      </c>
      <c r="S14" s="93" t="str">
        <f>[9]Agosto!$C$22</f>
        <v>*</v>
      </c>
      <c r="T14" s="93" t="str">
        <f>[9]Agosto!$C$23</f>
        <v>*</v>
      </c>
      <c r="U14" s="93" t="str">
        <f>[9]Agosto!$C$24</f>
        <v>*</v>
      </c>
      <c r="V14" s="93" t="str">
        <f>[9]Agosto!$C$25</f>
        <v>*</v>
      </c>
      <c r="W14" s="93" t="str">
        <f>[9]Agosto!$C$26</f>
        <v>*</v>
      </c>
      <c r="X14" s="93" t="str">
        <f>[9]Agosto!$C$27</f>
        <v>*</v>
      </c>
      <c r="Y14" s="93" t="str">
        <f>[9]Agosto!$C$28</f>
        <v>*</v>
      </c>
      <c r="Z14" s="93" t="str">
        <f>[9]Agosto!$C$29</f>
        <v>*</v>
      </c>
      <c r="AA14" s="93" t="str">
        <f>[9]Agosto!$C$30</f>
        <v>*</v>
      </c>
      <c r="AB14" s="93" t="str">
        <f>[9]Agosto!$C$31</f>
        <v>*</v>
      </c>
      <c r="AC14" s="93" t="str">
        <f>[9]Agosto!$C$32</f>
        <v>*</v>
      </c>
      <c r="AD14" s="93" t="str">
        <f>[9]Agosto!$C$33</f>
        <v>*</v>
      </c>
      <c r="AE14" s="93" t="str">
        <f>[9]Agosto!$C$34</f>
        <v>*</v>
      </c>
      <c r="AF14" s="93" t="str">
        <f>[9]Agosto!$C$35</f>
        <v>*</v>
      </c>
      <c r="AG14" s="91">
        <f t="shared" si="3"/>
        <v>0</v>
      </c>
      <c r="AH14" s="92" t="e">
        <f t="shared" si="2"/>
        <v>#DIV/0!</v>
      </c>
    </row>
    <row r="15" spans="1:36" ht="12.75" customHeight="1" x14ac:dyDescent="0.2">
      <c r="A15" s="50" t="s">
        <v>103</v>
      </c>
      <c r="B15" s="93">
        <f>[10]Agosto!$C$5</f>
        <v>33.1</v>
      </c>
      <c r="C15" s="93">
        <f>[10]Agosto!$C$6</f>
        <v>32.5</v>
      </c>
      <c r="D15" s="93">
        <f>[10]Agosto!$C$7</f>
        <v>34.4</v>
      </c>
      <c r="E15" s="93">
        <f>[10]Agosto!$C$8</f>
        <v>32.4</v>
      </c>
      <c r="F15" s="93">
        <f>[10]Agosto!$C$9</f>
        <v>33.700000000000003</v>
      </c>
      <c r="G15" s="93">
        <f>[10]Agosto!$C$10</f>
        <v>33.4</v>
      </c>
      <c r="H15" s="93">
        <f>[10]Agosto!$C$11</f>
        <v>32</v>
      </c>
      <c r="I15" s="93">
        <f>[10]Agosto!$C$12</f>
        <v>20.7</v>
      </c>
      <c r="J15" s="93">
        <f>[10]Agosto!$C$13</f>
        <v>13.4</v>
      </c>
      <c r="K15" s="93">
        <f>[10]Agosto!$C$14</f>
        <v>19.5</v>
      </c>
      <c r="L15" s="93">
        <f>[10]Agosto!$C$15</f>
        <v>23.3</v>
      </c>
      <c r="M15" s="93">
        <f>[10]Agosto!$C$16</f>
        <v>21.8</v>
      </c>
      <c r="N15" s="93">
        <f>[10]Agosto!$C$17</f>
        <v>25</v>
      </c>
      <c r="O15" s="93">
        <f>[10]Agosto!$C$18</f>
        <v>28.5</v>
      </c>
      <c r="P15" s="93">
        <f>[10]Agosto!$C$19</f>
        <v>32.799999999999997</v>
      </c>
      <c r="Q15" s="93">
        <f>[10]Agosto!$C$20</f>
        <v>35.5</v>
      </c>
      <c r="R15" s="93">
        <f>[10]Agosto!$C$21</f>
        <v>37.299999999999997</v>
      </c>
      <c r="S15" s="93">
        <f>[10]Agosto!$C$22</f>
        <v>37.5</v>
      </c>
      <c r="T15" s="93">
        <f>[10]Agosto!$C$23</f>
        <v>37.799999999999997</v>
      </c>
      <c r="U15" s="93">
        <f>[10]Agosto!$C$24</f>
        <v>38.1</v>
      </c>
      <c r="V15" s="93">
        <f>[10]Agosto!$C$25</f>
        <v>37.200000000000003</v>
      </c>
      <c r="W15" s="93">
        <f>[10]Agosto!$C$26</f>
        <v>35.799999999999997</v>
      </c>
      <c r="X15" s="93">
        <f>[10]Agosto!$C$27</f>
        <v>22.3</v>
      </c>
      <c r="Y15" s="93">
        <f>[10]Agosto!$C$28</f>
        <v>18.600000000000001</v>
      </c>
      <c r="Z15" s="93">
        <f>[10]Agosto!$C$29</f>
        <v>16.5</v>
      </c>
      <c r="AA15" s="93">
        <f>[10]Agosto!$C$30</f>
        <v>20.6</v>
      </c>
      <c r="AB15" s="93">
        <f>[10]Agosto!$C$31</f>
        <v>26.3</v>
      </c>
      <c r="AC15" s="93">
        <f>[10]Agosto!$C$32</f>
        <v>31.3</v>
      </c>
      <c r="AD15" s="93">
        <f>[10]Agosto!$C$33</f>
        <v>33.1</v>
      </c>
      <c r="AE15" s="93">
        <f>[10]Agosto!$C$34</f>
        <v>36</v>
      </c>
      <c r="AF15" s="93">
        <f>[10]Agosto!$C$35</f>
        <v>35.6</v>
      </c>
      <c r="AG15" s="91">
        <f t="shared" si="3"/>
        <v>38.1</v>
      </c>
      <c r="AH15" s="92">
        <f t="shared" si="2"/>
        <v>29.548387096774192</v>
      </c>
    </row>
    <row r="16" spans="1:36" ht="12.75" customHeight="1" x14ac:dyDescent="0.2">
      <c r="A16" s="50" t="s">
        <v>150</v>
      </c>
      <c r="B16" s="93">
        <f>[11]Agosto!$C$5</f>
        <v>34.5</v>
      </c>
      <c r="C16" s="93">
        <f>[11]Agosto!$C$6</f>
        <v>33.4</v>
      </c>
      <c r="D16" s="93">
        <f>[11]Agosto!$C$7</f>
        <v>34.200000000000003</v>
      </c>
      <c r="E16" s="93">
        <f>[11]Agosto!$C$8</f>
        <v>32.6</v>
      </c>
      <c r="F16" s="93">
        <f>[11]Agosto!$C$9</f>
        <v>33.9</v>
      </c>
      <c r="G16" s="93">
        <f>[11]Agosto!$C$10</f>
        <v>32.799999999999997</v>
      </c>
      <c r="H16" s="93">
        <f>[11]Agosto!$C$11</f>
        <v>33.6</v>
      </c>
      <c r="I16" s="93">
        <f>[11]Agosto!$C$12</f>
        <v>28.1</v>
      </c>
      <c r="J16" s="93">
        <f>[11]Agosto!$C$13</f>
        <v>20.2</v>
      </c>
      <c r="K16" s="93">
        <f>[11]Agosto!$C$14</f>
        <v>20.5</v>
      </c>
      <c r="L16" s="93">
        <f>[11]Agosto!$C$15</f>
        <v>25.8</v>
      </c>
      <c r="M16" s="93">
        <f>[11]Agosto!$C$16</f>
        <v>24</v>
      </c>
      <c r="N16" s="93">
        <f>[11]Agosto!$C$17</f>
        <v>27.1</v>
      </c>
      <c r="O16" s="93">
        <f>[11]Agosto!$C$18</f>
        <v>32.9</v>
      </c>
      <c r="P16" s="93">
        <f>[11]Agosto!$C$19</f>
        <v>36</v>
      </c>
      <c r="Q16" s="93">
        <f>[11]Agosto!$C$20</f>
        <v>37</v>
      </c>
      <c r="R16" s="93">
        <f>[11]Agosto!$C$21</f>
        <v>37.700000000000003</v>
      </c>
      <c r="S16" s="93">
        <f>[11]Agosto!$C$22</f>
        <v>38.1</v>
      </c>
      <c r="T16" s="93">
        <f>[11]Agosto!$C$23</f>
        <v>37.1</v>
      </c>
      <c r="U16" s="93">
        <f>[11]Agosto!$C$24</f>
        <v>37.299999999999997</v>
      </c>
      <c r="V16" s="93">
        <f>[11]Agosto!$C$25</f>
        <v>37.5</v>
      </c>
      <c r="W16" s="93">
        <f>[11]Agosto!$C$26</f>
        <v>36.799999999999997</v>
      </c>
      <c r="X16" s="93">
        <f>[11]Agosto!$C$27</f>
        <v>35</v>
      </c>
      <c r="Y16" s="93">
        <f>[11]Agosto!$C$28</f>
        <v>22.1</v>
      </c>
      <c r="Z16" s="93">
        <f>[11]Agosto!$C$29</f>
        <v>13.8</v>
      </c>
      <c r="AA16" s="93">
        <f>[11]Agosto!$C$30</f>
        <v>22.8</v>
      </c>
      <c r="AB16" s="93">
        <f>[11]Agosto!$C$31</f>
        <v>31.7</v>
      </c>
      <c r="AC16" s="93">
        <f>[11]Agosto!$C$32</f>
        <v>35.4</v>
      </c>
      <c r="AD16" s="93">
        <f>[11]Agosto!$C$33</f>
        <v>36.9</v>
      </c>
      <c r="AE16" s="93">
        <f>[11]Agosto!$C$34</f>
        <v>36.5</v>
      </c>
      <c r="AF16" s="93">
        <f>[11]Agosto!$C$35</f>
        <v>36.700000000000003</v>
      </c>
      <c r="AG16" s="91">
        <f t="shared" si="3"/>
        <v>38.1</v>
      </c>
      <c r="AH16" s="92">
        <f t="shared" si="2"/>
        <v>31.677419354838708</v>
      </c>
      <c r="AJ16" s="11" t="s">
        <v>33</v>
      </c>
    </row>
    <row r="17" spans="1:39" ht="12.75" customHeight="1" x14ac:dyDescent="0.2">
      <c r="A17" s="50" t="s">
        <v>2</v>
      </c>
      <c r="B17" s="93">
        <f>[12]Agosto!$C$5</f>
        <v>34.5</v>
      </c>
      <c r="C17" s="93">
        <f>[12]Agosto!$C$6</f>
        <v>33.200000000000003</v>
      </c>
      <c r="D17" s="93">
        <f>[12]Agosto!$C$7</f>
        <v>33.9</v>
      </c>
      <c r="E17" s="93">
        <f>[12]Agosto!$C$8</f>
        <v>33.1</v>
      </c>
      <c r="F17" s="93">
        <f>[12]Agosto!$C$9</f>
        <v>34.299999999999997</v>
      </c>
      <c r="G17" s="93">
        <f>[12]Agosto!$C$10</f>
        <v>32.700000000000003</v>
      </c>
      <c r="H17" s="93">
        <f>[12]Agosto!$C$11</f>
        <v>32.700000000000003</v>
      </c>
      <c r="I17" s="93">
        <f>[12]Agosto!$C$12</f>
        <v>26.6</v>
      </c>
      <c r="J17" s="93">
        <f>[12]Agosto!$C$13</f>
        <v>17.399999999999999</v>
      </c>
      <c r="K17" s="93">
        <f>[12]Agosto!$C$14</f>
        <v>18.399999999999999</v>
      </c>
      <c r="L17" s="93">
        <f>[12]Agosto!$C$15</f>
        <v>24.4</v>
      </c>
      <c r="M17" s="93">
        <f>[12]Agosto!$C$16</f>
        <v>24</v>
      </c>
      <c r="N17" s="93">
        <f>[12]Agosto!$C$17</f>
        <v>25.2</v>
      </c>
      <c r="O17" s="93">
        <f>[12]Agosto!$C$18</f>
        <v>31.2</v>
      </c>
      <c r="P17" s="93">
        <f>[12]Agosto!$C$19</f>
        <v>34.799999999999997</v>
      </c>
      <c r="Q17" s="93">
        <f>[12]Agosto!$C$20</f>
        <v>36.299999999999997</v>
      </c>
      <c r="R17" s="93">
        <f>[12]Agosto!$C$21</f>
        <v>36.799999999999997</v>
      </c>
      <c r="S17" s="93">
        <f>[12]Agosto!$C$22</f>
        <v>36.5</v>
      </c>
      <c r="T17" s="93">
        <f>[12]Agosto!$C$23</f>
        <v>36.700000000000003</v>
      </c>
      <c r="U17" s="93">
        <f>[12]Agosto!$C$24</f>
        <v>37.5</v>
      </c>
      <c r="V17" s="93">
        <f>[12]Agosto!$C$25</f>
        <v>36.6</v>
      </c>
      <c r="W17" s="93">
        <f>[12]Agosto!$C$26</f>
        <v>35.799999999999997</v>
      </c>
      <c r="X17" s="93">
        <f>[12]Agosto!$C$27</f>
        <v>28.1</v>
      </c>
      <c r="Y17" s="93">
        <f>[12]Agosto!$C$28</f>
        <v>20.8</v>
      </c>
      <c r="Z17" s="93">
        <f>[12]Agosto!$C$29</f>
        <v>13.8</v>
      </c>
      <c r="AA17" s="93">
        <f>[12]Agosto!$C$30</f>
        <v>21.9</v>
      </c>
      <c r="AB17" s="93">
        <f>[12]Agosto!$C$31</f>
        <v>29.6</v>
      </c>
      <c r="AC17" s="93">
        <f>[12]Agosto!$C$32</f>
        <v>34.1</v>
      </c>
      <c r="AD17" s="93">
        <f>[12]Agosto!$C$33</f>
        <v>35.700000000000003</v>
      </c>
      <c r="AE17" s="93">
        <f>[12]Agosto!$C$34</f>
        <v>35.799999999999997</v>
      </c>
      <c r="AF17" s="93">
        <f>[12]Agosto!$C$35</f>
        <v>36.1</v>
      </c>
      <c r="AG17" s="91">
        <f t="shared" si="3"/>
        <v>37.5</v>
      </c>
      <c r="AH17" s="92">
        <f t="shared" si="2"/>
        <v>30.596774193548388</v>
      </c>
      <c r="AJ17" s="11" t="s">
        <v>33</v>
      </c>
    </row>
    <row r="18" spans="1:39" ht="12.75" customHeight="1" x14ac:dyDescent="0.2">
      <c r="A18" s="50" t="s">
        <v>3</v>
      </c>
      <c r="B18" s="93">
        <f>[13]Agosto!$C$5</f>
        <v>32.299999999999997</v>
      </c>
      <c r="C18" s="93">
        <f>[13]Agosto!$C$6</f>
        <v>32.5</v>
      </c>
      <c r="D18" s="93">
        <f>[13]Agosto!$C$7</f>
        <v>33</v>
      </c>
      <c r="E18" s="93">
        <f>[13]Agosto!$C$8</f>
        <v>32.9</v>
      </c>
      <c r="F18" s="93">
        <f>[13]Agosto!$C$9</f>
        <v>33</v>
      </c>
      <c r="G18" s="93">
        <f>[13]Agosto!$C$10</f>
        <v>33.299999999999997</v>
      </c>
      <c r="H18" s="93">
        <f>[13]Agosto!$C$11</f>
        <v>34.1</v>
      </c>
      <c r="I18" s="93">
        <f>[13]Agosto!$C$12</f>
        <v>34</v>
      </c>
      <c r="J18" s="93">
        <f>[13]Agosto!$C$13</f>
        <v>25.9</v>
      </c>
      <c r="K18" s="93">
        <f>[13]Agosto!$C$14</f>
        <v>22.4</v>
      </c>
      <c r="L18" s="93">
        <f>[13]Agosto!$C$15</f>
        <v>26.3</v>
      </c>
      <c r="M18" s="93">
        <f>[13]Agosto!$C$16</f>
        <v>27</v>
      </c>
      <c r="N18" s="93">
        <f>[13]Agosto!$C$17</f>
        <v>26.7</v>
      </c>
      <c r="O18" s="93">
        <f>[13]Agosto!$C$18</f>
        <v>32.799999999999997</v>
      </c>
      <c r="P18" s="93">
        <f>[13]Agosto!$C$19</f>
        <v>35.799999999999997</v>
      </c>
      <c r="Q18" s="93">
        <f>[13]Agosto!$C$20</f>
        <v>36.6</v>
      </c>
      <c r="R18" s="93">
        <f>[13]Agosto!$C$21</f>
        <v>36.700000000000003</v>
      </c>
      <c r="S18" s="93">
        <f>[13]Agosto!$C$22</f>
        <v>36.700000000000003</v>
      </c>
      <c r="T18" s="93">
        <f>[13]Agosto!$C$23</f>
        <v>36.700000000000003</v>
      </c>
      <c r="U18" s="93">
        <f>[13]Agosto!$C$24</f>
        <v>37.5</v>
      </c>
      <c r="V18" s="93">
        <f>[13]Agosto!$C$25</f>
        <v>36.700000000000003</v>
      </c>
      <c r="W18" s="93">
        <f>[13]Agosto!$C$26</f>
        <v>37</v>
      </c>
      <c r="X18" s="93">
        <f>[13]Agosto!$C$27</f>
        <v>37.6</v>
      </c>
      <c r="Y18" s="93">
        <f>[13]Agosto!$C$28</f>
        <v>33.6</v>
      </c>
      <c r="Z18" s="93">
        <f>[13]Agosto!$C$29</f>
        <v>20.5</v>
      </c>
      <c r="AA18" s="93">
        <f>[13]Agosto!$C$30</f>
        <v>25.3</v>
      </c>
      <c r="AB18" s="93">
        <f>[13]Agosto!$C$31</f>
        <v>30.7</v>
      </c>
      <c r="AC18" s="93">
        <f>[13]Agosto!$C$32</f>
        <v>34.4</v>
      </c>
      <c r="AD18" s="93">
        <f>[13]Agosto!$C$33</f>
        <v>34.700000000000003</v>
      </c>
      <c r="AE18" s="93">
        <f>[13]Agosto!$C$34</f>
        <v>34.799999999999997</v>
      </c>
      <c r="AF18" s="93">
        <f>[13]Agosto!$C$35</f>
        <v>35.5</v>
      </c>
      <c r="AG18" s="91">
        <f t="shared" si="3"/>
        <v>37.6</v>
      </c>
      <c r="AH18" s="92">
        <f t="shared" si="2"/>
        <v>32.483870967741943</v>
      </c>
      <c r="AI18" s="11" t="s">
        <v>203</v>
      </c>
      <c r="AJ18" s="11" t="s">
        <v>33</v>
      </c>
    </row>
    <row r="19" spans="1:39" ht="12.75" customHeight="1" x14ac:dyDescent="0.2">
      <c r="A19" s="50" t="s">
        <v>4</v>
      </c>
      <c r="B19" s="93">
        <f>[14]Agosto!$C$5</f>
        <v>30.6</v>
      </c>
      <c r="C19" s="93">
        <f>[14]Agosto!$C$6</f>
        <v>31</v>
      </c>
      <c r="D19" s="93">
        <f>[14]Agosto!$C$7</f>
        <v>31</v>
      </c>
      <c r="E19" s="93">
        <f>[14]Agosto!$C$8</f>
        <v>30.6</v>
      </c>
      <c r="F19" s="93">
        <f>[14]Agosto!$C$9</f>
        <v>30.2</v>
      </c>
      <c r="G19" s="93">
        <f>[14]Agosto!$C$10</f>
        <v>30.1</v>
      </c>
      <c r="H19" s="93">
        <f>[14]Agosto!$C$11</f>
        <v>31.4</v>
      </c>
      <c r="I19" s="93">
        <f>[14]Agosto!$C$12</f>
        <v>31</v>
      </c>
      <c r="J19" s="93">
        <f>[14]Agosto!$C$13</f>
        <v>21.2</v>
      </c>
      <c r="K19" s="93">
        <f>[14]Agosto!$C$14</f>
        <v>20</v>
      </c>
      <c r="L19" s="93">
        <f>[14]Agosto!$C$15</f>
        <v>26.1</v>
      </c>
      <c r="M19" s="93">
        <f>[14]Agosto!$C$16</f>
        <v>24.4</v>
      </c>
      <c r="N19" s="93">
        <f>[14]Agosto!$C$17</f>
        <v>25.4</v>
      </c>
      <c r="O19" s="93">
        <f>[14]Agosto!$C$18</f>
        <v>31.9</v>
      </c>
      <c r="P19" s="93">
        <f>[14]Agosto!$C$19</f>
        <v>34.700000000000003</v>
      </c>
      <c r="Q19" s="93">
        <f>[14]Agosto!$C$20</f>
        <v>35.1</v>
      </c>
      <c r="R19" s="93">
        <f>[14]Agosto!$C$21</f>
        <v>35.4</v>
      </c>
      <c r="S19" s="93">
        <f>[14]Agosto!$C$22</f>
        <v>34.700000000000003</v>
      </c>
      <c r="T19" s="93">
        <f>[14]Agosto!$C$23</f>
        <v>35.299999999999997</v>
      </c>
      <c r="U19" s="93">
        <f>[14]Agosto!$C$24</f>
        <v>35.6</v>
      </c>
      <c r="V19" s="93">
        <f>[14]Agosto!$C$25</f>
        <v>34.1</v>
      </c>
      <c r="W19" s="93">
        <f>[14]Agosto!$C$26</f>
        <v>35</v>
      </c>
      <c r="X19" s="93">
        <f>[14]Agosto!$C$27</f>
        <v>35.5</v>
      </c>
      <c r="Y19" s="93">
        <f>[14]Agosto!$C$28</f>
        <v>32.799999999999997</v>
      </c>
      <c r="Z19" s="93">
        <f>[14]Agosto!$C$29</f>
        <v>16.399999999999999</v>
      </c>
      <c r="AA19" s="93">
        <f>[14]Agosto!$C$30</f>
        <v>22.5</v>
      </c>
      <c r="AB19" s="93">
        <f>[14]Agosto!$C$31</f>
        <v>31.3</v>
      </c>
      <c r="AC19" s="93">
        <f>[14]Agosto!$C$32</f>
        <v>32.700000000000003</v>
      </c>
      <c r="AD19" s="93">
        <f>[14]Agosto!$C$33</f>
        <v>33</v>
      </c>
      <c r="AE19" s="93">
        <f>[14]Agosto!$C$34</f>
        <v>32.700000000000003</v>
      </c>
      <c r="AF19" s="93">
        <f>[14]Agosto!$C$35</f>
        <v>34.5</v>
      </c>
      <c r="AG19" s="91">
        <f t="shared" si="3"/>
        <v>35.6</v>
      </c>
      <c r="AH19" s="92">
        <f t="shared" si="2"/>
        <v>30.522580645161288</v>
      </c>
    </row>
    <row r="20" spans="1:39" ht="12.75" customHeight="1" x14ac:dyDescent="0.2">
      <c r="A20" s="50" t="s">
        <v>5</v>
      </c>
      <c r="B20" s="93">
        <f>[15]Agosto!$C$5</f>
        <v>38.700000000000003</v>
      </c>
      <c r="C20" s="93">
        <f>[15]Agosto!$C$6</f>
        <v>38.700000000000003</v>
      </c>
      <c r="D20" s="93">
        <f>[15]Agosto!$C$7</f>
        <v>37.799999999999997</v>
      </c>
      <c r="E20" s="93">
        <f>[15]Agosto!$C$8</f>
        <v>38.200000000000003</v>
      </c>
      <c r="F20" s="93">
        <f>[15]Agosto!$C$9</f>
        <v>38.299999999999997</v>
      </c>
      <c r="G20" s="93">
        <f>[15]Agosto!$C$10</f>
        <v>36.9</v>
      </c>
      <c r="H20" s="93">
        <f>[15]Agosto!$C$11</f>
        <v>37.299999999999997</v>
      </c>
      <c r="I20" s="93">
        <f>[15]Agosto!$C$12</f>
        <v>28.4</v>
      </c>
      <c r="J20" s="93">
        <f>[15]Agosto!$C$13</f>
        <v>15.3</v>
      </c>
      <c r="K20" s="93">
        <f>[15]Agosto!$C$14</f>
        <v>21.8</v>
      </c>
      <c r="L20" s="93">
        <f>[15]Agosto!$C$15</f>
        <v>27.1</v>
      </c>
      <c r="M20" s="93">
        <f>[15]Agosto!$C$16</f>
        <v>27.3</v>
      </c>
      <c r="N20" s="93">
        <f>[15]Agosto!$C$17</f>
        <v>27</v>
      </c>
      <c r="O20" s="93">
        <f>[15]Agosto!$C$18</f>
        <v>33.4</v>
      </c>
      <c r="P20" s="93">
        <f>[15]Agosto!$C$19</f>
        <v>38.299999999999997</v>
      </c>
      <c r="Q20" s="93">
        <f>[15]Agosto!$C$20</f>
        <v>39.799999999999997</v>
      </c>
      <c r="R20" s="93">
        <f>[15]Agosto!$C$21</f>
        <v>39.9</v>
      </c>
      <c r="S20" s="93">
        <f>[15]Agosto!$C$22</f>
        <v>39.1</v>
      </c>
      <c r="T20" s="93">
        <f>[15]Agosto!$C$23</f>
        <v>39.700000000000003</v>
      </c>
      <c r="U20" s="93">
        <f>[15]Agosto!$C$24</f>
        <v>39.1</v>
      </c>
      <c r="V20" s="93">
        <f>[15]Agosto!$C$25</f>
        <v>39.700000000000003</v>
      </c>
      <c r="W20" s="93">
        <f>[15]Agosto!$C$26</f>
        <v>38.1</v>
      </c>
      <c r="X20" s="93">
        <f>[15]Agosto!$C$27</f>
        <v>32.9</v>
      </c>
      <c r="Y20" s="93">
        <f>[15]Agosto!$C$28</f>
        <v>20.5</v>
      </c>
      <c r="Z20" s="93">
        <f>[15]Agosto!$C$29</f>
        <v>18.600000000000001</v>
      </c>
      <c r="AA20" s="93">
        <f>[15]Agosto!$C$30</f>
        <v>23.5</v>
      </c>
      <c r="AB20" s="93">
        <f>[15]Agosto!$C$31</f>
        <v>31.2</v>
      </c>
      <c r="AC20" s="93">
        <f>[15]Agosto!$C$32</f>
        <v>37.299999999999997</v>
      </c>
      <c r="AD20" s="93">
        <f>[15]Agosto!$C$33</f>
        <v>40.1</v>
      </c>
      <c r="AE20" s="93">
        <f>[15]Agosto!$C$34</f>
        <v>39.5</v>
      </c>
      <c r="AF20" s="93">
        <f>[15]Agosto!$C$35</f>
        <v>38.5</v>
      </c>
      <c r="AG20" s="91">
        <f t="shared" si="3"/>
        <v>40.1</v>
      </c>
      <c r="AH20" s="92">
        <f t="shared" si="2"/>
        <v>33.612903225806448</v>
      </c>
      <c r="AI20" s="11" t="s">
        <v>33</v>
      </c>
      <c r="AJ20" t="s">
        <v>33</v>
      </c>
      <c r="AL20" t="s">
        <v>33</v>
      </c>
    </row>
    <row r="21" spans="1:39" ht="12.75" customHeight="1" x14ac:dyDescent="0.2">
      <c r="A21" s="50" t="s">
        <v>31</v>
      </c>
      <c r="B21" s="93">
        <f>[16]Agosto!$C$5</f>
        <v>30.2</v>
      </c>
      <c r="C21" s="93">
        <f>[16]Agosto!$C$6</f>
        <v>31.9</v>
      </c>
      <c r="D21" s="93">
        <f>[16]Agosto!$C$7</f>
        <v>32</v>
      </c>
      <c r="E21" s="93">
        <f>[16]Agosto!$C$8</f>
        <v>32</v>
      </c>
      <c r="F21" s="93">
        <f>[16]Agosto!$C$9</f>
        <v>31.9</v>
      </c>
      <c r="G21" s="93">
        <f>[16]Agosto!$C$10</f>
        <v>31.9</v>
      </c>
      <c r="H21" s="93">
        <f>[16]Agosto!$C$11</f>
        <v>32.1</v>
      </c>
      <c r="I21" s="93">
        <f>[16]Agosto!$C$12</f>
        <v>31.7</v>
      </c>
      <c r="J21" s="93">
        <f>[16]Agosto!$C$13</f>
        <v>22.5</v>
      </c>
      <c r="K21" s="93">
        <f>[16]Agosto!$C$14</f>
        <v>22</v>
      </c>
      <c r="L21" s="93">
        <f>[16]Agosto!$C$15</f>
        <v>27.4</v>
      </c>
      <c r="M21" s="93">
        <f>[16]Agosto!$C$16</f>
        <v>26.4</v>
      </c>
      <c r="N21" s="93">
        <f>[16]Agosto!$C$17</f>
        <v>28.9</v>
      </c>
      <c r="O21" s="93">
        <f>[16]Agosto!$C$18</f>
        <v>33.5</v>
      </c>
      <c r="P21" s="93">
        <f>[16]Agosto!$C$19</f>
        <v>35.6</v>
      </c>
      <c r="Q21" s="93">
        <f>[16]Agosto!$C$20</f>
        <v>36.5</v>
      </c>
      <c r="R21" s="93">
        <f>[16]Agosto!$C$21</f>
        <v>37</v>
      </c>
      <c r="S21" s="93">
        <f>[16]Agosto!$C$22</f>
        <v>36</v>
      </c>
      <c r="T21" s="93">
        <f>[16]Agosto!$C$23</f>
        <v>36.4</v>
      </c>
      <c r="U21" s="93">
        <f>[16]Agosto!$C$24</f>
        <v>36.4</v>
      </c>
      <c r="V21" s="93">
        <f>[16]Agosto!$C$25</f>
        <v>35.5</v>
      </c>
      <c r="W21" s="93">
        <f>[16]Agosto!$C$26</f>
        <v>35.6</v>
      </c>
      <c r="X21" s="93">
        <f>[16]Agosto!$C$27</f>
        <v>35.4</v>
      </c>
      <c r="Y21" s="93">
        <f>[16]Agosto!$C$28</f>
        <v>31.6</v>
      </c>
      <c r="Z21" s="93">
        <f>[16]Agosto!$C$29</f>
        <v>17.399999999999999</v>
      </c>
      <c r="AA21" s="93">
        <f>[16]Agosto!$C$30</f>
        <v>24.2</v>
      </c>
      <c r="AB21" s="93">
        <f>[16]Agosto!$C$31</f>
        <v>33.200000000000003</v>
      </c>
      <c r="AC21" s="93">
        <f>[16]Agosto!$C$32</f>
        <v>34.299999999999997</v>
      </c>
      <c r="AD21" s="93">
        <f>[16]Agosto!$C$33</f>
        <v>34.6</v>
      </c>
      <c r="AE21" s="93">
        <f>[16]Agosto!$C$34</f>
        <v>34.1</v>
      </c>
      <c r="AF21" s="93">
        <f>[16]Agosto!$C$35</f>
        <v>36</v>
      </c>
      <c r="AG21" s="91">
        <f t="shared" si="3"/>
        <v>37</v>
      </c>
      <c r="AH21" s="92">
        <f t="shared" si="2"/>
        <v>31.748387096774195</v>
      </c>
      <c r="AJ21" t="s">
        <v>206</v>
      </c>
      <c r="AL21" t="s">
        <v>33</v>
      </c>
    </row>
    <row r="22" spans="1:39" ht="12.75" customHeight="1" x14ac:dyDescent="0.2">
      <c r="A22" s="50" t="s">
        <v>6</v>
      </c>
      <c r="B22" s="93">
        <f>[17]Agosto!$C$5</f>
        <v>37.4</v>
      </c>
      <c r="C22" s="93">
        <f>[17]Agosto!$C$6</f>
        <v>36.9</v>
      </c>
      <c r="D22" s="93">
        <f>[17]Agosto!$C$7</f>
        <v>37.6</v>
      </c>
      <c r="E22" s="93">
        <f>[17]Agosto!$C$8</f>
        <v>36.4</v>
      </c>
      <c r="F22" s="93">
        <f>[17]Agosto!$C$9</f>
        <v>36.5</v>
      </c>
      <c r="G22" s="93">
        <f>[17]Agosto!$C$10</f>
        <v>36.4</v>
      </c>
      <c r="H22" s="93">
        <f>[17]Agosto!$C$11</f>
        <v>36</v>
      </c>
      <c r="I22" s="93">
        <f>[17]Agosto!$C$12</f>
        <v>31.7</v>
      </c>
      <c r="J22" s="93">
        <f>[17]Agosto!$C$13</f>
        <v>31.7</v>
      </c>
      <c r="K22" s="93">
        <f>[17]Agosto!$C$14</f>
        <v>23.5</v>
      </c>
      <c r="L22" s="93">
        <f>[17]Agosto!$C$15</f>
        <v>29.2</v>
      </c>
      <c r="M22" s="93">
        <f>[17]Agosto!$C$16</f>
        <v>29</v>
      </c>
      <c r="N22" s="93">
        <f>[17]Agosto!$C$17</f>
        <v>29.7</v>
      </c>
      <c r="O22" s="93">
        <f>[17]Agosto!$C$18</f>
        <v>34.9</v>
      </c>
      <c r="P22" s="93">
        <f>[17]Agosto!$C$19</f>
        <v>38.6</v>
      </c>
      <c r="Q22" s="93">
        <f>[17]Agosto!$C$20</f>
        <v>37</v>
      </c>
      <c r="R22" s="93">
        <f>[17]Agosto!$C$21</f>
        <v>36.5</v>
      </c>
      <c r="S22" s="93">
        <f>[17]Agosto!$C$22</f>
        <v>37.799999999999997</v>
      </c>
      <c r="T22" s="93">
        <f>[17]Agosto!$C$23</f>
        <v>36.4</v>
      </c>
      <c r="U22" s="93">
        <f>[17]Agosto!$C$24</f>
        <v>37.9</v>
      </c>
      <c r="V22" s="93" t="str">
        <f>[17]Agosto!$C$25</f>
        <v>*</v>
      </c>
      <c r="W22" s="93" t="str">
        <f>[17]Agosto!$C$26</f>
        <v>*</v>
      </c>
      <c r="X22" s="93" t="str">
        <f>[17]Agosto!$C$27</f>
        <v>*</v>
      </c>
      <c r="Y22" s="93" t="str">
        <f>[17]Agosto!$C$28</f>
        <v>*</v>
      </c>
      <c r="Z22" s="93" t="str">
        <f>[17]Agosto!$C$29</f>
        <v>*</v>
      </c>
      <c r="AA22" s="93" t="str">
        <f>[17]Agosto!$C$30</f>
        <v>*</v>
      </c>
      <c r="AB22" s="93" t="str">
        <f>[17]Agosto!$C$31</f>
        <v>*</v>
      </c>
      <c r="AC22" s="93" t="str">
        <f>[17]Agosto!$C$32</f>
        <v>*</v>
      </c>
      <c r="AD22" s="93" t="str">
        <f>[17]Agosto!$C$33</f>
        <v>*</v>
      </c>
      <c r="AE22" s="93" t="str">
        <f>[17]Agosto!$C$34</f>
        <v>*</v>
      </c>
      <c r="AF22" s="93" t="str">
        <f>[17]Agosto!$C$35</f>
        <v>*</v>
      </c>
      <c r="AG22" s="91">
        <f t="shared" si="3"/>
        <v>38.6</v>
      </c>
      <c r="AH22" s="92">
        <f t="shared" si="2"/>
        <v>34.554999999999993</v>
      </c>
      <c r="AJ22" t="s">
        <v>33</v>
      </c>
    </row>
    <row r="23" spans="1:39" ht="12.75" customHeight="1" x14ac:dyDescent="0.2">
      <c r="A23" s="50" t="s">
        <v>7</v>
      </c>
      <c r="B23" s="93">
        <f>[18]Agosto!$C$5</f>
        <v>33.6</v>
      </c>
      <c r="C23" s="93">
        <f>[18]Agosto!$C$6</f>
        <v>33</v>
      </c>
      <c r="D23" s="93">
        <f>[18]Agosto!$C$7</f>
        <v>34.700000000000003</v>
      </c>
      <c r="E23" s="93">
        <f>[18]Agosto!$C$8</f>
        <v>32.799999999999997</v>
      </c>
      <c r="F23" s="93">
        <f>[18]Agosto!$C$9</f>
        <v>34</v>
      </c>
      <c r="G23" s="93">
        <f>[18]Agosto!$C$10</f>
        <v>34.200000000000003</v>
      </c>
      <c r="H23" s="93">
        <f>[18]Agosto!$C$11</f>
        <v>33.6</v>
      </c>
      <c r="I23" s="93">
        <f>[18]Agosto!$C$12</f>
        <v>21.8</v>
      </c>
      <c r="J23" s="93">
        <f>[18]Agosto!$C$13</f>
        <v>13.8</v>
      </c>
      <c r="K23" s="93">
        <f>[18]Agosto!$C$14</f>
        <v>19.100000000000001</v>
      </c>
      <c r="L23" s="93">
        <f>[18]Agosto!$C$15</f>
        <v>22.7</v>
      </c>
      <c r="M23" s="93">
        <f>[18]Agosto!$C$16</f>
        <v>22.1</v>
      </c>
      <c r="N23" s="93">
        <f>[18]Agosto!$C$17</f>
        <v>23.2</v>
      </c>
      <c r="O23" s="93">
        <f>[18]Agosto!$C$18</f>
        <v>28.6</v>
      </c>
      <c r="P23" s="93">
        <f>[18]Agosto!$C$19</f>
        <v>32.6</v>
      </c>
      <c r="Q23" s="93">
        <f>[18]Agosto!$C$20</f>
        <v>36.200000000000003</v>
      </c>
      <c r="R23" s="93">
        <f>[18]Agosto!$C$21</f>
        <v>37.799999999999997</v>
      </c>
      <c r="S23" s="93">
        <f>[18]Agosto!$C$22</f>
        <v>37.299999999999997</v>
      </c>
      <c r="T23" s="93">
        <f>[18]Agosto!$C$23</f>
        <v>38.299999999999997</v>
      </c>
      <c r="U23" s="93">
        <f>[18]Agosto!$C$24</f>
        <v>38.200000000000003</v>
      </c>
      <c r="V23" s="93">
        <f>[18]Agosto!$C$25</f>
        <v>38.1</v>
      </c>
      <c r="W23" s="93">
        <f>[18]Agosto!$C$26</f>
        <v>36.5</v>
      </c>
      <c r="X23" s="93">
        <f>[18]Agosto!$C$27</f>
        <v>24.8</v>
      </c>
      <c r="Y23" s="93">
        <f>[18]Agosto!$C$28</f>
        <v>17.100000000000001</v>
      </c>
      <c r="Z23" s="93">
        <f>[18]Agosto!$C$29</f>
        <v>15.1</v>
      </c>
      <c r="AA23" s="93">
        <f>[18]Agosto!$C$30</f>
        <v>20.399999999999999</v>
      </c>
      <c r="AB23" s="93">
        <f>[18]Agosto!$C$31</f>
        <v>25.6</v>
      </c>
      <c r="AC23" s="93">
        <f>[18]Agosto!$C$32</f>
        <v>31.9</v>
      </c>
      <c r="AD23" s="93">
        <f>[18]Agosto!$C$33</f>
        <v>33.5</v>
      </c>
      <c r="AE23" s="93">
        <f>[18]Agosto!$C$34</f>
        <v>35.5</v>
      </c>
      <c r="AF23" s="93">
        <f>[18]Agosto!$C$35</f>
        <v>35.6</v>
      </c>
      <c r="AG23" s="91">
        <f t="shared" si="3"/>
        <v>38.299999999999997</v>
      </c>
      <c r="AH23" s="92">
        <f t="shared" si="2"/>
        <v>29.732258064516131</v>
      </c>
      <c r="AJ23" t="s">
        <v>33</v>
      </c>
      <c r="AL23" t="s">
        <v>33</v>
      </c>
    </row>
    <row r="24" spans="1:39" ht="12.75" customHeight="1" x14ac:dyDescent="0.2">
      <c r="A24" s="50" t="s">
        <v>151</v>
      </c>
      <c r="B24" s="93">
        <f>[19]Agosto!$C$5</f>
        <v>33.9</v>
      </c>
      <c r="C24" s="93">
        <f>[19]Agosto!$C$6</f>
        <v>33.700000000000003</v>
      </c>
      <c r="D24" s="93">
        <f>[19]Agosto!$C$7</f>
        <v>35</v>
      </c>
      <c r="E24" s="93">
        <f>[19]Agosto!$C$8</f>
        <v>33.4</v>
      </c>
      <c r="F24" s="93">
        <f>[19]Agosto!$C$9</f>
        <v>33.9</v>
      </c>
      <c r="G24" s="93">
        <f>[19]Agosto!$C$10</f>
        <v>34.799999999999997</v>
      </c>
      <c r="H24" s="93">
        <f>[19]Agosto!$C$11</f>
        <v>34.4</v>
      </c>
      <c r="I24" s="93">
        <f>[19]Agosto!$C$12</f>
        <v>25.1</v>
      </c>
      <c r="J24" s="93">
        <f>[19]Agosto!$C$13</f>
        <v>16.100000000000001</v>
      </c>
      <c r="K24" s="93">
        <f>[19]Agosto!$C$14</f>
        <v>21</v>
      </c>
      <c r="L24" s="93">
        <f>[19]Agosto!$C$15</f>
        <v>23.1</v>
      </c>
      <c r="M24" s="93">
        <f>[19]Agosto!$C$16</f>
        <v>23.8</v>
      </c>
      <c r="N24" s="93">
        <f>[19]Agosto!$C$17</f>
        <v>24.6</v>
      </c>
      <c r="O24" s="93">
        <f>[19]Agosto!$C$18</f>
        <v>28.9</v>
      </c>
      <c r="P24" s="93">
        <f>[19]Agosto!$C$19</f>
        <v>33.200000000000003</v>
      </c>
      <c r="Q24" s="93">
        <f>[19]Agosto!$C$20</f>
        <v>36.4</v>
      </c>
      <c r="R24" s="93">
        <f>[19]Agosto!$C$21</f>
        <v>38</v>
      </c>
      <c r="S24" s="93">
        <f>[19]Agosto!$C$22</f>
        <v>38.299999999999997</v>
      </c>
      <c r="T24" s="93">
        <f>[19]Agosto!$C$23</f>
        <v>39.1</v>
      </c>
      <c r="U24" s="93">
        <f>[19]Agosto!$C$24</f>
        <v>38.299999999999997</v>
      </c>
      <c r="V24" s="93">
        <f>[19]Agosto!$C$25</f>
        <v>38.9</v>
      </c>
      <c r="W24" s="93">
        <f>[19]Agosto!$C$26</f>
        <v>37.6</v>
      </c>
      <c r="X24" s="93">
        <f>[19]Agosto!$C$27</f>
        <v>28.9</v>
      </c>
      <c r="Y24" s="93">
        <f>[19]Agosto!$C$28</f>
        <v>17.8</v>
      </c>
      <c r="Z24" s="93">
        <f>[19]Agosto!$C$29</f>
        <v>15.9</v>
      </c>
      <c r="AA24" s="93">
        <f>[19]Agosto!$C$30</f>
        <v>21.4</v>
      </c>
      <c r="AB24" s="93">
        <f>[19]Agosto!$C$31</f>
        <v>26.5</v>
      </c>
      <c r="AC24" s="93">
        <f>[19]Agosto!$C$32</f>
        <v>31.6</v>
      </c>
      <c r="AD24" s="93">
        <f>[19]Agosto!$C$33</f>
        <v>34.299999999999997</v>
      </c>
      <c r="AE24" s="93">
        <f>[19]Agosto!$C$34</f>
        <v>36.4</v>
      </c>
      <c r="AF24" s="93">
        <f>[19]Agosto!$C$35</f>
        <v>36.200000000000003</v>
      </c>
      <c r="AG24" s="91">
        <f t="shared" si="3"/>
        <v>39.1</v>
      </c>
      <c r="AH24" s="92">
        <f t="shared" si="2"/>
        <v>30.661290322580641</v>
      </c>
      <c r="AJ24" t="s">
        <v>33</v>
      </c>
      <c r="AK24" t="s">
        <v>33</v>
      </c>
      <c r="AL24" t="s">
        <v>33</v>
      </c>
      <c r="AM24" t="s">
        <v>33</v>
      </c>
    </row>
    <row r="25" spans="1:39" ht="12.75" customHeight="1" x14ac:dyDescent="0.2">
      <c r="A25" s="50" t="s">
        <v>152</v>
      </c>
      <c r="B25" s="93">
        <f>[20]Agosto!$C5</f>
        <v>32.700000000000003</v>
      </c>
      <c r="C25" s="93">
        <f>[20]Agosto!$C6</f>
        <v>32.9</v>
      </c>
      <c r="D25" s="93">
        <f>[20]Agosto!$C7</f>
        <v>34.799999999999997</v>
      </c>
      <c r="E25" s="93">
        <f>[20]Agosto!$C8</f>
        <v>30.6</v>
      </c>
      <c r="F25" s="93">
        <f>[20]Agosto!$C9</f>
        <v>34</v>
      </c>
      <c r="G25" s="93">
        <f>[20]Agosto!$C10</f>
        <v>34.1</v>
      </c>
      <c r="H25" s="93">
        <f>[20]Agosto!$C11</f>
        <v>31</v>
      </c>
      <c r="I25" s="93">
        <f>[20]Agosto!$C12</f>
        <v>18.3</v>
      </c>
      <c r="J25" s="93">
        <f>[20]Agosto!$C13</f>
        <v>14.6</v>
      </c>
      <c r="K25" s="93">
        <f>[20]Agosto!$C14</f>
        <v>18.899999999999999</v>
      </c>
      <c r="L25" s="93">
        <f>[20]Agosto!$C15</f>
        <v>22.6</v>
      </c>
      <c r="M25" s="93">
        <f>[20]Agosto!$C16</f>
        <v>19.899999999999999</v>
      </c>
      <c r="N25" s="93">
        <f>[20]Agosto!$C17</f>
        <v>23.5</v>
      </c>
      <c r="O25" s="93">
        <f>[20]Agosto!$C18</f>
        <v>28.5</v>
      </c>
      <c r="P25" s="93">
        <f>[20]Agosto!$C19</f>
        <v>32.6</v>
      </c>
      <c r="Q25" s="93">
        <f>[20]Agosto!$C20</f>
        <v>36.1</v>
      </c>
      <c r="R25" s="93">
        <f>[20]Agosto!$C21</f>
        <v>37.5</v>
      </c>
      <c r="S25" s="93">
        <f>[20]Agosto!$C22</f>
        <v>38.4</v>
      </c>
      <c r="T25" s="93">
        <f>[20]Agosto!$C23</f>
        <v>38.6</v>
      </c>
      <c r="U25" s="93">
        <f>[20]Agosto!$C24</f>
        <v>38.799999999999997</v>
      </c>
      <c r="V25" s="93">
        <f>[20]Agosto!$C25</f>
        <v>36.9</v>
      </c>
      <c r="W25" s="93">
        <f>[20]Agosto!$C26</f>
        <v>36.6</v>
      </c>
      <c r="X25" s="93">
        <f>[20]Agosto!$C27</f>
        <v>21.8</v>
      </c>
      <c r="Y25" s="93">
        <f>[20]Agosto!$C28</f>
        <v>19.2</v>
      </c>
      <c r="Z25" s="93">
        <f>[20]Agosto!$C29</f>
        <v>16.8</v>
      </c>
      <c r="AA25" s="93">
        <f>[20]Agosto!$C30</f>
        <v>20</v>
      </c>
      <c r="AB25" s="93">
        <f>[20]Agosto!$C31</f>
        <v>25.2</v>
      </c>
      <c r="AC25" s="93">
        <f>[20]Agosto!$C32</f>
        <v>30</v>
      </c>
      <c r="AD25" s="93">
        <f>[20]Agosto!$C33</f>
        <v>33</v>
      </c>
      <c r="AE25" s="93">
        <f>[20]Agosto!$C34</f>
        <v>36.1</v>
      </c>
      <c r="AF25" s="93">
        <f>[20]Agosto!$C35</f>
        <v>36.1</v>
      </c>
      <c r="AG25" s="91">
        <f t="shared" si="3"/>
        <v>38.799999999999997</v>
      </c>
      <c r="AH25" s="92">
        <f t="shared" si="2"/>
        <v>29.358064516129033</v>
      </c>
      <c r="AI25" s="11" t="s">
        <v>33</v>
      </c>
      <c r="AJ25" t="s">
        <v>33</v>
      </c>
      <c r="AK25" t="s">
        <v>33</v>
      </c>
      <c r="AM25" t="s">
        <v>33</v>
      </c>
    </row>
    <row r="26" spans="1:39" ht="12.75" customHeight="1" x14ac:dyDescent="0.2">
      <c r="A26" s="50" t="s">
        <v>153</v>
      </c>
      <c r="B26" s="93">
        <f>[21]Agosto!$C$5</f>
        <v>34.5</v>
      </c>
      <c r="C26" s="93">
        <f>[21]Agosto!$C$6</f>
        <v>33.799999999999997</v>
      </c>
      <c r="D26" s="93">
        <f>[21]Agosto!$C$7</f>
        <v>35.1</v>
      </c>
      <c r="E26" s="93">
        <f>[21]Agosto!$C$8</f>
        <v>34.4</v>
      </c>
      <c r="F26" s="93">
        <f>[21]Agosto!$C$9</f>
        <v>34.700000000000003</v>
      </c>
      <c r="G26" s="93">
        <f>[21]Agosto!$C$10</f>
        <v>34.1</v>
      </c>
      <c r="H26" s="93">
        <f>[21]Agosto!$C$11</f>
        <v>34.200000000000003</v>
      </c>
      <c r="I26" s="93">
        <f>[21]Agosto!$C$12</f>
        <v>24.2</v>
      </c>
      <c r="J26" s="93">
        <f>[21]Agosto!$C$13</f>
        <v>15.3</v>
      </c>
      <c r="K26" s="93">
        <f>[21]Agosto!$C$14</f>
        <v>19.7</v>
      </c>
      <c r="L26" s="93">
        <f>[21]Agosto!$C$15</f>
        <v>23.5</v>
      </c>
      <c r="M26" s="93">
        <f>[21]Agosto!$C$16</f>
        <v>23.3</v>
      </c>
      <c r="N26" s="93">
        <f>[21]Agosto!$C$17</f>
        <v>24.8</v>
      </c>
      <c r="O26" s="93">
        <f>[21]Agosto!$C$18</f>
        <v>29.5</v>
      </c>
      <c r="P26" s="93">
        <f>[21]Agosto!$C$19</f>
        <v>33.6</v>
      </c>
      <c r="Q26" s="93">
        <f>[21]Agosto!$C$20</f>
        <v>37.200000000000003</v>
      </c>
      <c r="R26" s="93">
        <f>[21]Agosto!$C$21</f>
        <v>38.1</v>
      </c>
      <c r="S26" s="93">
        <f>[21]Agosto!$C$22</f>
        <v>38.1</v>
      </c>
      <c r="T26" s="93">
        <f>[21]Agosto!$C$23</f>
        <v>38.700000000000003</v>
      </c>
      <c r="U26" s="93">
        <f>[21]Agosto!$C$24</f>
        <v>39</v>
      </c>
      <c r="V26" s="93">
        <f>[21]Agosto!$C$25</f>
        <v>38.700000000000003</v>
      </c>
      <c r="W26" s="93">
        <f>[21]Agosto!$C$26</f>
        <v>36.799999999999997</v>
      </c>
      <c r="X26" s="93">
        <f>[21]Agosto!$C$27</f>
        <v>27.7</v>
      </c>
      <c r="Y26" s="93">
        <f>[21]Agosto!$C$28</f>
        <v>18.3</v>
      </c>
      <c r="Z26" s="93">
        <f>[21]Agosto!$C$29</f>
        <v>16.2</v>
      </c>
      <c r="AA26" s="93">
        <f>[21]Agosto!$C$30</f>
        <v>21.4</v>
      </c>
      <c r="AB26" s="93">
        <f>[21]Agosto!$C$31</f>
        <v>26.8</v>
      </c>
      <c r="AC26" s="93">
        <f>[21]Agosto!$C$32</f>
        <v>32.700000000000003</v>
      </c>
      <c r="AD26" s="93">
        <f>[21]Agosto!$C$33</f>
        <v>34.700000000000003</v>
      </c>
      <c r="AE26" s="93">
        <f>[21]Agosto!$C$34</f>
        <v>36.5</v>
      </c>
      <c r="AF26" s="93">
        <f>[21]Agosto!$C$35</f>
        <v>36.799999999999997</v>
      </c>
      <c r="AG26" s="91">
        <f t="shared" si="3"/>
        <v>39</v>
      </c>
      <c r="AH26" s="92">
        <f t="shared" si="2"/>
        <v>30.722580645161294</v>
      </c>
      <c r="AJ26" t="s">
        <v>33</v>
      </c>
      <c r="AL26" t="s">
        <v>33</v>
      </c>
    </row>
    <row r="27" spans="1:39" ht="12.75" customHeight="1" x14ac:dyDescent="0.2">
      <c r="A27" s="50" t="s">
        <v>8</v>
      </c>
      <c r="B27" s="93">
        <f>[22]Agosto!$C$5</f>
        <v>31</v>
      </c>
      <c r="C27" s="93">
        <f>[22]Agosto!$C$6</f>
        <v>31.6</v>
      </c>
      <c r="D27" s="93">
        <f>[22]Agosto!$C$7</f>
        <v>33.4</v>
      </c>
      <c r="E27" s="93">
        <f>[22]Agosto!$C$8</f>
        <v>31.8</v>
      </c>
      <c r="F27" s="93">
        <f>[22]Agosto!$C$9</f>
        <v>33</v>
      </c>
      <c r="G27" s="93">
        <f>[22]Agosto!$C$10</f>
        <v>33.299999999999997</v>
      </c>
      <c r="H27" s="93">
        <f>[22]Agosto!$C$11</f>
        <v>32</v>
      </c>
      <c r="I27" s="93">
        <f>[22]Agosto!$C$12</f>
        <v>21.4</v>
      </c>
      <c r="J27" s="93">
        <f>[22]Agosto!$C$13</f>
        <v>13.7</v>
      </c>
      <c r="K27" s="93">
        <f>[22]Agosto!$C$14</f>
        <v>19.100000000000001</v>
      </c>
      <c r="L27" s="93">
        <f>[22]Agosto!$C$15</f>
        <v>22.5</v>
      </c>
      <c r="M27" s="93">
        <f>[22]Agosto!$C$16</f>
        <v>19.5</v>
      </c>
      <c r="N27" s="93">
        <f>[22]Agosto!$C$17</f>
        <v>22.9</v>
      </c>
      <c r="O27" s="93">
        <f>[22]Agosto!$C$18</f>
        <v>27.1</v>
      </c>
      <c r="P27" s="93">
        <f>[22]Agosto!$C$19</f>
        <v>31</v>
      </c>
      <c r="Q27" s="93">
        <f>[22]Agosto!$C$20</f>
        <v>35.1</v>
      </c>
      <c r="R27" s="93">
        <f>[22]Agosto!$C$21</f>
        <v>36.5</v>
      </c>
      <c r="S27" s="93">
        <f>[22]Agosto!$C$22</f>
        <v>37.4</v>
      </c>
      <c r="T27" s="93">
        <f>[22]Agosto!$C$23</f>
        <v>37.5</v>
      </c>
      <c r="U27" s="93">
        <f>[22]Agosto!$C$24</f>
        <v>37.6</v>
      </c>
      <c r="V27" s="93">
        <f>[22]Agosto!$C$25</f>
        <v>36.299999999999997</v>
      </c>
      <c r="W27" s="93">
        <f>[22]Agosto!$C$26</f>
        <v>36.299999999999997</v>
      </c>
      <c r="X27" s="93">
        <f>[22]Agosto!$C$27</f>
        <v>22.6</v>
      </c>
      <c r="Y27" s="93">
        <f>[22]Agosto!$C$28</f>
        <v>18.600000000000001</v>
      </c>
      <c r="Z27" s="93">
        <f>[22]Agosto!$C$29</f>
        <v>16</v>
      </c>
      <c r="AA27" s="93">
        <f>[22]Agosto!$C$30</f>
        <v>19.600000000000001</v>
      </c>
      <c r="AB27" s="93">
        <f>[22]Agosto!$C$31</f>
        <v>24</v>
      </c>
      <c r="AC27" s="93">
        <f>[22]Agosto!$C$32</f>
        <v>29</v>
      </c>
      <c r="AD27" s="93">
        <f>[22]Agosto!$C$33</f>
        <v>32</v>
      </c>
      <c r="AE27" s="93">
        <f>[22]Agosto!$C$34</f>
        <v>34.6</v>
      </c>
      <c r="AF27" s="93">
        <f>[22]Agosto!$C$35</f>
        <v>35.1</v>
      </c>
      <c r="AG27" s="91">
        <f t="shared" si="3"/>
        <v>37.6</v>
      </c>
      <c r="AH27" s="92">
        <f t="shared" si="2"/>
        <v>28.758064516129036</v>
      </c>
      <c r="AJ27" t="s">
        <v>33</v>
      </c>
    </row>
    <row r="28" spans="1:39" ht="12.75" customHeight="1" x14ac:dyDescent="0.2">
      <c r="A28" s="50" t="s">
        <v>9</v>
      </c>
      <c r="B28" s="106">
        <f>[23]Agosto!$D5</f>
        <v>18.399999999999999</v>
      </c>
      <c r="C28" s="106">
        <f>[23]Agosto!$D6</f>
        <v>20.100000000000001</v>
      </c>
      <c r="D28" s="106">
        <f>[23]Agosto!$D7</f>
        <v>19.899999999999999</v>
      </c>
      <c r="E28" s="106">
        <f>[23]Agosto!$D8</f>
        <v>21</v>
      </c>
      <c r="F28" s="106">
        <f>[23]Agosto!$D9</f>
        <v>19.8</v>
      </c>
      <c r="G28" s="106">
        <f>[23]Agosto!$D10</f>
        <v>18.399999999999999</v>
      </c>
      <c r="H28" s="106">
        <f>[23]Agosto!$D11</f>
        <v>17.899999999999999</v>
      </c>
      <c r="I28" s="106">
        <f>[23]Agosto!$D12</f>
        <v>16.399999999999999</v>
      </c>
      <c r="J28" s="106">
        <f>[23]Agosto!$D13</f>
        <v>10.3</v>
      </c>
      <c r="K28" s="106">
        <f>[23]Agosto!$D14</f>
        <v>5</v>
      </c>
      <c r="L28" s="106">
        <f>[23]Agosto!$D15</f>
        <v>7.8</v>
      </c>
      <c r="M28" s="106">
        <f>[23]Agosto!$D16</f>
        <v>10</v>
      </c>
      <c r="N28" s="106">
        <f>[23]Agosto!$D17</f>
        <v>8</v>
      </c>
      <c r="O28" s="106">
        <f>[23]Agosto!$D18</f>
        <v>12.4</v>
      </c>
      <c r="P28" s="106">
        <f>[23]Agosto!$D19</f>
        <v>15.9</v>
      </c>
      <c r="Q28" s="106">
        <f>[23]Agosto!$D20</f>
        <v>19.399999999999999</v>
      </c>
      <c r="R28" s="106">
        <f>[23]Agosto!$D21</f>
        <v>20.5</v>
      </c>
      <c r="S28" s="106">
        <f>[23]Agosto!$D22</f>
        <v>21.3</v>
      </c>
      <c r="T28" s="106">
        <f>[23]Agosto!$D23</f>
        <v>21.9</v>
      </c>
      <c r="U28" s="106">
        <f>[23]Agosto!$D24</f>
        <v>23</v>
      </c>
      <c r="V28" s="106">
        <f>[23]Agosto!$D25</f>
        <v>21</v>
      </c>
      <c r="W28" s="106">
        <f>[23]Agosto!$D26</f>
        <v>20.2</v>
      </c>
      <c r="X28" s="106">
        <f>[23]Agosto!$D27</f>
        <v>14.8</v>
      </c>
      <c r="Y28" s="106">
        <f>[23]Agosto!$D28</f>
        <v>13.4</v>
      </c>
      <c r="Z28" s="106">
        <f>[23]Agosto!$D29</f>
        <v>9.6999999999999993</v>
      </c>
      <c r="AA28" s="106">
        <f>[23]Agosto!$D30</f>
        <v>6</v>
      </c>
      <c r="AB28" s="106">
        <f>[23]Agosto!$D31</f>
        <v>11.2</v>
      </c>
      <c r="AC28" s="106">
        <f>[23]Agosto!$D32</f>
        <v>13.7</v>
      </c>
      <c r="AD28" s="106">
        <f>[23]Agosto!$D33</f>
        <v>17.600000000000001</v>
      </c>
      <c r="AE28" s="106">
        <f>[23]Agosto!$D34</f>
        <v>20.3</v>
      </c>
      <c r="AF28" s="106">
        <f>[23]Agosto!$D35</f>
        <v>20.2</v>
      </c>
      <c r="AG28" s="91">
        <f t="shared" si="3"/>
        <v>23</v>
      </c>
      <c r="AH28" s="92">
        <f t="shared" si="2"/>
        <v>15.983870967741936</v>
      </c>
      <c r="AL28" t="s">
        <v>33</v>
      </c>
    </row>
    <row r="29" spans="1:39" ht="12.75" customHeight="1" x14ac:dyDescent="0.2">
      <c r="A29" s="50" t="s">
        <v>30</v>
      </c>
      <c r="B29" s="93">
        <f>[24]Agosto!$C$5</f>
        <v>36</v>
      </c>
      <c r="C29" s="93">
        <f>[24]Agosto!$C$6</f>
        <v>34.5</v>
      </c>
      <c r="D29" s="93">
        <f>[24]Agosto!$C$7</f>
        <v>33.9</v>
      </c>
      <c r="E29" s="93">
        <f>[24]Agosto!$C$8</f>
        <v>33.799999999999997</v>
      </c>
      <c r="F29" s="93">
        <f>[24]Agosto!$C$9</f>
        <v>35.1</v>
      </c>
      <c r="G29" s="93">
        <f>[24]Agosto!$C$10</f>
        <v>34.799999999999997</v>
      </c>
      <c r="H29" s="93">
        <f>[24]Agosto!$C$11</f>
        <v>33.4</v>
      </c>
      <c r="I29" s="93">
        <f>[24]Agosto!$C$12</f>
        <v>23</v>
      </c>
      <c r="J29" s="93">
        <f>[24]Agosto!$C$13</f>
        <v>15.2</v>
      </c>
      <c r="K29" s="93">
        <f>[24]Agosto!$C$14</f>
        <v>20.2</v>
      </c>
      <c r="L29" s="93">
        <f>[24]Agosto!$C$15</f>
        <v>25.3</v>
      </c>
      <c r="M29" s="93">
        <f>[24]Agosto!$C$16</f>
        <v>25.1</v>
      </c>
      <c r="N29" s="93">
        <f>[24]Agosto!$C$17</f>
        <v>27.2</v>
      </c>
      <c r="O29" s="93">
        <f>[24]Agosto!$C$18</f>
        <v>31.8</v>
      </c>
      <c r="P29" s="93">
        <f>[24]Agosto!$C$19</f>
        <v>35.6</v>
      </c>
      <c r="Q29" s="93">
        <f>[24]Agosto!$C$20</f>
        <v>36.799999999999997</v>
      </c>
      <c r="R29" s="93">
        <f>[24]Agosto!$C$21</f>
        <v>38.299999999999997</v>
      </c>
      <c r="S29" s="93">
        <f>[24]Agosto!$C$22</f>
        <v>39</v>
      </c>
      <c r="T29" s="93">
        <f>[24]Agosto!$C$23</f>
        <v>38.700000000000003</v>
      </c>
      <c r="U29" s="93">
        <f>[24]Agosto!$C$24</f>
        <v>39.200000000000003</v>
      </c>
      <c r="V29" s="93">
        <f>[24]Agosto!$C$25</f>
        <v>38.299999999999997</v>
      </c>
      <c r="W29" s="93">
        <f>[24]Agosto!$C$26</f>
        <v>35.4</v>
      </c>
      <c r="X29" s="93">
        <f>[24]Agosto!$C$27</f>
        <v>24.8</v>
      </c>
      <c r="Y29" s="93">
        <f>[24]Agosto!$C$28</f>
        <v>18.600000000000001</v>
      </c>
      <c r="Z29" s="93">
        <f>[24]Agosto!$C$29</f>
        <v>18.899999999999999</v>
      </c>
      <c r="AA29" s="93">
        <f>[24]Agosto!$C$30</f>
        <v>23.3</v>
      </c>
      <c r="AB29" s="93">
        <f>[24]Agosto!$C$31</f>
        <v>28.6</v>
      </c>
      <c r="AC29" s="93">
        <f>[24]Agosto!$C$32</f>
        <v>35.200000000000003</v>
      </c>
      <c r="AD29" s="93">
        <f>[24]Agosto!$C$33</f>
        <v>37.1</v>
      </c>
      <c r="AE29" s="93">
        <f>[24]Agosto!$C$34</f>
        <v>37</v>
      </c>
      <c r="AF29" s="93">
        <f>[24]Agosto!$C$35</f>
        <v>37.6</v>
      </c>
      <c r="AG29" s="91">
        <f t="shared" si="3"/>
        <v>39.200000000000003</v>
      </c>
      <c r="AH29" s="92">
        <f t="shared" si="2"/>
        <v>31.345161290322583</v>
      </c>
      <c r="AL29" t="s">
        <v>33</v>
      </c>
      <c r="AM29" t="s">
        <v>33</v>
      </c>
    </row>
    <row r="30" spans="1:39" ht="12.75" customHeight="1" x14ac:dyDescent="0.2">
      <c r="A30" s="50" t="s">
        <v>10</v>
      </c>
      <c r="B30" s="93">
        <f>[25]Agosto!$C$5</f>
        <v>33.5</v>
      </c>
      <c r="C30" s="93">
        <f>[25]Agosto!$C$6</f>
        <v>32.799999999999997</v>
      </c>
      <c r="D30" s="93">
        <f>[25]Agosto!$C$7</f>
        <v>33.9</v>
      </c>
      <c r="E30" s="93">
        <f>[25]Agosto!$C$8</f>
        <v>31.8</v>
      </c>
      <c r="F30" s="93">
        <f>[25]Agosto!$C$9</f>
        <v>33.6</v>
      </c>
      <c r="G30" s="93">
        <f>[25]Agosto!$C$10</f>
        <v>33.799999999999997</v>
      </c>
      <c r="H30" s="93">
        <f>[25]Agosto!$C$11</f>
        <v>32.1</v>
      </c>
      <c r="I30" s="93">
        <f>[25]Agosto!$C$12</f>
        <v>22.4</v>
      </c>
      <c r="J30" s="93">
        <f>[25]Agosto!$C$13</f>
        <v>13.8</v>
      </c>
      <c r="K30" s="93">
        <f>[25]Agosto!$C$14</f>
        <v>19.5</v>
      </c>
      <c r="L30" s="93">
        <f>[25]Agosto!$C$15</f>
        <v>23</v>
      </c>
      <c r="M30" s="93">
        <f>[25]Agosto!$C$16</f>
        <v>21.7</v>
      </c>
      <c r="N30" s="93">
        <f>[25]Agosto!$C$17</f>
        <v>23.8</v>
      </c>
      <c r="O30" s="93">
        <f>[25]Agosto!$C$18</f>
        <v>28.9</v>
      </c>
      <c r="P30" s="93">
        <f>[25]Agosto!$C$19</f>
        <v>33.1</v>
      </c>
      <c r="Q30" s="93">
        <f>[25]Agosto!$C$20</f>
        <v>35.1</v>
      </c>
      <c r="R30" s="93">
        <f>[25]Agosto!$C$21</f>
        <v>36.700000000000003</v>
      </c>
      <c r="S30" s="93">
        <f>[25]Agosto!$C$22</f>
        <v>37.299999999999997</v>
      </c>
      <c r="T30" s="93">
        <f>[25]Agosto!$C$23</f>
        <v>37.799999999999997</v>
      </c>
      <c r="U30" s="93">
        <f>[25]Agosto!$C$24</f>
        <v>38.700000000000003</v>
      </c>
      <c r="V30" s="93">
        <f>[25]Agosto!$C$25</f>
        <v>36.9</v>
      </c>
      <c r="W30" s="93">
        <f>[25]Agosto!$C$26</f>
        <v>36.4</v>
      </c>
      <c r="X30" s="93">
        <f>[25]Agosto!$C$27</f>
        <v>22.8</v>
      </c>
      <c r="Y30" s="93">
        <f>[25]Agosto!$C$28</f>
        <v>19.2</v>
      </c>
      <c r="Z30" s="93">
        <f>[25]Agosto!$C$29</f>
        <v>16.8</v>
      </c>
      <c r="AA30" s="93">
        <f>[25]Agosto!$C$30</f>
        <v>20.6</v>
      </c>
      <c r="AB30" s="93">
        <f>[25]Agosto!$C$31</f>
        <v>25.4</v>
      </c>
      <c r="AC30" s="93">
        <f>[25]Agosto!$C$32</f>
        <v>31.5</v>
      </c>
      <c r="AD30" s="93">
        <f>[25]Agosto!$C$33</f>
        <v>33.4</v>
      </c>
      <c r="AE30" s="93">
        <f>[25]Agosto!$C$34</f>
        <v>35.700000000000003</v>
      </c>
      <c r="AF30" s="93">
        <f>[25]Agosto!$C$35</f>
        <v>35.5</v>
      </c>
      <c r="AG30" s="91">
        <f t="shared" si="3"/>
        <v>38.700000000000003</v>
      </c>
      <c r="AH30" s="92">
        <f t="shared" si="2"/>
        <v>29.596774193548384</v>
      </c>
      <c r="AL30" t="s">
        <v>33</v>
      </c>
      <c r="AM30" t="s">
        <v>33</v>
      </c>
    </row>
    <row r="31" spans="1:39" ht="12.75" customHeight="1" x14ac:dyDescent="0.2">
      <c r="A31" s="50" t="s">
        <v>154</v>
      </c>
      <c r="B31" s="93">
        <f>[26]Agosto!$C5</f>
        <v>33.9</v>
      </c>
      <c r="C31" s="93">
        <f>[26]Agosto!$C6</f>
        <v>33.4</v>
      </c>
      <c r="D31" s="93">
        <f>[26]Agosto!$C7</f>
        <v>34</v>
      </c>
      <c r="E31" s="93">
        <f>[26]Agosto!$C8</f>
        <v>32.9</v>
      </c>
      <c r="F31" s="93">
        <f>[26]Agosto!$C9</f>
        <v>34.299999999999997</v>
      </c>
      <c r="G31" s="93">
        <f>[26]Agosto!$C10</f>
        <v>33.799999999999997</v>
      </c>
      <c r="H31" s="93">
        <f>[26]Agosto!$C11</f>
        <v>31.8</v>
      </c>
      <c r="I31" s="93">
        <f>[26]Agosto!$C12</f>
        <v>19.8</v>
      </c>
      <c r="J31" s="93">
        <f>[26]Agosto!$C13</f>
        <v>12.7</v>
      </c>
      <c r="K31" s="93">
        <f>[26]Agosto!$C14</f>
        <v>19</v>
      </c>
      <c r="L31" s="93">
        <f>[26]Agosto!$C15</f>
        <v>22.8</v>
      </c>
      <c r="M31" s="93">
        <f>[26]Agosto!$C16</f>
        <v>21.2</v>
      </c>
      <c r="N31" s="93">
        <f>[26]Agosto!$C17</f>
        <v>24.5</v>
      </c>
      <c r="O31" s="93">
        <f>[26]Agosto!$C18</f>
        <v>28.5</v>
      </c>
      <c r="P31" s="93">
        <f>[26]Agosto!$C19</f>
        <v>32.799999999999997</v>
      </c>
      <c r="Q31" s="93">
        <f>[26]Agosto!$C20</f>
        <v>35.700000000000003</v>
      </c>
      <c r="R31" s="93">
        <f>[26]Agosto!$C21</f>
        <v>36.9</v>
      </c>
      <c r="S31" s="93">
        <f>[26]Agosto!$C22</f>
        <v>37.700000000000003</v>
      </c>
      <c r="T31" s="93">
        <f>[26]Agosto!$C23</f>
        <v>37.299999999999997</v>
      </c>
      <c r="U31" s="93">
        <f>[26]Agosto!$C24</f>
        <v>38.1</v>
      </c>
      <c r="V31" s="93">
        <f>[26]Agosto!$C25</f>
        <v>37.700000000000003</v>
      </c>
      <c r="W31" s="93">
        <f>[26]Agosto!$C26</f>
        <v>34.700000000000003</v>
      </c>
      <c r="X31" s="93">
        <f>[26]Agosto!$C27</f>
        <v>20.8</v>
      </c>
      <c r="Y31" s="93">
        <f>[26]Agosto!$C28</f>
        <v>17.600000000000001</v>
      </c>
      <c r="Z31" s="93">
        <f>[26]Agosto!$C29</f>
        <v>15.9</v>
      </c>
      <c r="AA31" s="93">
        <f>[26]Agosto!$C30</f>
        <v>20.3</v>
      </c>
      <c r="AB31" s="93">
        <f>[26]Agosto!$C31</f>
        <v>25.8</v>
      </c>
      <c r="AC31" s="93">
        <f>[26]Agosto!$C32</f>
        <v>32.5</v>
      </c>
      <c r="AD31" s="93">
        <f>[26]Agosto!$C33</f>
        <v>33.6</v>
      </c>
      <c r="AE31" s="93">
        <f>[26]Agosto!$C34</f>
        <v>35.5</v>
      </c>
      <c r="AF31" s="93">
        <f>[26]Agosto!$C35</f>
        <v>34.700000000000003</v>
      </c>
      <c r="AG31" s="91">
        <f t="shared" si="3"/>
        <v>38.1</v>
      </c>
      <c r="AH31" s="92">
        <f t="shared" si="2"/>
        <v>29.361290322580647</v>
      </c>
      <c r="AI31" s="11" t="s">
        <v>33</v>
      </c>
      <c r="AL31" t="s">
        <v>33</v>
      </c>
    </row>
    <row r="32" spans="1:39" ht="12.75" customHeight="1" x14ac:dyDescent="0.2">
      <c r="A32" s="50" t="s">
        <v>11</v>
      </c>
      <c r="B32" s="93">
        <f>[27]Agosto!$C$5</f>
        <v>35.5</v>
      </c>
      <c r="C32" s="93">
        <f>[27]Agosto!$C$6</f>
        <v>34.5</v>
      </c>
      <c r="D32" s="93">
        <f>[27]Agosto!$C$7</f>
        <v>34.700000000000003</v>
      </c>
      <c r="E32" s="93">
        <f>[27]Agosto!$C$8</f>
        <v>34.4</v>
      </c>
      <c r="F32" s="93">
        <f>[27]Agosto!$C$9</f>
        <v>35.1</v>
      </c>
      <c r="G32" s="93">
        <f>[27]Agosto!$C$10</f>
        <v>33.9</v>
      </c>
      <c r="H32" s="93">
        <f>[27]Agosto!$C$11</f>
        <v>33.6</v>
      </c>
      <c r="I32" s="93">
        <f>[27]Agosto!$C$12</f>
        <v>27.1</v>
      </c>
      <c r="J32" s="93">
        <f>[27]Agosto!$C$13</f>
        <v>15</v>
      </c>
      <c r="K32" s="93">
        <f>[27]Agosto!$C$14</f>
        <v>18.399999999999999</v>
      </c>
      <c r="L32" s="93">
        <f>[27]Agosto!$C$15</f>
        <v>23.3</v>
      </c>
      <c r="M32" s="93">
        <f>[27]Agosto!$C$16</f>
        <v>24.1</v>
      </c>
      <c r="N32" s="93">
        <f>[27]Agosto!$C$17</f>
        <v>23.8</v>
      </c>
      <c r="O32" s="93">
        <f>[27]Agosto!$C$18</f>
        <v>31.8</v>
      </c>
      <c r="P32" s="93">
        <f>[27]Agosto!$C$19</f>
        <v>35.1</v>
      </c>
      <c r="Q32" s="93">
        <f>[27]Agosto!$C$20</f>
        <v>37.5</v>
      </c>
      <c r="R32" s="93">
        <f>[27]Agosto!$C$21</f>
        <v>38.299999999999997</v>
      </c>
      <c r="S32" s="93">
        <f>[27]Agosto!$C$22</f>
        <v>38.5</v>
      </c>
      <c r="T32" s="93">
        <f>[27]Agosto!$C$23</f>
        <v>38.5</v>
      </c>
      <c r="U32" s="93">
        <f>[27]Agosto!$C$24</f>
        <v>38.5</v>
      </c>
      <c r="V32" s="93">
        <f>[27]Agosto!$C$25</f>
        <v>38.9</v>
      </c>
      <c r="W32" s="93">
        <f>[27]Agosto!$C$26</f>
        <v>38</v>
      </c>
      <c r="X32" s="93">
        <f>[27]Agosto!$C$27</f>
        <v>36.299999999999997</v>
      </c>
      <c r="Y32" s="93">
        <f>[27]Agosto!$C$28</f>
        <v>24.4</v>
      </c>
      <c r="Z32" s="93">
        <f>[27]Agosto!$C$29</f>
        <v>16.899999999999999</v>
      </c>
      <c r="AA32" s="93">
        <f>[27]Agosto!$C$30</f>
        <v>15.9</v>
      </c>
      <c r="AB32" s="93">
        <f>[27]Agosto!$C$31</f>
        <v>20.7</v>
      </c>
      <c r="AC32" s="93">
        <f>[27]Agosto!$C$32</f>
        <v>34.200000000000003</v>
      </c>
      <c r="AD32" s="93">
        <f>[27]Agosto!$C$33</f>
        <v>36.299999999999997</v>
      </c>
      <c r="AE32" s="93">
        <f>[27]Agosto!$C$34</f>
        <v>36.5</v>
      </c>
      <c r="AF32" s="93">
        <f>[27]Agosto!$C$35</f>
        <v>36.6</v>
      </c>
      <c r="AG32" s="91">
        <f t="shared" si="3"/>
        <v>38.9</v>
      </c>
      <c r="AH32" s="92">
        <f t="shared" si="2"/>
        <v>31.170967741935481</v>
      </c>
      <c r="AM32" t="s">
        <v>33</v>
      </c>
    </row>
    <row r="33" spans="1:39" s="5" customFormat="1" ht="12.75" customHeight="1" x14ac:dyDescent="0.2">
      <c r="A33" s="50" t="s">
        <v>12</v>
      </c>
      <c r="B33" s="93">
        <f>[28]Agosto!$C$5</f>
        <v>36.4</v>
      </c>
      <c r="C33" s="93">
        <f>[28]Agosto!$C$6</f>
        <v>35.799999999999997</v>
      </c>
      <c r="D33" s="93">
        <f>[28]Agosto!$C$7</f>
        <v>35.5</v>
      </c>
      <c r="E33" s="93">
        <f>[28]Agosto!$C$8</f>
        <v>34.700000000000003</v>
      </c>
      <c r="F33" s="93">
        <f>[28]Agosto!$C$9</f>
        <v>35.700000000000003</v>
      </c>
      <c r="G33" s="93">
        <f>[28]Agosto!$C$10</f>
        <v>34.4</v>
      </c>
      <c r="H33" s="93">
        <f>[28]Agosto!$C$11</f>
        <v>35.6</v>
      </c>
      <c r="I33" s="93">
        <f>[28]Agosto!$C$12</f>
        <v>26.6</v>
      </c>
      <c r="J33" s="93">
        <f>[28]Agosto!$C$13</f>
        <v>16.3</v>
      </c>
      <c r="K33" s="93">
        <f>[28]Agosto!$C$14</f>
        <v>20.100000000000001</v>
      </c>
      <c r="L33" s="93">
        <f>[28]Agosto!$C$15</f>
        <v>24.8</v>
      </c>
      <c r="M33" s="93">
        <f>[28]Agosto!$C$16</f>
        <v>25.9</v>
      </c>
      <c r="N33" s="93">
        <f>[28]Agosto!$C$17</f>
        <v>25.5</v>
      </c>
      <c r="O33" s="93">
        <f>[28]Agosto!$C$18</f>
        <v>31.5</v>
      </c>
      <c r="P33" s="93">
        <f>[28]Agosto!$C$19</f>
        <v>37</v>
      </c>
      <c r="Q33" s="93">
        <f>[28]Agosto!$C$20</f>
        <v>38.4</v>
      </c>
      <c r="R33" s="93">
        <f>[28]Agosto!$C$21</f>
        <v>38.799999999999997</v>
      </c>
      <c r="S33" s="93">
        <f>[28]Agosto!$C$22</f>
        <v>38.799999999999997</v>
      </c>
      <c r="T33" s="93">
        <f>[28]Agosto!$C$23</f>
        <v>39.1</v>
      </c>
      <c r="U33" s="93">
        <f>[28]Agosto!$C$24</f>
        <v>39</v>
      </c>
      <c r="V33" s="93">
        <f>[28]Agosto!$C$25</f>
        <v>38.6</v>
      </c>
      <c r="W33" s="93">
        <f>[28]Agosto!$C$26</f>
        <v>37.200000000000003</v>
      </c>
      <c r="X33" s="93">
        <f>[28]Agosto!$C$27</f>
        <v>28.1</v>
      </c>
      <c r="Y33" s="93">
        <f>[28]Agosto!$C$28</f>
        <v>20.3</v>
      </c>
      <c r="Z33" s="93">
        <f>[28]Agosto!$C$29</f>
        <v>17</v>
      </c>
      <c r="AA33" s="93">
        <f>[28]Agosto!$C$30</f>
        <v>23</v>
      </c>
      <c r="AB33" s="93">
        <f>[28]Agosto!$C$31</f>
        <v>29.1</v>
      </c>
      <c r="AC33" s="93">
        <f>[28]Agosto!$C$32</f>
        <v>35.200000000000003</v>
      </c>
      <c r="AD33" s="93">
        <f>[28]Agosto!$C$33</f>
        <v>38.5</v>
      </c>
      <c r="AE33" s="93">
        <f>[28]Agosto!$C$34</f>
        <v>38.9</v>
      </c>
      <c r="AF33" s="93">
        <f>[28]Agosto!$C$35</f>
        <v>38.4</v>
      </c>
      <c r="AG33" s="91">
        <f t="shared" si="3"/>
        <v>39.1</v>
      </c>
      <c r="AH33" s="92">
        <f t="shared" si="2"/>
        <v>32.070967741935483</v>
      </c>
      <c r="AL33" s="5" t="s">
        <v>33</v>
      </c>
      <c r="AM33" s="5" t="s">
        <v>33</v>
      </c>
    </row>
    <row r="34" spans="1:39" x14ac:dyDescent="0.2">
      <c r="A34" s="50" t="s">
        <v>233</v>
      </c>
      <c r="B34" s="93">
        <f>[29]Agosto!$C$5</f>
        <v>37.299999999999997</v>
      </c>
      <c r="C34" s="93">
        <f>[29]Agosto!$C$6</f>
        <v>36.9</v>
      </c>
      <c r="D34" s="93">
        <f>[29]Agosto!$C$7</f>
        <v>37.9</v>
      </c>
      <c r="E34" s="93">
        <f>[29]Agosto!$C$8</f>
        <v>36.6</v>
      </c>
      <c r="F34" s="93">
        <f>[29]Agosto!$C$9</f>
        <v>36.299999999999997</v>
      </c>
      <c r="G34" s="93">
        <f>[29]Agosto!$C$10</f>
        <v>36</v>
      </c>
      <c r="H34" s="93">
        <f>[29]Agosto!$C$11</f>
        <v>36.299999999999997</v>
      </c>
      <c r="I34" s="93">
        <f>[29]Agosto!$C$12</f>
        <v>28.7</v>
      </c>
      <c r="J34" s="93">
        <f>[29]Agosto!$C$13</f>
        <v>15.7</v>
      </c>
      <c r="K34" s="93">
        <f>[29]Agosto!$C$14</f>
        <v>20.8</v>
      </c>
      <c r="L34" s="93">
        <f>[29]Agosto!$C$15</f>
        <v>27</v>
      </c>
      <c r="M34" s="93">
        <f>[29]Agosto!$C$16</f>
        <v>26.6</v>
      </c>
      <c r="N34" s="93">
        <f>[29]Agosto!$C$17</f>
        <v>28.4</v>
      </c>
      <c r="O34" s="93">
        <f>[29]Agosto!$C$18</f>
        <v>33.700000000000003</v>
      </c>
      <c r="P34" s="93">
        <f>[29]Agosto!$C$19</f>
        <v>38.5</v>
      </c>
      <c r="Q34" s="93">
        <f>[29]Agosto!$C$20</f>
        <v>39.299999999999997</v>
      </c>
      <c r="R34" s="93">
        <f>[29]Agosto!$C$21</f>
        <v>40.1</v>
      </c>
      <c r="S34" s="93">
        <f>[29]Agosto!$C$22</f>
        <v>39.5</v>
      </c>
      <c r="T34" s="93">
        <f>[29]Agosto!$C$23</f>
        <v>39.6</v>
      </c>
      <c r="U34" s="93">
        <f>[29]Agosto!$C$24</f>
        <v>39.700000000000003</v>
      </c>
      <c r="V34" s="93">
        <f>[29]Agosto!$C$25</f>
        <v>39.700000000000003</v>
      </c>
      <c r="W34" s="93">
        <f>[29]Agosto!$C$26</f>
        <v>38.9</v>
      </c>
      <c r="X34" s="93">
        <f>[29]Agosto!$C$27</f>
        <v>29.2</v>
      </c>
      <c r="Y34" s="93">
        <f>[29]Agosto!$C$28</f>
        <v>20.6</v>
      </c>
      <c r="Z34" s="93">
        <f>[29]Agosto!$C$29</f>
        <v>18</v>
      </c>
      <c r="AA34" s="93">
        <f>[29]Agosto!$C$30</f>
        <v>23.7</v>
      </c>
      <c r="AB34" s="93">
        <f>[29]Agosto!$C$31</f>
        <v>32.6</v>
      </c>
      <c r="AC34" s="93">
        <f>[29]Agosto!$C$32</f>
        <v>37.5</v>
      </c>
      <c r="AD34" s="93">
        <f>[29]Agosto!$C$33</f>
        <v>39.700000000000003</v>
      </c>
      <c r="AE34" s="93">
        <f>[29]Agosto!$C$34</f>
        <v>39.299999999999997</v>
      </c>
      <c r="AF34" s="93">
        <f>[29]Agosto!$C$35</f>
        <v>38.9</v>
      </c>
      <c r="AG34" s="91">
        <f>MAX(B34:AF34)</f>
        <v>40.1</v>
      </c>
      <c r="AH34" s="92">
        <f t="shared" si="2"/>
        <v>33.322580645161295</v>
      </c>
    </row>
    <row r="35" spans="1:39" x14ac:dyDescent="0.2">
      <c r="A35" s="50" t="s">
        <v>232</v>
      </c>
      <c r="B35" s="93">
        <f>[30]Agosto!$C$5</f>
        <v>35.1</v>
      </c>
      <c r="C35" s="93">
        <f>[30]Agosto!$C$6</f>
        <v>34.299999999999997</v>
      </c>
      <c r="D35" s="93">
        <f>[30]Agosto!$C$7</f>
        <v>35.200000000000003</v>
      </c>
      <c r="E35" s="93">
        <f>[30]Agosto!$C$8</f>
        <v>34.6</v>
      </c>
      <c r="F35" s="93">
        <f>[30]Agosto!$C$9</f>
        <v>35</v>
      </c>
      <c r="G35" s="93">
        <f>[30]Agosto!$C$10</f>
        <v>34.5</v>
      </c>
      <c r="H35" s="93">
        <f>[30]Agosto!$C$11</f>
        <v>34.4</v>
      </c>
      <c r="I35" s="93">
        <f>[30]Agosto!$C$12</f>
        <v>25</v>
      </c>
      <c r="J35" s="93">
        <f>[30]Agosto!$C$13</f>
        <v>15.9</v>
      </c>
      <c r="K35" s="93">
        <f>[30]Agosto!$C$14</f>
        <v>17.7</v>
      </c>
      <c r="L35" s="93">
        <f>[30]Agosto!$C$15</f>
        <v>23.8</v>
      </c>
      <c r="M35" s="93">
        <f>[30]Agosto!$C$16</f>
        <v>23.4</v>
      </c>
      <c r="N35" s="93">
        <f>[30]Agosto!$C$17</f>
        <v>24.7</v>
      </c>
      <c r="O35" s="93">
        <f>[30]Agosto!$C$18</f>
        <v>30.5</v>
      </c>
      <c r="P35" s="93">
        <f>[30]Agosto!$C$19</f>
        <v>34.1</v>
      </c>
      <c r="Q35" s="93">
        <f>[30]Agosto!$C$20</f>
        <v>37.1</v>
      </c>
      <c r="R35" s="93">
        <f>[30]Agosto!$C$21</f>
        <v>37.700000000000003</v>
      </c>
      <c r="S35" s="93">
        <f>[30]Agosto!$C$22</f>
        <v>37.9</v>
      </c>
      <c r="T35" s="93">
        <f>[30]Agosto!$C$23</f>
        <v>38.299999999999997</v>
      </c>
      <c r="U35" s="93">
        <f>[30]Agosto!$C$24</f>
        <v>39</v>
      </c>
      <c r="V35" s="93">
        <f>[30]Agosto!$C$25</f>
        <v>39</v>
      </c>
      <c r="W35" s="93">
        <f>[30]Agosto!$C$26</f>
        <v>37.5</v>
      </c>
      <c r="X35" s="93">
        <f>[30]Agosto!$C$27</f>
        <v>25.2</v>
      </c>
      <c r="Y35" s="93">
        <f>[30]Agosto!$C$28</f>
        <v>15.9</v>
      </c>
      <c r="Z35" s="93">
        <f>[30]Agosto!$C$29</f>
        <v>13.2</v>
      </c>
      <c r="AA35" s="93">
        <f>[30]Agosto!$C$30</f>
        <v>21.6</v>
      </c>
      <c r="AB35" s="93">
        <f>[30]Agosto!$C$31</f>
        <v>27.6</v>
      </c>
      <c r="AC35" s="93">
        <f>[30]Agosto!$C$32</f>
        <v>33.799999999999997</v>
      </c>
      <c r="AD35" s="93">
        <f>[30]Agosto!$C$33</f>
        <v>35.6</v>
      </c>
      <c r="AE35" s="93">
        <f>[30]Agosto!$C$34</f>
        <v>36.6</v>
      </c>
      <c r="AF35" s="93">
        <f>[30]Agosto!$C$35</f>
        <v>36.700000000000003</v>
      </c>
      <c r="AG35" s="91">
        <f>MAX(B35:AF35)</f>
        <v>39</v>
      </c>
      <c r="AH35" s="92">
        <f t="shared" si="2"/>
        <v>30.674193548387098</v>
      </c>
    </row>
    <row r="36" spans="1:39" x14ac:dyDescent="0.2">
      <c r="A36" s="50" t="s">
        <v>126</v>
      </c>
      <c r="B36" s="93">
        <f>[31]Agosto!$C$5</f>
        <v>33.9</v>
      </c>
      <c r="C36" s="93">
        <f>[31]Agosto!$C$6</f>
        <v>33.1</v>
      </c>
      <c r="D36" s="93">
        <f>[31]Agosto!$C$7</f>
        <v>34.4</v>
      </c>
      <c r="E36" s="93">
        <f>[31]Agosto!$C$8</f>
        <v>33.6</v>
      </c>
      <c r="F36" s="93">
        <f>[31]Agosto!$C$9</f>
        <v>34</v>
      </c>
      <c r="G36" s="93">
        <f>[31]Agosto!$C$10</f>
        <v>34.299999999999997</v>
      </c>
      <c r="H36" s="93">
        <f>[31]Agosto!$C$11</f>
        <v>33.6</v>
      </c>
      <c r="I36" s="93">
        <f>[31]Agosto!$C$12</f>
        <v>26.7</v>
      </c>
      <c r="J36" s="93">
        <f>[31]Agosto!$C$13</f>
        <v>16.7</v>
      </c>
      <c r="K36" s="93">
        <f>[31]Agosto!$C$14</f>
        <v>19.600000000000001</v>
      </c>
      <c r="L36" s="93">
        <f>[31]Agosto!$C$15</f>
        <v>23</v>
      </c>
      <c r="M36" s="93">
        <f>[31]Agosto!$C$16</f>
        <v>22.9</v>
      </c>
      <c r="N36" s="93">
        <f>[31]Agosto!$C$17</f>
        <v>24.9</v>
      </c>
      <c r="O36" s="93">
        <f>[31]Agosto!$C$18</f>
        <v>28.3</v>
      </c>
      <c r="P36" s="93">
        <f>[31]Agosto!$C$19</f>
        <v>33.200000000000003</v>
      </c>
      <c r="Q36" s="93">
        <f>[31]Agosto!$C$20</f>
        <v>35.700000000000003</v>
      </c>
      <c r="R36" s="93">
        <f>[31]Agosto!$C$21</f>
        <v>37.799999999999997</v>
      </c>
      <c r="S36" s="93">
        <f>[31]Agosto!$C$22</f>
        <v>38.1</v>
      </c>
      <c r="T36" s="93">
        <f>[31]Agosto!$C$23</f>
        <v>38.4</v>
      </c>
      <c r="U36" s="93">
        <f>[31]Agosto!$C$24</f>
        <v>37.9</v>
      </c>
      <c r="V36" s="93">
        <f>[31]Agosto!$C$25</f>
        <v>38.1</v>
      </c>
      <c r="W36" s="93">
        <f>[31]Agosto!$C$26</f>
        <v>38</v>
      </c>
      <c r="X36" s="93">
        <f>[31]Agosto!$C$27</f>
        <v>27.9</v>
      </c>
      <c r="Y36" s="93">
        <f>[31]Agosto!$C$28</f>
        <v>15.2</v>
      </c>
      <c r="Z36" s="93">
        <f>[31]Agosto!$C$29</f>
        <v>13.3</v>
      </c>
      <c r="AA36" s="93">
        <f>[31]Agosto!$C$30</f>
        <v>20.7</v>
      </c>
      <c r="AB36" s="93">
        <f>[31]Agosto!$C$31</f>
        <v>26.3</v>
      </c>
      <c r="AC36" s="93">
        <f>[31]Agosto!$C$32</f>
        <v>31.2</v>
      </c>
      <c r="AD36" s="93">
        <f>[31]Agosto!$C$33</f>
        <v>34.299999999999997</v>
      </c>
      <c r="AE36" s="93">
        <f>[31]Agosto!$C$34</f>
        <v>35.799999999999997</v>
      </c>
      <c r="AF36" s="93">
        <f>[31]Agosto!$C$35</f>
        <v>36.200000000000003</v>
      </c>
      <c r="AG36" s="91">
        <f t="shared" ref="AG36:AG38" si="4">MAX(B36:AF36)</f>
        <v>38.4</v>
      </c>
      <c r="AH36" s="92">
        <f t="shared" si="2"/>
        <v>30.229032258064514</v>
      </c>
      <c r="AL36" t="s">
        <v>33</v>
      </c>
    </row>
    <row r="37" spans="1:39" x14ac:dyDescent="0.2">
      <c r="A37" s="50" t="s">
        <v>13</v>
      </c>
      <c r="B37" s="93">
        <f>[32]Agosto!$C$5</f>
        <v>32.5</v>
      </c>
      <c r="C37" s="93">
        <f>[32]Agosto!$C$6</f>
        <v>32.200000000000003</v>
      </c>
      <c r="D37" s="93">
        <f>[32]Agosto!$C$7</f>
        <v>33</v>
      </c>
      <c r="E37" s="93">
        <f>[32]Agosto!$C$8</f>
        <v>33.1</v>
      </c>
      <c r="F37" s="93">
        <f>[32]Agosto!$C$9</f>
        <v>32.799999999999997</v>
      </c>
      <c r="G37" s="93">
        <f>[32]Agosto!$C$10</f>
        <v>32.9</v>
      </c>
      <c r="H37" s="93">
        <f>[32]Agosto!$C$11</f>
        <v>34</v>
      </c>
      <c r="I37" s="93">
        <f>[32]Agosto!$C$12</f>
        <v>34.6</v>
      </c>
      <c r="J37" s="93">
        <f>[32]Agosto!$C$13</f>
        <v>24.9</v>
      </c>
      <c r="K37" s="93">
        <f>[32]Agosto!$C$14</f>
        <v>20.8</v>
      </c>
      <c r="L37" s="93">
        <f>[32]Agosto!$C$15</f>
        <v>26.3</v>
      </c>
      <c r="M37" s="93">
        <f>[32]Agosto!$C$16</f>
        <v>26.1</v>
      </c>
      <c r="N37" s="93">
        <f>[32]Agosto!$C$17</f>
        <v>27.1</v>
      </c>
      <c r="O37" s="93">
        <f>[32]Agosto!$C$18</f>
        <v>32.9</v>
      </c>
      <c r="P37" s="93">
        <f>[32]Agosto!$C$19</f>
        <v>36.1</v>
      </c>
      <c r="Q37" s="93">
        <f>[32]Agosto!$C$20</f>
        <v>37.200000000000003</v>
      </c>
      <c r="R37" s="93">
        <f>[32]Agosto!$C$21</f>
        <v>37.5</v>
      </c>
      <c r="S37" s="93">
        <f>[32]Agosto!$C$22</f>
        <v>37.200000000000003</v>
      </c>
      <c r="T37" s="93">
        <f>[32]Agosto!$C$23</f>
        <v>37.5</v>
      </c>
      <c r="U37" s="93">
        <f>[32]Agosto!$C$24</f>
        <v>37.700000000000003</v>
      </c>
      <c r="V37" s="93">
        <f>[32]Agosto!$C$25</f>
        <v>36.799999999999997</v>
      </c>
      <c r="W37" s="93">
        <f>[32]Agosto!$C$26</f>
        <v>37.5</v>
      </c>
      <c r="X37" s="93">
        <f>[32]Agosto!$C$27</f>
        <v>38.799999999999997</v>
      </c>
      <c r="Y37" s="93">
        <f>[32]Agosto!$C$28</f>
        <v>32.6</v>
      </c>
      <c r="Z37" s="93">
        <f>[32]Agosto!$C$29</f>
        <v>19.399999999999999</v>
      </c>
      <c r="AA37" s="93">
        <f>[32]Agosto!$C$30</f>
        <v>24.3</v>
      </c>
      <c r="AB37" s="93">
        <f>[32]Agosto!$C$31</f>
        <v>30.6</v>
      </c>
      <c r="AC37" s="93">
        <f>[32]Agosto!$C$32</f>
        <v>35</v>
      </c>
      <c r="AD37" s="93">
        <f>[32]Agosto!$C$33</f>
        <v>35.4</v>
      </c>
      <c r="AE37" s="93">
        <f>[32]Agosto!$C$34</f>
        <v>35.5</v>
      </c>
      <c r="AF37" s="93">
        <f>[32]Agosto!$C$35</f>
        <v>36.1</v>
      </c>
      <c r="AG37" s="91">
        <f t="shared" si="4"/>
        <v>38.799999999999997</v>
      </c>
      <c r="AH37" s="92">
        <f t="shared" si="2"/>
        <v>32.529032258064518</v>
      </c>
      <c r="AJ37" t="s">
        <v>33</v>
      </c>
      <c r="AL37" t="s">
        <v>33</v>
      </c>
    </row>
    <row r="38" spans="1:39" x14ac:dyDescent="0.2">
      <c r="A38" s="50" t="s">
        <v>155</v>
      </c>
      <c r="B38" s="93">
        <f>[33]Agosto!$C5</f>
        <v>37.6</v>
      </c>
      <c r="C38" s="93">
        <f>[33]Agosto!$C6</f>
        <v>37.299999999999997</v>
      </c>
      <c r="D38" s="93">
        <f>[33]Agosto!$C7</f>
        <v>37.700000000000003</v>
      </c>
      <c r="E38" s="93">
        <f>[33]Agosto!$C8</f>
        <v>36.5</v>
      </c>
      <c r="F38" s="93">
        <f>[33]Agosto!$C9</f>
        <v>36.200000000000003</v>
      </c>
      <c r="G38" s="93">
        <f>[33]Agosto!$C10</f>
        <v>36.299999999999997</v>
      </c>
      <c r="H38" s="93">
        <f>[33]Agosto!$C11</f>
        <v>36.5</v>
      </c>
      <c r="I38" s="93">
        <f>[33]Agosto!$C12</f>
        <v>33.4</v>
      </c>
      <c r="J38" s="93">
        <f>[33]Agosto!$C13</f>
        <v>24.5</v>
      </c>
      <c r="K38" s="93">
        <f>[33]Agosto!$C14</f>
        <v>24.1</v>
      </c>
      <c r="L38" s="93">
        <f>[33]Agosto!$C15</f>
        <v>29.8</v>
      </c>
      <c r="M38" s="93">
        <f>[33]Agosto!$C16</f>
        <v>29.8</v>
      </c>
      <c r="N38" s="93">
        <f>[33]Agosto!$C17</f>
        <v>30.9</v>
      </c>
      <c r="O38" s="93">
        <f>[33]Agosto!$C18</f>
        <v>36.700000000000003</v>
      </c>
      <c r="P38" s="93">
        <f>[33]Agosto!$C19</f>
        <v>39.799999999999997</v>
      </c>
      <c r="Q38" s="93">
        <f>[33]Agosto!$C20</f>
        <v>39.700000000000003</v>
      </c>
      <c r="R38" s="93">
        <f>[33]Agosto!$C21</f>
        <v>41</v>
      </c>
      <c r="S38" s="93">
        <f>[33]Agosto!$C22</f>
        <v>41.2</v>
      </c>
      <c r="T38" s="93">
        <f>[33]Agosto!$C23</f>
        <v>40</v>
      </c>
      <c r="U38" s="93">
        <f>[33]Agosto!$C24</f>
        <v>40</v>
      </c>
      <c r="V38" s="93">
        <f>[33]Agosto!$C25</f>
        <v>39.6</v>
      </c>
      <c r="W38" s="93">
        <f>[33]Agosto!$C26</f>
        <v>39</v>
      </c>
      <c r="X38" s="93">
        <f>[33]Agosto!$C27</f>
        <v>34.6</v>
      </c>
      <c r="Y38" s="93">
        <f>[33]Agosto!$C28</f>
        <v>28.4</v>
      </c>
      <c r="Z38" s="93">
        <f>[33]Agosto!$C29</f>
        <v>22</v>
      </c>
      <c r="AA38" s="93">
        <f>[33]Agosto!$C30</f>
        <v>26.1</v>
      </c>
      <c r="AB38" s="93">
        <f>[33]Agosto!$C31</f>
        <v>33.9</v>
      </c>
      <c r="AC38" s="93">
        <f>[33]Agosto!$C32</f>
        <v>38.4</v>
      </c>
      <c r="AD38" s="93">
        <f>[33]Agosto!$C33</f>
        <v>39.299999999999997</v>
      </c>
      <c r="AE38" s="93">
        <f>[33]Agosto!$C34</f>
        <v>38.9</v>
      </c>
      <c r="AF38" s="93">
        <f>[33]Agosto!$C35</f>
        <v>38.9</v>
      </c>
      <c r="AG38" s="91">
        <f t="shared" si="4"/>
        <v>41.2</v>
      </c>
      <c r="AH38" s="92">
        <f t="shared" si="2"/>
        <v>35.1</v>
      </c>
    </row>
    <row r="39" spans="1:39" x14ac:dyDescent="0.2">
      <c r="A39" s="50" t="s">
        <v>14</v>
      </c>
      <c r="B39" s="93">
        <f>[34]Agosto!$C$5</f>
        <v>31.4</v>
      </c>
      <c r="C39" s="93">
        <f>[34]Agosto!$C$6</f>
        <v>31</v>
      </c>
      <c r="D39" s="93">
        <f>[34]Agosto!$C$7</f>
        <v>31.3</v>
      </c>
      <c r="E39" s="93">
        <f>[34]Agosto!$C$8</f>
        <v>29.7</v>
      </c>
      <c r="F39" s="93">
        <f>[34]Agosto!$C$9</f>
        <v>31.9</v>
      </c>
      <c r="G39" s="93">
        <f>[34]Agosto!$C$10</f>
        <v>31.4</v>
      </c>
      <c r="H39" s="93">
        <f>[34]Agosto!$C$11</f>
        <v>29.1</v>
      </c>
      <c r="I39" s="93">
        <f>[34]Agosto!$C$12</f>
        <v>19.8</v>
      </c>
      <c r="J39" s="93">
        <f>[34]Agosto!$C$13</f>
        <v>11.3</v>
      </c>
      <c r="K39" s="93">
        <f>[34]Agosto!$C$14</f>
        <v>18.100000000000001</v>
      </c>
      <c r="L39" s="93">
        <f>[34]Agosto!$C$15</f>
        <v>21.7</v>
      </c>
      <c r="M39" s="93">
        <f>[34]Agosto!$C$16</f>
        <v>18.8</v>
      </c>
      <c r="N39" s="93">
        <f>[34]Agosto!$C$17</f>
        <v>23.7</v>
      </c>
      <c r="O39" s="93">
        <f>[34]Agosto!$C$18</f>
        <v>27.6</v>
      </c>
      <c r="P39" s="93">
        <f>[34]Agosto!$C$19</f>
        <v>31.5</v>
      </c>
      <c r="Q39" s="93">
        <f>[34]Agosto!$C$20</f>
        <v>34.200000000000003</v>
      </c>
      <c r="R39" s="93">
        <f>[34]Agosto!$C$21</f>
        <v>34.9</v>
      </c>
      <c r="S39" s="93">
        <f>[34]Agosto!$C$22</f>
        <v>35</v>
      </c>
      <c r="T39" s="93">
        <f>[34]Agosto!$C$23</f>
        <v>35.4</v>
      </c>
      <c r="U39" s="93">
        <f>[34]Agosto!$C$24</f>
        <v>35.700000000000003</v>
      </c>
      <c r="V39" s="93">
        <f>[34]Agosto!$C$25</f>
        <v>34.700000000000003</v>
      </c>
      <c r="W39" s="93">
        <f>[34]Agosto!$C$26</f>
        <v>32.5</v>
      </c>
      <c r="X39" s="93">
        <f>[34]Agosto!$C$27</f>
        <v>18.2</v>
      </c>
      <c r="Y39" s="93">
        <f>[34]Agosto!$C$28</f>
        <v>16.5</v>
      </c>
      <c r="Z39" s="93">
        <f>[34]Agosto!$C$29</f>
        <v>14.1</v>
      </c>
      <c r="AA39" s="93">
        <f>[34]Agosto!$C$30</f>
        <v>19.399999999999999</v>
      </c>
      <c r="AB39" s="93">
        <f>[34]Agosto!$C$31</f>
        <v>24.9</v>
      </c>
      <c r="AC39" s="93">
        <f>[34]Agosto!$C$32</f>
        <v>32</v>
      </c>
      <c r="AD39" s="93">
        <f>[34]Agosto!$C$33</f>
        <v>31.7</v>
      </c>
      <c r="AE39" s="93">
        <f>[34]Agosto!$C$34</f>
        <v>33.5</v>
      </c>
      <c r="AF39" s="93">
        <f>[34]Agosto!$C$35</f>
        <v>32.4</v>
      </c>
      <c r="AG39" s="91">
        <f t="shared" ref="AG39:AG44" si="5">MAX(B39:AF39)</f>
        <v>35.700000000000003</v>
      </c>
      <c r="AH39" s="92">
        <f t="shared" si="2"/>
        <v>27.529032258064522</v>
      </c>
      <c r="AI39" s="11" t="s">
        <v>33</v>
      </c>
      <c r="AL39" t="s">
        <v>33</v>
      </c>
    </row>
    <row r="40" spans="1:39" x14ac:dyDescent="0.2">
      <c r="A40" s="50" t="s">
        <v>15</v>
      </c>
      <c r="B40" s="93">
        <f>[35]Agosto!$C$5</f>
        <v>37.6</v>
      </c>
      <c r="C40" s="93">
        <f>[35]Agosto!$C$6</f>
        <v>36.5</v>
      </c>
      <c r="D40" s="93">
        <f>[35]Agosto!$C$7</f>
        <v>35.9</v>
      </c>
      <c r="E40" s="93">
        <f>[35]Agosto!$C$8</f>
        <v>35.200000000000003</v>
      </c>
      <c r="F40" s="93">
        <f>[35]Agosto!$C$9</f>
        <v>35.4</v>
      </c>
      <c r="G40" s="93">
        <f>[35]Agosto!$C$10</f>
        <v>35.700000000000003</v>
      </c>
      <c r="H40" s="93">
        <f>[35]Agosto!$C$11</f>
        <v>30.2</v>
      </c>
      <c r="I40" s="93">
        <f>[35]Agosto!$C$12</f>
        <v>20.5</v>
      </c>
      <c r="J40" s="93">
        <f>[35]Agosto!$C$13</f>
        <v>19.7</v>
      </c>
      <c r="K40" s="93">
        <f>[35]Agosto!$C$14</f>
        <v>21.7</v>
      </c>
      <c r="L40" s="93">
        <f>[35]Agosto!$C$15</f>
        <v>25.3</v>
      </c>
      <c r="M40" s="93">
        <f>[35]Agosto!$C$16</f>
        <v>24.1</v>
      </c>
      <c r="N40" s="93">
        <f>[35]Agosto!$C$17</f>
        <v>26.9</v>
      </c>
      <c r="O40" s="93">
        <f>[35]Agosto!$C$18</f>
        <v>33.6</v>
      </c>
      <c r="P40" s="93">
        <f>[35]Agosto!$C$19</f>
        <v>37.6</v>
      </c>
      <c r="Q40" s="93">
        <f>[35]Agosto!$C$20</f>
        <v>38.6</v>
      </c>
      <c r="R40" s="93">
        <f>[35]Agosto!$C$21</f>
        <v>37.799999999999997</v>
      </c>
      <c r="S40" s="93">
        <f>[35]Agosto!$C$22</f>
        <v>39.4</v>
      </c>
      <c r="T40" s="93">
        <f>[35]Agosto!$C$23</f>
        <v>39.5</v>
      </c>
      <c r="U40" s="93">
        <f>[35]Agosto!$C$24</f>
        <v>33.6</v>
      </c>
      <c r="V40" s="93">
        <f>[35]Agosto!$C$25</f>
        <v>39.6</v>
      </c>
      <c r="W40" s="93">
        <f>[35]Agosto!$C$26</f>
        <v>34.9</v>
      </c>
      <c r="X40" s="93">
        <f>[35]Agosto!$C$27</f>
        <v>19.899999999999999</v>
      </c>
      <c r="Y40" s="93">
        <f>[35]Agosto!$C$28</f>
        <v>20.6</v>
      </c>
      <c r="Z40" s="93">
        <f>[35]Agosto!$C$29</f>
        <v>19.7</v>
      </c>
      <c r="AA40" s="93">
        <f>[35]Agosto!$C$30</f>
        <v>23.6</v>
      </c>
      <c r="AB40" s="93">
        <f>[35]Agosto!$C$31</f>
        <v>27.8</v>
      </c>
      <c r="AC40" s="93">
        <f>[35]Agosto!$C$32</f>
        <v>35.299999999999997</v>
      </c>
      <c r="AD40" s="93">
        <f>[35]Agosto!$C$33</f>
        <v>39.700000000000003</v>
      </c>
      <c r="AE40" s="93">
        <f>[35]Agosto!$C$34</f>
        <v>38.799999999999997</v>
      </c>
      <c r="AF40" s="93">
        <f>[35]Agosto!$C$35</f>
        <v>31.7</v>
      </c>
      <c r="AG40" s="91">
        <f t="shared" si="5"/>
        <v>39.700000000000003</v>
      </c>
      <c r="AH40" s="92">
        <f t="shared" si="2"/>
        <v>31.49677419354839</v>
      </c>
      <c r="AK40" t="s">
        <v>33</v>
      </c>
      <c r="AL40" t="s">
        <v>33</v>
      </c>
      <c r="AM40" t="s">
        <v>33</v>
      </c>
    </row>
    <row r="41" spans="1:39" x14ac:dyDescent="0.2">
      <c r="A41" s="50" t="s">
        <v>156</v>
      </c>
      <c r="B41" s="93">
        <f>[36]Agosto!$C$5</f>
        <v>35.5</v>
      </c>
      <c r="C41" s="93">
        <f>[36]Agosto!$C$6</f>
        <v>35</v>
      </c>
      <c r="D41" s="93">
        <f>[36]Agosto!$C$7</f>
        <v>35.1</v>
      </c>
      <c r="E41" s="93">
        <f>[36]Agosto!$C$8</f>
        <v>34.4</v>
      </c>
      <c r="F41" s="93">
        <f>[36]Agosto!$C$9</f>
        <v>34.9</v>
      </c>
      <c r="G41" s="93">
        <f>[36]Agosto!$C$10</f>
        <v>34.700000000000003</v>
      </c>
      <c r="H41" s="93">
        <f>[36]Agosto!$C$11</f>
        <v>34.5</v>
      </c>
      <c r="I41" s="93">
        <f>[36]Agosto!$C$12</f>
        <v>25</v>
      </c>
      <c r="J41" s="93">
        <f>[36]Agosto!$C$13</f>
        <v>19.100000000000001</v>
      </c>
      <c r="K41" s="93">
        <f>[36]Agosto!$C$14</f>
        <v>19.100000000000001</v>
      </c>
      <c r="L41" s="93">
        <f>[36]Agosto!$C$15</f>
        <v>24.8</v>
      </c>
      <c r="M41" s="93">
        <f>[36]Agosto!$C$16</f>
        <v>24</v>
      </c>
      <c r="N41" s="93">
        <f>[36]Agosto!$C$17</f>
        <v>25.2</v>
      </c>
      <c r="O41" s="93">
        <f>[36]Agosto!$C$18</f>
        <v>31</v>
      </c>
      <c r="P41" s="93">
        <f>[36]Agosto!$C$19</f>
        <v>35.4</v>
      </c>
      <c r="Q41" s="93">
        <f>[36]Agosto!$C$20</f>
        <v>37.4</v>
      </c>
      <c r="R41" s="93">
        <f>[36]Agosto!$C$21</f>
        <v>38</v>
      </c>
      <c r="S41" s="93">
        <f>[36]Agosto!$C$22</f>
        <v>37.9</v>
      </c>
      <c r="T41" s="93">
        <f>[36]Agosto!$C$23</f>
        <v>38.4</v>
      </c>
      <c r="U41" s="93">
        <f>[36]Agosto!$C$24</f>
        <v>38.799999999999997</v>
      </c>
      <c r="V41" s="93">
        <f>[36]Agosto!$C$25</f>
        <v>38.299999999999997</v>
      </c>
      <c r="W41" s="93">
        <f>[36]Agosto!$C$26</f>
        <v>37.299999999999997</v>
      </c>
      <c r="X41" s="93">
        <f>[36]Agosto!$C$27</f>
        <v>33.200000000000003</v>
      </c>
      <c r="Y41" s="93">
        <f>[36]Agosto!$C$28</f>
        <v>22.4</v>
      </c>
      <c r="Z41" s="93">
        <f>[36]Agosto!$C$29</f>
        <v>14.3</v>
      </c>
      <c r="AA41" s="93">
        <f>[36]Agosto!$C$30</f>
        <v>21.3</v>
      </c>
      <c r="AB41" s="93">
        <f>[36]Agosto!$C$31</f>
        <v>28.5</v>
      </c>
      <c r="AC41" s="93">
        <f>[36]Agosto!$C$32</f>
        <v>33.700000000000003</v>
      </c>
      <c r="AD41" s="93">
        <f>[36]Agosto!$C$33</f>
        <v>35.799999999999997</v>
      </c>
      <c r="AE41" s="93">
        <f>[36]Agosto!$C$34</f>
        <v>35.5</v>
      </c>
      <c r="AF41" s="93">
        <f>[36]Agosto!$C$35</f>
        <v>36.6</v>
      </c>
      <c r="AG41" s="91">
        <f t="shared" si="5"/>
        <v>38.799999999999997</v>
      </c>
      <c r="AH41" s="92">
        <f t="shared" si="2"/>
        <v>31.454838709677414</v>
      </c>
      <c r="AJ41" t="s">
        <v>33</v>
      </c>
      <c r="AL41" t="s">
        <v>33</v>
      </c>
    </row>
    <row r="42" spans="1:39" x14ac:dyDescent="0.2">
      <c r="A42" s="50" t="s">
        <v>16</v>
      </c>
      <c r="B42" s="93">
        <f>[37]Agosto!$C$5</f>
        <v>34.5</v>
      </c>
      <c r="C42" s="93">
        <f>[37]Agosto!$C$6</f>
        <v>34</v>
      </c>
      <c r="D42" s="93">
        <f>[37]Agosto!$C$7</f>
        <v>35.299999999999997</v>
      </c>
      <c r="E42" s="93">
        <f>[37]Agosto!$C$8</f>
        <v>33.4</v>
      </c>
      <c r="F42" s="93">
        <f>[37]Agosto!$C$9</f>
        <v>34.799999999999997</v>
      </c>
      <c r="G42" s="93">
        <f>[37]Agosto!$C$10</f>
        <v>34.1</v>
      </c>
      <c r="H42" s="93">
        <f>[37]Agosto!$C$11</f>
        <v>34.6</v>
      </c>
      <c r="I42" s="93">
        <f>[37]Agosto!$C$12</f>
        <v>26.2</v>
      </c>
      <c r="J42" s="93">
        <f>[37]Agosto!$C$13</f>
        <v>16.2</v>
      </c>
      <c r="K42" s="93">
        <f>[37]Agosto!$C$14</f>
        <v>17.8</v>
      </c>
      <c r="L42" s="93">
        <f>[37]Agosto!$C$15</f>
        <v>23.1</v>
      </c>
      <c r="M42" s="93">
        <f>[37]Agosto!$C$16</f>
        <v>23.6</v>
      </c>
      <c r="N42" s="93">
        <f>[37]Agosto!$C$17</f>
        <v>24.6</v>
      </c>
      <c r="O42" s="93">
        <f>[37]Agosto!$C$18</f>
        <v>29.9</v>
      </c>
      <c r="P42" s="93">
        <f>[37]Agosto!$C$19</f>
        <v>33.700000000000003</v>
      </c>
      <c r="Q42" s="93">
        <f>[37]Agosto!$C$20</f>
        <v>37.299999999999997</v>
      </c>
      <c r="R42" s="93">
        <f>[37]Agosto!$C$21</f>
        <v>37.9</v>
      </c>
      <c r="S42" s="93">
        <f>[37]Agosto!$C$22</f>
        <v>37.700000000000003</v>
      </c>
      <c r="T42" s="93">
        <f>[37]Agosto!$C$23</f>
        <v>38.5</v>
      </c>
      <c r="U42" s="93">
        <f>[37]Agosto!$C$24</f>
        <v>38.5</v>
      </c>
      <c r="V42" s="93">
        <f>[37]Agosto!$C$25</f>
        <v>39</v>
      </c>
      <c r="W42" s="93">
        <f>[37]Agosto!$C$26</f>
        <v>37.5</v>
      </c>
      <c r="X42" s="93">
        <f>[37]Agosto!$C$27</f>
        <v>25.8</v>
      </c>
      <c r="Y42" s="93">
        <f>[37]Agosto!$C$28</f>
        <v>15.7</v>
      </c>
      <c r="Z42" s="93">
        <f>[37]Agosto!$C$29</f>
        <v>14.8</v>
      </c>
      <c r="AA42" s="93">
        <f>[37]Agosto!$C$30</f>
        <v>21.3</v>
      </c>
      <c r="AB42" s="93">
        <f>[37]Agosto!$C$31</f>
        <v>27.1</v>
      </c>
      <c r="AC42" s="93">
        <f>[37]Agosto!$C$32</f>
        <v>33</v>
      </c>
      <c r="AD42" s="93">
        <f>[37]Agosto!$C$33</f>
        <v>35.299999999999997</v>
      </c>
      <c r="AE42" s="93">
        <f>[37]Agosto!$C$34</f>
        <v>36.299999999999997</v>
      </c>
      <c r="AF42" s="93">
        <f>[37]Agosto!$C$35</f>
        <v>37.1</v>
      </c>
      <c r="AG42" s="91">
        <f t="shared" si="5"/>
        <v>39</v>
      </c>
      <c r="AH42" s="92">
        <f t="shared" si="2"/>
        <v>30.599999999999998</v>
      </c>
      <c r="AM42" t="s">
        <v>33</v>
      </c>
    </row>
    <row r="43" spans="1:39" x14ac:dyDescent="0.2">
      <c r="A43" s="50" t="s">
        <v>139</v>
      </c>
      <c r="B43" s="93">
        <f>[38]Agosto!$C$5</f>
        <v>34.4</v>
      </c>
      <c r="C43" s="93">
        <f>[38]Agosto!$C$6</f>
        <v>33.5</v>
      </c>
      <c r="D43" s="93">
        <f>[38]Agosto!$C$7</f>
        <v>34.4</v>
      </c>
      <c r="E43" s="93">
        <f>[38]Agosto!$C$8</f>
        <v>34.299999999999997</v>
      </c>
      <c r="F43" s="93">
        <f>[38]Agosto!$C$9</f>
        <v>34.299999999999997</v>
      </c>
      <c r="G43" s="93">
        <f>[38]Agosto!$C$10</f>
        <v>34.5</v>
      </c>
      <c r="H43" s="93">
        <f>[38]Agosto!$C$11</f>
        <v>34.299999999999997</v>
      </c>
      <c r="I43" s="93">
        <f>[38]Agosto!$C$12</f>
        <v>25.9</v>
      </c>
      <c r="J43" s="93">
        <f>[38]Agosto!$C$13</f>
        <v>19.5</v>
      </c>
      <c r="K43" s="93">
        <f>[38]Agosto!$C$14</f>
        <v>19.2</v>
      </c>
      <c r="L43" s="93">
        <f>[38]Agosto!$C$15</f>
        <v>24.3</v>
      </c>
      <c r="M43" s="93">
        <f>[38]Agosto!$C$16</f>
        <v>23</v>
      </c>
      <c r="N43" s="93">
        <f>[38]Agosto!$C$17</f>
        <v>25</v>
      </c>
      <c r="O43" s="93">
        <f>[38]Agosto!$C$18</f>
        <v>29.3</v>
      </c>
      <c r="P43" s="93">
        <f>[38]Agosto!$C$19</f>
        <v>34.6</v>
      </c>
      <c r="Q43" s="93">
        <f>[38]Agosto!$C$20</f>
        <v>36.299999999999997</v>
      </c>
      <c r="R43" s="93">
        <f>[38]Agosto!$C$21</f>
        <v>37.200000000000003</v>
      </c>
      <c r="S43" s="93">
        <f>[38]Agosto!$C$22</f>
        <v>37.700000000000003</v>
      </c>
      <c r="T43" s="93">
        <f>[38]Agosto!$C$23</f>
        <v>38.1</v>
      </c>
      <c r="U43" s="93">
        <f>[38]Agosto!$C$24</f>
        <v>37.200000000000003</v>
      </c>
      <c r="V43" s="93">
        <f>[38]Agosto!$C$25</f>
        <v>37.1</v>
      </c>
      <c r="W43" s="93">
        <f>[38]Agosto!$C$26</f>
        <v>37.4</v>
      </c>
      <c r="X43" s="93">
        <f>[38]Agosto!$C$27</f>
        <v>27.8</v>
      </c>
      <c r="Y43" s="93">
        <f>[38]Agosto!$C$28</f>
        <v>20.2</v>
      </c>
      <c r="Z43" s="93">
        <f>[38]Agosto!$C$29</f>
        <v>14.4</v>
      </c>
      <c r="AA43" s="93">
        <f>[38]Agosto!$C$30</f>
        <v>21.7</v>
      </c>
      <c r="AB43" s="93">
        <f>[38]Agosto!$C$31</f>
        <v>27.1</v>
      </c>
      <c r="AC43" s="93">
        <f>[38]Agosto!$C$32</f>
        <v>31.2</v>
      </c>
      <c r="AD43" s="93">
        <f>[38]Agosto!$C$33</f>
        <v>34.9</v>
      </c>
      <c r="AE43" s="93">
        <f>[38]Agosto!$C$34</f>
        <v>35.5</v>
      </c>
      <c r="AF43" s="93">
        <f>[38]Agosto!$C$35</f>
        <v>36.6</v>
      </c>
      <c r="AG43" s="91">
        <f t="shared" si="5"/>
        <v>38.1</v>
      </c>
      <c r="AH43" s="92">
        <f t="shared" si="2"/>
        <v>30.674193548387105</v>
      </c>
      <c r="AJ43" s="11" t="s">
        <v>33</v>
      </c>
      <c r="AL43" t="s">
        <v>33</v>
      </c>
    </row>
    <row r="44" spans="1:39" x14ac:dyDescent="0.2">
      <c r="A44" s="50" t="s">
        <v>17</v>
      </c>
      <c r="B44" s="93">
        <f>[39]Agosto!$C$5</f>
        <v>32.9</v>
      </c>
      <c r="C44" s="93">
        <f>[39]Agosto!$C$6</f>
        <v>31.4</v>
      </c>
      <c r="D44" s="93">
        <f>[39]Agosto!$C$7</f>
        <v>32.6</v>
      </c>
      <c r="E44" s="93">
        <f>[39]Agosto!$C$8</f>
        <v>31.7</v>
      </c>
      <c r="F44" s="93">
        <f>[39]Agosto!$C$9</f>
        <v>32.299999999999997</v>
      </c>
      <c r="G44" s="93">
        <f>[39]Agosto!$C$10</f>
        <v>31.2</v>
      </c>
      <c r="H44" s="93">
        <f>[39]Agosto!$C$11</f>
        <v>32.299999999999997</v>
      </c>
      <c r="I44" s="93">
        <f>[39]Agosto!$C$12</f>
        <v>24.4</v>
      </c>
      <c r="J44" s="93">
        <f>[39]Agosto!$C$13</f>
        <v>18.5</v>
      </c>
      <c r="K44" s="93">
        <f>[39]Agosto!$C$14</f>
        <v>20</v>
      </c>
      <c r="L44" s="93">
        <f>[39]Agosto!$C$15</f>
        <v>24.2</v>
      </c>
      <c r="M44" s="93">
        <f>[39]Agosto!$C$16</f>
        <v>24.7</v>
      </c>
      <c r="N44" s="93">
        <f>[39]Agosto!$C$17</f>
        <v>26.3</v>
      </c>
      <c r="O44" s="93">
        <f>[39]Agosto!$C$18</f>
        <v>32.4</v>
      </c>
      <c r="P44" s="93">
        <f>[39]Agosto!$C$19</f>
        <v>34.5</v>
      </c>
      <c r="Q44" s="93">
        <f>[39]Agosto!$C$20</f>
        <v>35.299999999999997</v>
      </c>
      <c r="R44" s="93">
        <f>[39]Agosto!$C$21</f>
        <v>35.9</v>
      </c>
      <c r="S44" s="93">
        <f>[39]Agosto!$C$22</f>
        <v>35.799999999999997</v>
      </c>
      <c r="T44" s="93">
        <f>[39]Agosto!$C$23</f>
        <v>35.9</v>
      </c>
      <c r="U44" s="93">
        <f>[39]Agosto!$C$24</f>
        <v>36.4</v>
      </c>
      <c r="V44" s="93">
        <f>[39]Agosto!$C$25</f>
        <v>35.200000000000003</v>
      </c>
      <c r="W44" s="93">
        <f>[39]Agosto!$C$26</f>
        <v>35.6</v>
      </c>
      <c r="X44" s="93">
        <f>[39]Agosto!$C$27</f>
        <v>30.8</v>
      </c>
      <c r="Y44" s="93">
        <f>[39]Agosto!$C$28</f>
        <v>20.8</v>
      </c>
      <c r="Z44" s="93">
        <f>[39]Agosto!$C$29</f>
        <v>13.9</v>
      </c>
      <c r="AA44" s="93">
        <f>[39]Agosto!$C$30</f>
        <v>22</v>
      </c>
      <c r="AB44" s="93">
        <f>[39]Agosto!$C$31</f>
        <v>30.9</v>
      </c>
      <c r="AC44" s="93">
        <f>[39]Agosto!$C$32</f>
        <v>33.9</v>
      </c>
      <c r="AD44" s="93">
        <f>[39]Agosto!$C$33</f>
        <v>35.1</v>
      </c>
      <c r="AE44" s="93">
        <f>[39]Agosto!$C$34</f>
        <v>34.799999999999997</v>
      </c>
      <c r="AF44" s="93">
        <f>[39]Agosto!$C$35</f>
        <v>35.5</v>
      </c>
      <c r="AG44" s="91">
        <f t="shared" si="5"/>
        <v>36.4</v>
      </c>
      <c r="AH44" s="92">
        <f t="shared" si="2"/>
        <v>30.23225806451612</v>
      </c>
      <c r="AJ44" s="11" t="s">
        <v>33</v>
      </c>
      <c r="AL44" t="s">
        <v>33</v>
      </c>
    </row>
    <row r="45" spans="1:39" hidden="1" x14ac:dyDescent="0.2">
      <c r="A45" s="50" t="s">
        <v>144</v>
      </c>
      <c r="B45" s="93" t="str">
        <f>[40]Agosto!$C$5</f>
        <v>*</v>
      </c>
      <c r="C45" s="93" t="str">
        <f>[40]Agosto!$C$6</f>
        <v>*</v>
      </c>
      <c r="D45" s="93" t="str">
        <f>[40]Agosto!$C$7</f>
        <v>*</v>
      </c>
      <c r="E45" s="93" t="str">
        <f>[40]Agosto!$C$8</f>
        <v>*</v>
      </c>
      <c r="F45" s="93" t="str">
        <f>[40]Agosto!$C$9</f>
        <v>*</v>
      </c>
      <c r="G45" s="93" t="str">
        <f>[40]Agosto!$C$10</f>
        <v>*</v>
      </c>
      <c r="H45" s="93" t="str">
        <f>[40]Agosto!$C$11</f>
        <v>*</v>
      </c>
      <c r="I45" s="93" t="str">
        <f>[40]Agosto!$C$12</f>
        <v>*</v>
      </c>
      <c r="J45" s="93" t="str">
        <f>[40]Agosto!$C$13</f>
        <v>*</v>
      </c>
      <c r="K45" s="93" t="str">
        <f>[40]Agosto!$C$14</f>
        <v>*</v>
      </c>
      <c r="L45" s="93" t="str">
        <f>[40]Agosto!$C$15</f>
        <v>*</v>
      </c>
      <c r="M45" s="93" t="str">
        <f>[40]Agosto!$C$16</f>
        <v>*</v>
      </c>
      <c r="N45" s="93" t="str">
        <f>[40]Agosto!$C$17</f>
        <v>*</v>
      </c>
      <c r="O45" s="93" t="str">
        <f>[40]Agosto!$C$18</f>
        <v>*</v>
      </c>
      <c r="P45" s="93" t="str">
        <f>[40]Agosto!$C$19</f>
        <v>*</v>
      </c>
      <c r="Q45" s="93" t="str">
        <f>[40]Agosto!$C$20</f>
        <v>*</v>
      </c>
      <c r="R45" s="93" t="str">
        <f>[40]Agosto!$C$21</f>
        <v>*</v>
      </c>
      <c r="S45" s="93" t="str">
        <f>[40]Agosto!$C$22</f>
        <v>*</v>
      </c>
      <c r="T45" s="93" t="str">
        <f>[40]Agosto!$C$23</f>
        <v>*</v>
      </c>
      <c r="U45" s="93" t="str">
        <f>[40]Agosto!$C$24</f>
        <v>*</v>
      </c>
      <c r="V45" s="93" t="str">
        <f>[40]Agosto!$C$25</f>
        <v>*</v>
      </c>
      <c r="W45" s="93" t="str">
        <f>[40]Agosto!$C$26</f>
        <v>*</v>
      </c>
      <c r="X45" s="93" t="str">
        <f>[40]Agosto!$C$27</f>
        <v>*</v>
      </c>
      <c r="Y45" s="93" t="str">
        <f>[40]Agosto!$C$28</f>
        <v>*</v>
      </c>
      <c r="Z45" s="93" t="str">
        <f>[40]Agosto!$C$29</f>
        <v>*</v>
      </c>
      <c r="AA45" s="93" t="str">
        <f>[40]Agosto!$C$30</f>
        <v>*</v>
      </c>
      <c r="AB45" s="93" t="str">
        <f>[40]Agosto!$C$31</f>
        <v>*</v>
      </c>
      <c r="AC45" s="93" t="str">
        <f>[40]Agosto!$C$32</f>
        <v>*</v>
      </c>
      <c r="AD45" s="93" t="str">
        <f>[40]Agosto!$C$33</f>
        <v>*</v>
      </c>
      <c r="AE45" s="93" t="str">
        <f>[40]Agosto!$C$34</f>
        <v>*</v>
      </c>
      <c r="AF45" s="93" t="str">
        <f>[40]Agosto!$C$35</f>
        <v>*</v>
      </c>
      <c r="AG45" s="91" t="s">
        <v>203</v>
      </c>
      <c r="AH45" s="92" t="e">
        <f t="shared" si="2"/>
        <v>#DIV/0!</v>
      </c>
      <c r="AL45" t="s">
        <v>33</v>
      </c>
    </row>
    <row r="46" spans="1:39" x14ac:dyDescent="0.2">
      <c r="A46" s="50" t="s">
        <v>18</v>
      </c>
      <c r="B46" s="93">
        <f>[41]Agosto!$C$5</f>
        <v>31.6</v>
      </c>
      <c r="C46" s="93">
        <f>[41]Agosto!$C$6</f>
        <v>31.7</v>
      </c>
      <c r="D46" s="93">
        <f>[41]Agosto!$C$7</f>
        <v>32.4</v>
      </c>
      <c r="E46" s="93">
        <f>[41]Agosto!$C$8</f>
        <v>27.5</v>
      </c>
      <c r="F46" s="93">
        <f>[41]Agosto!$C$9</f>
        <v>31.6</v>
      </c>
      <c r="G46" s="93">
        <f>[41]Agosto!$C$10</f>
        <v>32.9</v>
      </c>
      <c r="H46" s="93">
        <f>[41]Agosto!$C$11</f>
        <v>25.5</v>
      </c>
      <c r="I46" s="93">
        <f>[41]Agosto!$C$12</f>
        <v>17.5</v>
      </c>
      <c r="J46" s="93">
        <f>[41]Agosto!$C$13</f>
        <v>15.4</v>
      </c>
      <c r="K46" s="93">
        <f>[41]Agosto!$C$14</f>
        <v>18.3</v>
      </c>
      <c r="L46" s="93">
        <f>[41]Agosto!$C$15</f>
        <v>21.9</v>
      </c>
      <c r="M46" s="93">
        <f>[41]Agosto!$C$16</f>
        <v>19.399999999999999</v>
      </c>
      <c r="N46" s="93">
        <f>[41]Agosto!$C$17</f>
        <v>23.1</v>
      </c>
      <c r="O46" s="93">
        <f>[41]Agosto!$C$18</f>
        <v>27.7</v>
      </c>
      <c r="P46" s="93">
        <f>[41]Agosto!$C$19</f>
        <v>30.7</v>
      </c>
      <c r="Q46" s="93">
        <f>[41]Agosto!$C$20</f>
        <v>33.6</v>
      </c>
      <c r="R46" s="93">
        <f>[41]Agosto!$C$21</f>
        <v>35.4</v>
      </c>
      <c r="S46" s="93">
        <f>[41]Agosto!$C$22</f>
        <v>36.5</v>
      </c>
      <c r="T46" s="93">
        <f>[41]Agosto!$C$23</f>
        <v>36.6</v>
      </c>
      <c r="U46" s="93">
        <f>[41]Agosto!$C$24</f>
        <v>37</v>
      </c>
      <c r="V46" s="93">
        <f>[41]Agosto!$C$25</f>
        <v>35.299999999999997</v>
      </c>
      <c r="W46" s="93">
        <f>[41]Agosto!$C$26</f>
        <v>34.4</v>
      </c>
      <c r="X46" s="93">
        <f>[41]Agosto!$C$27</f>
        <v>20</v>
      </c>
      <c r="Y46" s="93">
        <f>[41]Agosto!$C$28</f>
        <v>18.7</v>
      </c>
      <c r="Z46" s="93">
        <f>[41]Agosto!$C$29</f>
        <v>17.2</v>
      </c>
      <c r="AA46" s="93">
        <f>[41]Agosto!$C$30</f>
        <v>20.3</v>
      </c>
      <c r="AB46" s="93">
        <f>[41]Agosto!$C$31</f>
        <v>30.9</v>
      </c>
      <c r="AC46" s="93">
        <f>[41]Agosto!$C$32</f>
        <v>33.9</v>
      </c>
      <c r="AD46" s="93">
        <f>[41]Agosto!$C$33</f>
        <v>35.1</v>
      </c>
      <c r="AE46" s="93">
        <f>[41]Agosto!$C$34</f>
        <v>34.5</v>
      </c>
      <c r="AF46" s="93">
        <f>[41]Agosto!$C$35</f>
        <v>34.200000000000003</v>
      </c>
      <c r="AG46" s="91">
        <f>MAX(B46:AF46)</f>
        <v>37</v>
      </c>
      <c r="AH46" s="92">
        <f t="shared" si="2"/>
        <v>28.412903225806449</v>
      </c>
      <c r="AI46" s="11" t="s">
        <v>33</v>
      </c>
      <c r="AJ46" s="11" t="s">
        <v>33</v>
      </c>
      <c r="AL46" t="s">
        <v>33</v>
      </c>
      <c r="AM46" t="s">
        <v>33</v>
      </c>
    </row>
    <row r="47" spans="1:39" x14ac:dyDescent="0.2">
      <c r="A47" s="50" t="s">
        <v>21</v>
      </c>
      <c r="B47" s="93">
        <f>[42]Agosto!$C$5</f>
        <v>36.200000000000003</v>
      </c>
      <c r="C47" s="93">
        <f>[42]Agosto!$C$6</f>
        <v>34.6</v>
      </c>
      <c r="D47" s="93">
        <f>[42]Agosto!$C$7</f>
        <v>35.1</v>
      </c>
      <c r="E47" s="93">
        <f>[42]Agosto!$C$8</f>
        <v>34.4</v>
      </c>
      <c r="F47" s="93">
        <f>[42]Agosto!$C$9</f>
        <v>34.6</v>
      </c>
      <c r="G47" s="93">
        <f>[42]Agosto!$C$10</f>
        <v>33.6</v>
      </c>
      <c r="H47" s="93">
        <f>[42]Agosto!$C$11</f>
        <v>34</v>
      </c>
      <c r="I47" s="93">
        <f>[42]Agosto!$C$12</f>
        <v>26.6</v>
      </c>
      <c r="J47" s="93">
        <f>[42]Agosto!$C$13</f>
        <v>15.4</v>
      </c>
      <c r="K47" s="93">
        <f>[42]Agosto!$C$14</f>
        <v>18.3</v>
      </c>
      <c r="L47" s="93">
        <f>[42]Agosto!$C$15</f>
        <v>21.9</v>
      </c>
      <c r="M47" s="93">
        <f>[42]Agosto!$C$16</f>
        <v>19.399999999999999</v>
      </c>
      <c r="N47" s="93">
        <f>[42]Agosto!$C$17</f>
        <v>23.1</v>
      </c>
      <c r="O47" s="93">
        <f>[42]Agosto!$C$18</f>
        <v>27.7</v>
      </c>
      <c r="P47" s="93">
        <f>[42]Agosto!$C$19</f>
        <v>30.7</v>
      </c>
      <c r="Q47" s="93">
        <f>[42]Agosto!$C$20</f>
        <v>33.6</v>
      </c>
      <c r="R47" s="93">
        <f>[42]Agosto!$C$21</f>
        <v>35.4</v>
      </c>
      <c r="S47" s="93">
        <f>[42]Agosto!$C$22</f>
        <v>36.5</v>
      </c>
      <c r="T47" s="93">
        <f>[42]Agosto!$C$23</f>
        <v>36.6</v>
      </c>
      <c r="U47" s="93">
        <f>[42]Agosto!$C$24</f>
        <v>38</v>
      </c>
      <c r="V47" s="93">
        <f>[42]Agosto!$C$25</f>
        <v>36.9</v>
      </c>
      <c r="W47" s="93">
        <f>[42]Agosto!$C$26</f>
        <v>36.200000000000003</v>
      </c>
      <c r="X47" s="93">
        <f>[42]Agosto!$C$27</f>
        <v>27</v>
      </c>
      <c r="Y47" s="93">
        <f>[42]Agosto!$C$28</f>
        <v>16.3</v>
      </c>
      <c r="Z47" s="93">
        <f>[42]Agosto!$C$29</f>
        <v>13.3</v>
      </c>
      <c r="AA47" s="93">
        <f>[42]Agosto!$C$30</f>
        <v>21.7</v>
      </c>
      <c r="AB47" s="93">
        <f>[42]Agosto!$C$31</f>
        <v>29.4</v>
      </c>
      <c r="AC47" s="93">
        <f>[42]Agosto!$C$32</f>
        <v>34.4</v>
      </c>
      <c r="AD47" s="93">
        <f>[42]Agosto!$C$33</f>
        <v>36.1</v>
      </c>
      <c r="AE47" s="93">
        <f>[42]Agosto!$C$34</f>
        <v>35.6</v>
      </c>
      <c r="AF47" s="93">
        <f>[42]Agosto!$C$35</f>
        <v>36.4</v>
      </c>
      <c r="AG47" s="91">
        <f>MAX(B47:AF47)</f>
        <v>38</v>
      </c>
      <c r="AH47" s="92">
        <f t="shared" si="2"/>
        <v>29.967741935483868</v>
      </c>
      <c r="AJ47" s="11" t="s">
        <v>33</v>
      </c>
      <c r="AK47" t="s">
        <v>33</v>
      </c>
      <c r="AL47" t="s">
        <v>33</v>
      </c>
    </row>
    <row r="48" spans="1:39" x14ac:dyDescent="0.2">
      <c r="A48" s="50" t="s">
        <v>32</v>
      </c>
      <c r="B48" s="93">
        <f>[43]Agosto!$C$5</f>
        <v>35.1</v>
      </c>
      <c r="C48" s="93">
        <f>[43]Agosto!$C$6</f>
        <v>34.200000000000003</v>
      </c>
      <c r="D48" s="93">
        <f>[43]Agosto!$C$7</f>
        <v>34.299999999999997</v>
      </c>
      <c r="E48" s="93">
        <f>[43]Agosto!$C$8</f>
        <v>33.6</v>
      </c>
      <c r="F48" s="93">
        <f>[43]Agosto!$C$9</f>
        <v>33.9</v>
      </c>
      <c r="G48" s="93">
        <f>[43]Agosto!$C$10</f>
        <v>32.9</v>
      </c>
      <c r="H48" s="93">
        <f>[43]Agosto!$C$11</f>
        <v>33.5</v>
      </c>
      <c r="I48" s="93">
        <f>[43]Agosto!$C$12</f>
        <v>31.4</v>
      </c>
      <c r="J48" s="93">
        <f>[43]Agosto!$C$13</f>
        <v>21.4</v>
      </c>
      <c r="K48" s="93">
        <f>[43]Agosto!$C$14</f>
        <v>21.7</v>
      </c>
      <c r="L48" s="93">
        <f>[43]Agosto!$C$15</f>
        <v>28.6</v>
      </c>
      <c r="M48" s="93">
        <f>[43]Agosto!$C$16</f>
        <v>27.6</v>
      </c>
      <c r="N48" s="93">
        <f>[43]Agosto!$C$17</f>
        <v>29.2</v>
      </c>
      <c r="O48" s="93">
        <f>[43]Agosto!$C$18</f>
        <v>34.700000000000003</v>
      </c>
      <c r="P48" s="93">
        <f>[43]Agosto!$C$19</f>
        <v>37</v>
      </c>
      <c r="Q48" s="93">
        <f>[43]Agosto!$C$20</f>
        <v>36.700000000000003</v>
      </c>
      <c r="R48" s="93">
        <f>[43]Agosto!$C$21</f>
        <v>38.6</v>
      </c>
      <c r="S48" s="93">
        <f>[43]Agosto!$C$22</f>
        <v>37.5</v>
      </c>
      <c r="T48" s="93">
        <f>[43]Agosto!$C$23</f>
        <v>37.700000000000003</v>
      </c>
      <c r="U48" s="93">
        <f>[43]Agosto!$C$24</f>
        <v>37.6</v>
      </c>
      <c r="V48" s="93">
        <f>[43]Agosto!$C$25</f>
        <v>36.700000000000003</v>
      </c>
      <c r="W48" s="93">
        <f>[43]Agosto!$C$26</f>
        <v>36.9</v>
      </c>
      <c r="X48" s="93">
        <f>[43]Agosto!$C$27</f>
        <v>32.299999999999997</v>
      </c>
      <c r="Y48" s="93">
        <f>[43]Agosto!$C$28</f>
        <v>25.5</v>
      </c>
      <c r="Z48" s="93">
        <f>[43]Agosto!$C$29</f>
        <v>18.899999999999999</v>
      </c>
      <c r="AA48" s="93">
        <f>[43]Agosto!$C$30</f>
        <v>23.8</v>
      </c>
      <c r="AB48" s="93">
        <f>[43]Agosto!$C$31</f>
        <v>33.700000000000003</v>
      </c>
      <c r="AC48" s="93">
        <f>[43]Agosto!$C$32</f>
        <v>36.6</v>
      </c>
      <c r="AD48" s="93">
        <f>[43]Agosto!$C$33</f>
        <v>36.700000000000003</v>
      </c>
      <c r="AE48" s="93">
        <f>[43]Agosto!$C$34</f>
        <v>36.299999999999997</v>
      </c>
      <c r="AF48" s="93">
        <f>[43]Agosto!$C$35</f>
        <v>37.299999999999997</v>
      </c>
      <c r="AG48" s="91">
        <f>MAX(B48:AF48)</f>
        <v>38.6</v>
      </c>
      <c r="AH48" s="92">
        <f t="shared" si="2"/>
        <v>32.641935483870967</v>
      </c>
      <c r="AI48" s="11" t="s">
        <v>33</v>
      </c>
      <c r="AJ48" s="11" t="s">
        <v>33</v>
      </c>
      <c r="AK48" t="s">
        <v>33</v>
      </c>
      <c r="AL48" t="s">
        <v>33</v>
      </c>
      <c r="AM48" t="s">
        <v>33</v>
      </c>
    </row>
    <row r="49" spans="1:39" x14ac:dyDescent="0.2">
      <c r="A49" s="50" t="s">
        <v>19</v>
      </c>
      <c r="B49" s="93">
        <f>[44]Agosto!$C$5</f>
        <v>32.200000000000003</v>
      </c>
      <c r="C49" s="93">
        <f>[44]Agosto!$C$6</f>
        <v>32.4</v>
      </c>
      <c r="D49" s="93">
        <f>[44]Agosto!$C$7</f>
        <v>33.5</v>
      </c>
      <c r="E49" s="93">
        <f>[44]Agosto!$C$8</f>
        <v>33.1</v>
      </c>
      <c r="F49" s="93">
        <f>[44]Agosto!$C$9</f>
        <v>33.9</v>
      </c>
      <c r="G49" s="93">
        <f>[44]Agosto!$C$10</f>
        <v>33.9</v>
      </c>
      <c r="H49" s="93">
        <f>[44]Agosto!$C$11</f>
        <v>35.1</v>
      </c>
      <c r="I49" s="93">
        <f>[44]Agosto!$C$12</f>
        <v>31.4</v>
      </c>
      <c r="J49" s="93">
        <f>[44]Agosto!$C$13</f>
        <v>23</v>
      </c>
      <c r="K49" s="93">
        <f>[44]Agosto!$C$14</f>
        <v>21.2</v>
      </c>
      <c r="L49" s="93">
        <f>[44]Agosto!$C$15</f>
        <v>24.7</v>
      </c>
      <c r="M49" s="93">
        <f>[44]Agosto!$C$16</f>
        <v>24.8</v>
      </c>
      <c r="N49" s="93">
        <f>[44]Agosto!$C$17</f>
        <v>27.3</v>
      </c>
      <c r="O49" s="93">
        <f>[44]Agosto!$C$18</f>
        <v>29.6</v>
      </c>
      <c r="P49" s="93">
        <f>[44]Agosto!$C$19</f>
        <v>36.299999999999997</v>
      </c>
      <c r="Q49" s="93">
        <f>[44]Agosto!$C$20</f>
        <v>37.299999999999997</v>
      </c>
      <c r="R49" s="93">
        <f>[44]Agosto!$C$21</f>
        <v>37.799999999999997</v>
      </c>
      <c r="S49" s="93">
        <f>[44]Agosto!$C$22</f>
        <v>38.200000000000003</v>
      </c>
      <c r="T49" s="93">
        <f>[44]Agosto!$C$23</f>
        <v>38</v>
      </c>
      <c r="U49" s="93">
        <f>[44]Agosto!$C$24</f>
        <v>38.4</v>
      </c>
      <c r="V49" s="93">
        <f>[44]Agosto!$C$25</f>
        <v>37.299999999999997</v>
      </c>
      <c r="W49" s="93">
        <f>[44]Agosto!$C$26</f>
        <v>38.299999999999997</v>
      </c>
      <c r="X49" s="93">
        <f>[44]Agosto!$C$27</f>
        <v>38.1</v>
      </c>
      <c r="Y49" s="93">
        <f>[44]Agosto!$C$28</f>
        <v>25</v>
      </c>
      <c r="Z49" s="93">
        <f>[44]Agosto!$C$29</f>
        <v>15.5</v>
      </c>
      <c r="AA49" s="93">
        <f>[44]Agosto!$C$30</f>
        <v>23.5</v>
      </c>
      <c r="AB49" s="93">
        <f>[44]Agosto!$C$31</f>
        <v>29.3</v>
      </c>
      <c r="AC49" s="93">
        <f>[44]Agosto!$C$32</f>
        <v>33</v>
      </c>
      <c r="AD49" s="93">
        <f>[44]Agosto!$C$33</f>
        <v>36.6</v>
      </c>
      <c r="AE49" s="93">
        <f>[44]Agosto!$C$34</f>
        <v>36</v>
      </c>
      <c r="AF49" s="93">
        <f>[44]Agosto!$C$35</f>
        <v>37.1</v>
      </c>
      <c r="AG49" s="91">
        <f>MAX(B49:AF49)</f>
        <v>38.4</v>
      </c>
      <c r="AH49" s="92">
        <f t="shared" si="2"/>
        <v>31.993548387096773</v>
      </c>
      <c r="AL49" t="s">
        <v>33</v>
      </c>
    </row>
    <row r="50" spans="1:39" s="5" customFormat="1" ht="17.100000000000001" customHeight="1" x14ac:dyDescent="0.2">
      <c r="A50" s="51" t="s">
        <v>22</v>
      </c>
      <c r="B50" s="94">
        <f t="shared" ref="B50:AG50" si="6">MAX(B5:B49)</f>
        <v>38.700000000000003</v>
      </c>
      <c r="C50" s="94">
        <f t="shared" si="6"/>
        <v>38.700000000000003</v>
      </c>
      <c r="D50" s="94">
        <f t="shared" si="6"/>
        <v>37.9</v>
      </c>
      <c r="E50" s="94">
        <f t="shared" si="6"/>
        <v>38.200000000000003</v>
      </c>
      <c r="F50" s="94">
        <f t="shared" si="6"/>
        <v>38.299999999999997</v>
      </c>
      <c r="G50" s="94">
        <f t="shared" si="6"/>
        <v>36.9</v>
      </c>
      <c r="H50" s="94">
        <f t="shared" si="6"/>
        <v>37.299999999999997</v>
      </c>
      <c r="I50" s="94">
        <f t="shared" si="6"/>
        <v>34.6</v>
      </c>
      <c r="J50" s="94">
        <f t="shared" si="6"/>
        <v>31.7</v>
      </c>
      <c r="K50" s="94">
        <f t="shared" si="6"/>
        <v>24.1</v>
      </c>
      <c r="L50" s="94">
        <f t="shared" si="6"/>
        <v>29.8</v>
      </c>
      <c r="M50" s="94">
        <f t="shared" si="6"/>
        <v>29.8</v>
      </c>
      <c r="N50" s="94">
        <f t="shared" si="6"/>
        <v>30.9</v>
      </c>
      <c r="O50" s="94">
        <f t="shared" si="6"/>
        <v>36.700000000000003</v>
      </c>
      <c r="P50" s="94">
        <f t="shared" si="6"/>
        <v>39.799999999999997</v>
      </c>
      <c r="Q50" s="94">
        <f t="shared" si="6"/>
        <v>39.799999999999997</v>
      </c>
      <c r="R50" s="94">
        <f t="shared" si="6"/>
        <v>41</v>
      </c>
      <c r="S50" s="94">
        <f t="shared" si="6"/>
        <v>41.2</v>
      </c>
      <c r="T50" s="94">
        <f t="shared" si="6"/>
        <v>40</v>
      </c>
      <c r="U50" s="94">
        <f t="shared" si="6"/>
        <v>40.200000000000003</v>
      </c>
      <c r="V50" s="94">
        <f t="shared" si="6"/>
        <v>39.700000000000003</v>
      </c>
      <c r="W50" s="94">
        <f t="shared" si="6"/>
        <v>39.4</v>
      </c>
      <c r="X50" s="94">
        <f t="shared" si="6"/>
        <v>38.799999999999997</v>
      </c>
      <c r="Y50" s="94">
        <f t="shared" si="6"/>
        <v>33.6</v>
      </c>
      <c r="Z50" s="94">
        <f t="shared" si="6"/>
        <v>22</v>
      </c>
      <c r="AA50" s="94">
        <f t="shared" si="6"/>
        <v>26.1</v>
      </c>
      <c r="AB50" s="94">
        <f t="shared" si="6"/>
        <v>33.9</v>
      </c>
      <c r="AC50" s="94">
        <f t="shared" si="6"/>
        <v>38.4</v>
      </c>
      <c r="AD50" s="94">
        <f t="shared" si="6"/>
        <v>40.1</v>
      </c>
      <c r="AE50" s="94">
        <f t="shared" si="6"/>
        <v>39.5</v>
      </c>
      <c r="AF50" s="94">
        <f t="shared" si="6"/>
        <v>38.9</v>
      </c>
      <c r="AG50" s="81">
        <f t="shared" si="6"/>
        <v>41.2</v>
      </c>
      <c r="AH50" s="92">
        <f t="shared" si="2"/>
        <v>36</v>
      </c>
      <c r="AL50" s="5" t="s">
        <v>33</v>
      </c>
    </row>
    <row r="51" spans="1:39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48"/>
      <c r="AF51" s="52"/>
      <c r="AG51" s="46"/>
      <c r="AH51" s="47"/>
      <c r="AK51" t="s">
        <v>33</v>
      </c>
      <c r="AL51" t="s">
        <v>33</v>
      </c>
    </row>
    <row r="52" spans="1:39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10"/>
      <c r="U52" s="110"/>
      <c r="V52" s="110"/>
      <c r="W52" s="110"/>
      <c r="X52" s="110"/>
      <c r="Y52" s="96"/>
      <c r="Z52" s="96"/>
      <c r="AA52" s="96"/>
      <c r="AB52" s="96"/>
      <c r="AC52" s="96"/>
      <c r="AD52" s="96"/>
      <c r="AE52" s="96"/>
      <c r="AF52" s="96"/>
      <c r="AG52" s="46"/>
      <c r="AH52" s="45"/>
      <c r="AM52" t="s">
        <v>33</v>
      </c>
    </row>
    <row r="53" spans="1:39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1"/>
      <c r="U53" s="111"/>
      <c r="V53" s="111"/>
      <c r="W53" s="111"/>
      <c r="X53" s="111"/>
      <c r="Y53" s="96"/>
      <c r="Z53" s="96"/>
      <c r="AA53" s="96"/>
      <c r="AB53" s="96"/>
      <c r="AC53" s="96"/>
      <c r="AD53" s="48"/>
      <c r="AE53" s="48"/>
      <c r="AF53" s="48"/>
      <c r="AG53" s="46"/>
      <c r="AH53" s="45"/>
    </row>
    <row r="54" spans="1:39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46"/>
      <c r="AH54" s="72"/>
    </row>
    <row r="55" spans="1:39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48"/>
      <c r="AG55" s="46"/>
      <c r="AH55" s="47"/>
      <c r="AJ55" s="11" t="s">
        <v>33</v>
      </c>
    </row>
    <row r="56" spans="1:39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49"/>
      <c r="AG56" s="46"/>
      <c r="AH56" s="47"/>
    </row>
    <row r="57" spans="1:39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3"/>
    </row>
    <row r="58" spans="1:39" x14ac:dyDescent="0.2">
      <c r="AH58" s="1"/>
    </row>
    <row r="59" spans="1:39" x14ac:dyDescent="0.2">
      <c r="Z59" s="2" t="s">
        <v>33</v>
      </c>
      <c r="AH59" s="1"/>
      <c r="AJ59" t="s">
        <v>33</v>
      </c>
    </row>
    <row r="62" spans="1:39" x14ac:dyDescent="0.2">
      <c r="X62" s="2" t="s">
        <v>33</v>
      </c>
      <c r="Z62" s="2" t="s">
        <v>33</v>
      </c>
      <c r="AF62" s="2" t="s">
        <v>33</v>
      </c>
    </row>
    <row r="63" spans="1:39" x14ac:dyDescent="0.2">
      <c r="L63" s="2" t="s">
        <v>33</v>
      </c>
      <c r="S63" s="2" t="s">
        <v>33</v>
      </c>
    </row>
    <row r="64" spans="1:39" x14ac:dyDescent="0.2">
      <c r="V64" s="2" t="s">
        <v>33</v>
      </c>
      <c r="AI64" t="s">
        <v>33</v>
      </c>
    </row>
    <row r="66" spans="19:33" x14ac:dyDescent="0.2">
      <c r="S66" s="2" t="s">
        <v>33</v>
      </c>
    </row>
    <row r="67" spans="19:33" x14ac:dyDescent="0.2">
      <c r="U67" s="2" t="s">
        <v>33</v>
      </c>
      <c r="AG67" s="7" t="s">
        <v>33</v>
      </c>
    </row>
  </sheetData>
  <mergeCells count="36">
    <mergeCell ref="AF3:AF4"/>
    <mergeCell ref="S3:S4"/>
    <mergeCell ref="L3:L4"/>
    <mergeCell ref="I3:I4"/>
    <mergeCell ref="O3:O4"/>
    <mergeCell ref="V3:V4"/>
    <mergeCell ref="AE3:AE4"/>
    <mergeCell ref="AA3:AA4"/>
    <mergeCell ref="T53:X53"/>
    <mergeCell ref="T52:X52"/>
    <mergeCell ref="G3:G4"/>
    <mergeCell ref="U3:U4"/>
    <mergeCell ref="H3:H4"/>
    <mergeCell ref="J3:J4"/>
    <mergeCell ref="P3:P4"/>
    <mergeCell ref="Q3:Q4"/>
    <mergeCell ref="R3:R4"/>
    <mergeCell ref="T3:T4"/>
    <mergeCell ref="M3:M4"/>
    <mergeCell ref="N3:N4"/>
    <mergeCell ref="A1:AH1"/>
    <mergeCell ref="B2:AH2"/>
    <mergeCell ref="E3:E4"/>
    <mergeCell ref="K3:K4"/>
    <mergeCell ref="B3:B4"/>
    <mergeCell ref="A2:A4"/>
    <mergeCell ref="AB3:AB4"/>
    <mergeCell ref="AC3:AC4"/>
    <mergeCell ref="AD3:AD4"/>
    <mergeCell ref="W3:W4"/>
    <mergeCell ref="X3:X4"/>
    <mergeCell ref="Y3:Y4"/>
    <mergeCell ref="Z3:Z4"/>
    <mergeCell ref="C3:C4"/>
    <mergeCell ref="D3:D4"/>
    <mergeCell ref="F3: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zoomScale="90" zoomScaleNormal="90" workbookViewId="0">
      <selection activeCell="AD38" sqref="AD38"/>
    </sheetView>
  </sheetViews>
  <sheetFormatPr defaultRowHeight="12.75" x14ac:dyDescent="0.2"/>
  <cols>
    <col min="1" max="1" width="23.140625" style="2" customWidth="1"/>
    <col min="2" max="2" width="6.42578125" style="2" customWidth="1"/>
    <col min="3" max="4" width="5.85546875" style="2" customWidth="1"/>
    <col min="5" max="5" width="5.7109375" style="2" customWidth="1"/>
    <col min="6" max="7" width="5.85546875" style="2" customWidth="1"/>
    <col min="8" max="8" width="6" style="2" customWidth="1"/>
    <col min="9" max="9" width="5.7109375" style="2" customWidth="1"/>
    <col min="10" max="10" width="6.140625" style="2" customWidth="1"/>
    <col min="11" max="12" width="5.85546875" style="2" customWidth="1"/>
    <col min="13" max="13" width="5.5703125" style="2" customWidth="1"/>
    <col min="14" max="14" width="5.7109375" style="2" customWidth="1"/>
    <col min="15" max="15" width="6.42578125" style="2" customWidth="1"/>
    <col min="16" max="16" width="5.42578125" style="2" customWidth="1"/>
    <col min="17" max="17" width="5.28515625" style="2" customWidth="1"/>
    <col min="18" max="19" width="5.85546875" style="2" customWidth="1"/>
    <col min="20" max="20" width="5.42578125" style="2" customWidth="1"/>
    <col min="21" max="21" width="6.140625" style="2" customWidth="1"/>
    <col min="22" max="22" width="5.28515625" style="2" customWidth="1"/>
    <col min="23" max="23" width="6.42578125" style="2" customWidth="1"/>
    <col min="24" max="24" width="5.28515625" style="2" customWidth="1"/>
    <col min="25" max="25" width="6.140625" style="2" customWidth="1"/>
    <col min="26" max="27" width="5.7109375" style="2" customWidth="1"/>
    <col min="28" max="28" width="6" style="2" customWidth="1"/>
    <col min="29" max="29" width="5.8554687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6" ht="20.100000000000001" customHeight="1" x14ac:dyDescent="0.2">
      <c r="A1" s="116" t="s">
        <v>213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8"/>
    </row>
    <row r="2" spans="1:36" s="4" customFormat="1" ht="20.100000000000001" customHeight="1" x14ac:dyDescent="0.2">
      <c r="A2" s="119" t="s">
        <v>20</v>
      </c>
      <c r="B2" s="114" t="str">
        <f>TempInst!$B$2</f>
        <v>Agosto/2024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5"/>
    </row>
    <row r="3" spans="1:36" s="5" customFormat="1" ht="20.100000000000001" customHeight="1" x14ac:dyDescent="0.2">
      <c r="A3" s="119"/>
      <c r="B3" s="112">
        <v>1</v>
      </c>
      <c r="C3" s="112">
        <f>SUM(B3+1)</f>
        <v>2</v>
      </c>
      <c r="D3" s="112">
        <f t="shared" ref="D3:AD3" si="0">SUM(C3+1)</f>
        <v>3</v>
      </c>
      <c r="E3" s="112">
        <f t="shared" si="0"/>
        <v>4</v>
      </c>
      <c r="F3" s="112">
        <f t="shared" si="0"/>
        <v>5</v>
      </c>
      <c r="G3" s="112">
        <f t="shared" si="0"/>
        <v>6</v>
      </c>
      <c r="H3" s="112">
        <f t="shared" si="0"/>
        <v>7</v>
      </c>
      <c r="I3" s="112">
        <f t="shared" si="0"/>
        <v>8</v>
      </c>
      <c r="J3" s="112">
        <f t="shared" si="0"/>
        <v>9</v>
      </c>
      <c r="K3" s="112">
        <f t="shared" si="0"/>
        <v>10</v>
      </c>
      <c r="L3" s="112">
        <f t="shared" si="0"/>
        <v>11</v>
      </c>
      <c r="M3" s="112">
        <f t="shared" si="0"/>
        <v>12</v>
      </c>
      <c r="N3" s="112">
        <f t="shared" si="0"/>
        <v>13</v>
      </c>
      <c r="O3" s="112">
        <f t="shared" si="0"/>
        <v>14</v>
      </c>
      <c r="P3" s="112">
        <f t="shared" si="0"/>
        <v>15</v>
      </c>
      <c r="Q3" s="112">
        <f t="shared" si="0"/>
        <v>16</v>
      </c>
      <c r="R3" s="112">
        <f t="shared" si="0"/>
        <v>17</v>
      </c>
      <c r="S3" s="112">
        <f t="shared" si="0"/>
        <v>18</v>
      </c>
      <c r="T3" s="112">
        <f t="shared" si="0"/>
        <v>19</v>
      </c>
      <c r="U3" s="112">
        <f t="shared" si="0"/>
        <v>20</v>
      </c>
      <c r="V3" s="112">
        <f t="shared" si="0"/>
        <v>21</v>
      </c>
      <c r="W3" s="112">
        <f t="shared" si="0"/>
        <v>22</v>
      </c>
      <c r="X3" s="112">
        <f t="shared" si="0"/>
        <v>23</v>
      </c>
      <c r="Y3" s="112">
        <f t="shared" si="0"/>
        <v>24</v>
      </c>
      <c r="Z3" s="112">
        <f t="shared" si="0"/>
        <v>25</v>
      </c>
      <c r="AA3" s="112">
        <f t="shared" si="0"/>
        <v>26</v>
      </c>
      <c r="AB3" s="112">
        <f t="shared" si="0"/>
        <v>27</v>
      </c>
      <c r="AC3" s="112">
        <f t="shared" si="0"/>
        <v>28</v>
      </c>
      <c r="AD3" s="112">
        <f t="shared" si="0"/>
        <v>29</v>
      </c>
      <c r="AE3" s="112">
        <v>30</v>
      </c>
      <c r="AF3" s="112">
        <v>31</v>
      </c>
      <c r="AG3" s="78" t="s">
        <v>26</v>
      </c>
      <c r="AH3" s="79" t="s">
        <v>24</v>
      </c>
    </row>
    <row r="4" spans="1:36" s="5" customFormat="1" ht="20.100000000000001" customHeight="1" x14ac:dyDescent="0.2">
      <c r="A4" s="119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78" t="s">
        <v>23</v>
      </c>
      <c r="AH4" s="79" t="s">
        <v>23</v>
      </c>
    </row>
    <row r="5" spans="1:36" s="5" customFormat="1" x14ac:dyDescent="0.2">
      <c r="A5" s="50" t="s">
        <v>28</v>
      </c>
      <c r="B5" s="90">
        <f>[1]Agosto!$D$5</f>
        <v>14.6</v>
      </c>
      <c r="C5" s="90">
        <f>[1]Agosto!$D$6</f>
        <v>15</v>
      </c>
      <c r="D5" s="90">
        <f>[1]Agosto!$D$7</f>
        <v>19.899999999999999</v>
      </c>
      <c r="E5" s="90">
        <f>[1]Agosto!$D$8</f>
        <v>17.5</v>
      </c>
      <c r="F5" s="90">
        <f>[1]Agosto!$D$9</f>
        <v>13.6</v>
      </c>
      <c r="G5" s="90">
        <f>[1]Agosto!$D$10</f>
        <v>14</v>
      </c>
      <c r="H5" s="90">
        <f>[1]Agosto!$D$11</f>
        <v>13.8</v>
      </c>
      <c r="I5" s="90">
        <f>[1]Agosto!$D$12</f>
        <v>16.100000000000001</v>
      </c>
      <c r="J5" s="90">
        <f>[1]Agosto!$D$13</f>
        <v>9.6</v>
      </c>
      <c r="K5" s="90">
        <f>[1]Agosto!$D$14</f>
        <v>5.3</v>
      </c>
      <c r="L5" s="90">
        <f>[1]Agosto!$D$15</f>
        <v>2.8</v>
      </c>
      <c r="M5" s="90">
        <f>[1]Agosto!$D$16</f>
        <v>5.7</v>
      </c>
      <c r="N5" s="90">
        <f>[1]Agosto!$D$17</f>
        <v>4.7</v>
      </c>
      <c r="O5" s="90">
        <f>[1]Agosto!$D$18</f>
        <v>4.7</v>
      </c>
      <c r="P5" s="90">
        <f>[1]Agosto!$D$19</f>
        <v>10.6</v>
      </c>
      <c r="Q5" s="90">
        <f>[1]Agosto!$D$20</f>
        <v>12.1</v>
      </c>
      <c r="R5" s="90">
        <f>[1]Agosto!$D$21</f>
        <v>13</v>
      </c>
      <c r="S5" s="90">
        <f>[1]Agosto!$D$22</f>
        <v>14.6</v>
      </c>
      <c r="T5" s="90">
        <f>[1]Agosto!$D$23</f>
        <v>13.3</v>
      </c>
      <c r="U5" s="90">
        <f>[1]Agosto!$D$24</f>
        <v>13.7</v>
      </c>
      <c r="V5" s="90">
        <f>[1]Agosto!$D$25</f>
        <v>13.2</v>
      </c>
      <c r="W5" s="90">
        <f>[1]Agosto!$D$26</f>
        <v>13.9</v>
      </c>
      <c r="X5" s="90">
        <f>[1]Agosto!$D$27</f>
        <v>15.4</v>
      </c>
      <c r="Y5" s="90">
        <f>[1]Agosto!$D$28</f>
        <v>14.3</v>
      </c>
      <c r="Z5" s="90">
        <f>[1]Agosto!$D$29</f>
        <v>10.5</v>
      </c>
      <c r="AA5" s="90">
        <f>[1]Agosto!$D$30</f>
        <v>6.3</v>
      </c>
      <c r="AB5" s="90">
        <f>[1]Agosto!$D$31</f>
        <v>6.3</v>
      </c>
      <c r="AC5" s="90">
        <f>[1]Agosto!$D$32</f>
        <v>8</v>
      </c>
      <c r="AD5" s="90">
        <f>[1]Agosto!$D$33</f>
        <v>13.2</v>
      </c>
      <c r="AE5" s="90">
        <f>[1]Agosto!$D$34</f>
        <v>14.4</v>
      </c>
      <c r="AF5" s="90">
        <f>[1]Agosto!$D$35</f>
        <v>14.7</v>
      </c>
      <c r="AG5" s="81">
        <f t="shared" ref="AG5:AG49" si="1">MIN(B5:AF5)</f>
        <v>2.8</v>
      </c>
      <c r="AH5" s="92">
        <f t="shared" ref="AH5:AH50" si="2">AVERAGE(B5:AF5)</f>
        <v>11.767741935483867</v>
      </c>
    </row>
    <row r="6" spans="1:36" x14ac:dyDescent="0.2">
      <c r="A6" s="50" t="s">
        <v>0</v>
      </c>
      <c r="B6" s="93">
        <f>[2]Agosto!$D$5</f>
        <v>13.7</v>
      </c>
      <c r="C6" s="93">
        <f>[2]Agosto!$D$6</f>
        <v>14.9</v>
      </c>
      <c r="D6" s="93">
        <f>[2]Agosto!$D$7</f>
        <v>16</v>
      </c>
      <c r="E6" s="93">
        <f>[2]Agosto!$D$8</f>
        <v>18.7</v>
      </c>
      <c r="F6" s="93">
        <f>[2]Agosto!$D$9</f>
        <v>17</v>
      </c>
      <c r="G6" s="93">
        <f>[2]Agosto!$D$10</f>
        <v>14</v>
      </c>
      <c r="H6" s="93">
        <f>[2]Agosto!$D$11</f>
        <v>15.6</v>
      </c>
      <c r="I6" s="93">
        <f>[2]Agosto!$D$12</f>
        <v>12.8</v>
      </c>
      <c r="J6" s="93">
        <f>[2]Agosto!$D$13</f>
        <v>8.3000000000000007</v>
      </c>
      <c r="K6" s="93">
        <f>[2]Agosto!$D$14</f>
        <v>1.7</v>
      </c>
      <c r="L6" s="93">
        <f>[2]Agosto!$D$15</f>
        <v>8.6</v>
      </c>
      <c r="M6" s="93">
        <f>[2]Agosto!$D$16</f>
        <v>5.4</v>
      </c>
      <c r="N6" s="93">
        <f>[2]Agosto!$D$17</f>
        <v>3.7</v>
      </c>
      <c r="O6" s="93">
        <f>[2]Agosto!$D$18</f>
        <v>5.5</v>
      </c>
      <c r="P6" s="93">
        <f>[2]Agosto!$D$19</f>
        <v>9.6</v>
      </c>
      <c r="Q6" s="93">
        <f>[2]Agosto!$D$20</f>
        <v>11.5</v>
      </c>
      <c r="R6" s="93">
        <f>[2]Agosto!$D$21</f>
        <v>13.7</v>
      </c>
      <c r="S6" s="93">
        <f>[2]Agosto!$D$22</f>
        <v>14</v>
      </c>
      <c r="T6" s="93">
        <f>[2]Agosto!$D$23</f>
        <v>13.2</v>
      </c>
      <c r="U6" s="93">
        <f>[2]Agosto!$D$24</f>
        <v>15.1</v>
      </c>
      <c r="V6" s="93">
        <f>[2]Agosto!$D$25</f>
        <v>13.8</v>
      </c>
      <c r="W6" s="93">
        <f>[2]Agosto!$D$26</f>
        <v>14.9</v>
      </c>
      <c r="X6" s="93">
        <f>[2]Agosto!$D$27</f>
        <v>12.3</v>
      </c>
      <c r="Y6" s="93">
        <f>[2]Agosto!$D$28</f>
        <v>10.9</v>
      </c>
      <c r="Z6" s="93">
        <f>[2]Agosto!$D$29</f>
        <v>6.1</v>
      </c>
      <c r="AA6" s="93">
        <f>[2]Agosto!$D$30</f>
        <v>1.7</v>
      </c>
      <c r="AB6" s="93">
        <f>[2]Agosto!$D$31</f>
        <v>9.1</v>
      </c>
      <c r="AC6" s="93">
        <f>[2]Agosto!$D$32</f>
        <v>9.1999999999999993</v>
      </c>
      <c r="AD6" s="93">
        <f>[2]Agosto!$D$33</f>
        <v>9.3000000000000007</v>
      </c>
      <c r="AE6" s="93">
        <f>[2]Agosto!$D$34</f>
        <v>12.5</v>
      </c>
      <c r="AF6" s="93">
        <f>[2]Agosto!$D$35</f>
        <v>12.9</v>
      </c>
      <c r="AG6" s="81">
        <f t="shared" si="1"/>
        <v>1.7</v>
      </c>
      <c r="AH6" s="92">
        <f t="shared" si="2"/>
        <v>11.151612903225804</v>
      </c>
    </row>
    <row r="7" spans="1:36" x14ac:dyDescent="0.2">
      <c r="A7" s="50" t="s">
        <v>86</v>
      </c>
      <c r="B7" s="93">
        <f>[3]Agosto!$D$5</f>
        <v>18</v>
      </c>
      <c r="C7" s="93">
        <f>[3]Agosto!$D$6</f>
        <v>19.899999999999999</v>
      </c>
      <c r="D7" s="93">
        <f>[3]Agosto!$D$7</f>
        <v>18.899999999999999</v>
      </c>
      <c r="E7" s="93">
        <f>[3]Agosto!$D$8</f>
        <v>20.3</v>
      </c>
      <c r="F7" s="93">
        <f>[3]Agosto!$D$9</f>
        <v>19.8</v>
      </c>
      <c r="G7" s="93">
        <f>[3]Agosto!$D$10</f>
        <v>17.7</v>
      </c>
      <c r="H7" s="93">
        <f>[3]Agosto!$D$11</f>
        <v>18.899999999999999</v>
      </c>
      <c r="I7" s="93">
        <f>[3]Agosto!$D$12</f>
        <v>16.899999999999999</v>
      </c>
      <c r="J7" s="93">
        <f>[3]Agosto!$D$13</f>
        <v>10.6</v>
      </c>
      <c r="K7" s="93">
        <f>[3]Agosto!$D$14</f>
        <v>4.5</v>
      </c>
      <c r="L7" s="93">
        <f>[3]Agosto!$D$15</f>
        <v>3.9</v>
      </c>
      <c r="M7" s="93">
        <f>[3]Agosto!$D$16</f>
        <v>7.9</v>
      </c>
      <c r="N7" s="93">
        <f>[3]Agosto!$D$17</f>
        <v>5.2</v>
      </c>
      <c r="O7" s="93">
        <f>[3]Agosto!$D$18</f>
        <v>10.9</v>
      </c>
      <c r="P7" s="93">
        <f>[3]Agosto!$D$19</f>
        <v>14.9</v>
      </c>
      <c r="Q7" s="93">
        <f>[3]Agosto!$D$20</f>
        <v>16.2</v>
      </c>
      <c r="R7" s="93">
        <f>[3]Agosto!$D$21</f>
        <v>18.2</v>
      </c>
      <c r="S7" s="93">
        <f>[3]Agosto!$D$22</f>
        <v>19.899999999999999</v>
      </c>
      <c r="T7" s="93">
        <f>[3]Agosto!$D$23</f>
        <v>19.100000000000001</v>
      </c>
      <c r="U7" s="93">
        <f>[3]Agosto!$D$24</f>
        <v>19.3</v>
      </c>
      <c r="V7" s="93">
        <f>[3]Agosto!$D$25</f>
        <v>19.8</v>
      </c>
      <c r="W7" s="93">
        <f>[3]Agosto!$D$26</f>
        <v>18.8</v>
      </c>
      <c r="X7" s="93">
        <f>[3]Agosto!$D$27</f>
        <v>15</v>
      </c>
      <c r="Y7" s="93">
        <f>[3]Agosto!$D$28</f>
        <v>13.5</v>
      </c>
      <c r="Z7" s="93">
        <f>[3]Agosto!$D$29</f>
        <v>10.1</v>
      </c>
      <c r="AA7" s="93">
        <f>[3]Agosto!$D$30</f>
        <v>6.2</v>
      </c>
      <c r="AB7" s="93">
        <f>[3]Agosto!$D$31</f>
        <v>8.6</v>
      </c>
      <c r="AC7" s="93">
        <f>[3]Agosto!$D$32</f>
        <v>13.6</v>
      </c>
      <c r="AD7" s="93">
        <f>[3]Agosto!$D$33</f>
        <v>16.7</v>
      </c>
      <c r="AE7" s="93">
        <f>[3]Agosto!$D$34</f>
        <v>19.7</v>
      </c>
      <c r="AF7" s="93">
        <f>[3]Agosto!$D$35</f>
        <v>18.600000000000001</v>
      </c>
      <c r="AG7" s="81">
        <f t="shared" si="1"/>
        <v>3.9</v>
      </c>
      <c r="AH7" s="92">
        <f t="shared" si="2"/>
        <v>14.890322580645163</v>
      </c>
    </row>
    <row r="8" spans="1:36" x14ac:dyDescent="0.2">
      <c r="A8" s="50" t="s">
        <v>1</v>
      </c>
      <c r="B8" s="93">
        <f>[4]Agosto!$D$5</f>
        <v>18.7</v>
      </c>
      <c r="C8" s="93">
        <f>[4]Agosto!$D$6</f>
        <v>22.1</v>
      </c>
      <c r="D8" s="93">
        <f>[4]Agosto!$D$7</f>
        <v>22.1</v>
      </c>
      <c r="E8" s="93">
        <f>[4]Agosto!$D$8</f>
        <v>18.8</v>
      </c>
      <c r="F8" s="93">
        <f>[4]Agosto!$D$9</f>
        <v>18</v>
      </c>
      <c r="G8" s="93">
        <f>[4]Agosto!$D$10</f>
        <v>15.9</v>
      </c>
      <c r="H8" s="93">
        <f>[4]Agosto!$D$11</f>
        <v>16.2</v>
      </c>
      <c r="I8" s="93">
        <f>[4]Agosto!$D$12</f>
        <v>16</v>
      </c>
      <c r="J8" s="93">
        <f>[4]Agosto!$D$13</f>
        <v>10.4</v>
      </c>
      <c r="K8" s="93">
        <f>[4]Agosto!$D$14</f>
        <v>5.5</v>
      </c>
      <c r="L8" s="93">
        <f>[4]Agosto!$D$15</f>
        <v>6.3</v>
      </c>
      <c r="M8" s="93">
        <f>[4]Agosto!$D$16</f>
        <v>7.8</v>
      </c>
      <c r="N8" s="93">
        <f>[4]Agosto!$D$17</f>
        <v>9.9</v>
      </c>
      <c r="O8" s="93">
        <f>[4]Agosto!$D$18</f>
        <v>11.9</v>
      </c>
      <c r="P8" s="93">
        <f>[4]Agosto!$D$19</f>
        <v>13.7</v>
      </c>
      <c r="Q8" s="93">
        <f>[4]Agosto!$D$20</f>
        <v>15.8</v>
      </c>
      <c r="R8" s="93">
        <f>[4]Agosto!$D$21</f>
        <v>17.600000000000001</v>
      </c>
      <c r="S8" s="93">
        <f>[4]Agosto!$D$22</f>
        <v>18.5</v>
      </c>
      <c r="T8" s="93">
        <f>[4]Agosto!$D$23</f>
        <v>18.7</v>
      </c>
      <c r="U8" s="93">
        <f>[4]Agosto!$D$24</f>
        <v>18.100000000000001</v>
      </c>
      <c r="V8" s="93">
        <f>[4]Agosto!$D$25</f>
        <v>17.3</v>
      </c>
      <c r="W8" s="93">
        <f>[4]Agosto!$D$26</f>
        <v>17.8</v>
      </c>
      <c r="X8" s="93">
        <f>[4]Agosto!$D$27</f>
        <v>17.3</v>
      </c>
      <c r="Y8" s="93">
        <f>[4]Agosto!$D$28</f>
        <v>15</v>
      </c>
      <c r="Z8" s="93">
        <f>[4]Agosto!$D$29</f>
        <v>12.6</v>
      </c>
      <c r="AA8" s="93">
        <f>[4]Agosto!$D$30</f>
        <v>7.3</v>
      </c>
      <c r="AB8" s="93">
        <f>[4]Agosto!$D$31</f>
        <v>13.5</v>
      </c>
      <c r="AC8" s="93">
        <f>[4]Agosto!$D$32</f>
        <v>16.7</v>
      </c>
      <c r="AD8" s="93">
        <f>[4]Agosto!$D$33</f>
        <v>16.7</v>
      </c>
      <c r="AE8" s="93">
        <f>[4]Agosto!$D$34</f>
        <v>23</v>
      </c>
      <c r="AF8" s="93">
        <f>[4]Agosto!$D$35</f>
        <v>17.5</v>
      </c>
      <c r="AG8" s="81">
        <f t="shared" si="1"/>
        <v>5.5</v>
      </c>
      <c r="AH8" s="92">
        <f t="shared" si="2"/>
        <v>15.377419354838713</v>
      </c>
    </row>
    <row r="9" spans="1:36" x14ac:dyDescent="0.2">
      <c r="A9" s="50" t="s">
        <v>149</v>
      </c>
      <c r="B9" s="93">
        <f>[5]Agosto!$D$5</f>
        <v>14.4</v>
      </c>
      <c r="C9" s="93">
        <f>[5]Agosto!$D$6</f>
        <v>17</v>
      </c>
      <c r="D9" s="93">
        <f>[5]Agosto!$D$7</f>
        <v>17.3</v>
      </c>
      <c r="E9" s="93">
        <f>[5]Agosto!$D$8</f>
        <v>19.2</v>
      </c>
      <c r="F9" s="93">
        <f>[5]Agosto!$D$9</f>
        <v>21.1</v>
      </c>
      <c r="G9" s="93">
        <f>[5]Agosto!$D$10</f>
        <v>18.100000000000001</v>
      </c>
      <c r="H9" s="93">
        <f>[5]Agosto!$D$11</f>
        <v>16.399999999999999</v>
      </c>
      <c r="I9" s="93">
        <f>[5]Agosto!$D$12</f>
        <v>11.3</v>
      </c>
      <c r="J9" s="93">
        <f>[5]Agosto!$D$13</f>
        <v>7.2</v>
      </c>
      <c r="K9" s="93">
        <f>[5]Agosto!$D$14</f>
        <v>2.2999999999999998</v>
      </c>
      <c r="L9" s="93">
        <f>[5]Agosto!$D$15</f>
        <v>6.6</v>
      </c>
      <c r="M9" s="93">
        <f>[5]Agosto!$D$16</f>
        <v>9.3000000000000007</v>
      </c>
      <c r="N9" s="93">
        <f>[5]Agosto!$D$17</f>
        <v>5.6</v>
      </c>
      <c r="O9" s="93">
        <f>[5]Agosto!$D$18</f>
        <v>11.1</v>
      </c>
      <c r="P9" s="93">
        <f>[5]Agosto!$D$19</f>
        <v>16.100000000000001</v>
      </c>
      <c r="Q9" s="93">
        <f>[5]Agosto!$D$20</f>
        <v>20.2</v>
      </c>
      <c r="R9" s="93">
        <f>[5]Agosto!$D$21</f>
        <v>21.1</v>
      </c>
      <c r="S9" s="93">
        <f>[5]Agosto!$D$22</f>
        <v>22.7</v>
      </c>
      <c r="T9" s="93">
        <f>[5]Agosto!$D$23</f>
        <v>22.2</v>
      </c>
      <c r="U9" s="93">
        <f>[5]Agosto!$D$24</f>
        <v>20.8</v>
      </c>
      <c r="V9" s="93">
        <f>[5]Agosto!$D$25</f>
        <v>18.600000000000001</v>
      </c>
      <c r="W9" s="93">
        <f>[5]Agosto!$D$26</f>
        <v>16.5</v>
      </c>
      <c r="X9" s="93">
        <f>[5]Agosto!$D$27</f>
        <v>11.3</v>
      </c>
      <c r="Y9" s="93">
        <f>[5]Agosto!$D$28</f>
        <v>10.199999999999999</v>
      </c>
      <c r="Z9" s="93">
        <f>[5]Agosto!$D$29</f>
        <v>6.7</v>
      </c>
      <c r="AA9" s="93">
        <f>[5]Agosto!$D$30</f>
        <v>2.2000000000000002</v>
      </c>
      <c r="AB9" s="93">
        <f>[5]Agosto!$D$31</f>
        <v>9.6999999999999993</v>
      </c>
      <c r="AC9" s="93">
        <f>[5]Agosto!$D$32</f>
        <v>15.5</v>
      </c>
      <c r="AD9" s="93">
        <f>[5]Agosto!$D$33</f>
        <v>16.100000000000001</v>
      </c>
      <c r="AE9" s="93">
        <f>[5]Agosto!$D$34</f>
        <v>19.2</v>
      </c>
      <c r="AF9" s="93">
        <f>[5]Agosto!$D$35</f>
        <v>19.399999999999999</v>
      </c>
      <c r="AG9" s="81">
        <f t="shared" si="1"/>
        <v>2.2000000000000002</v>
      </c>
      <c r="AH9" s="92">
        <f t="shared" si="2"/>
        <v>14.36774193548387</v>
      </c>
    </row>
    <row r="10" spans="1:36" x14ac:dyDescent="0.2">
      <c r="A10" s="50" t="s">
        <v>93</v>
      </c>
      <c r="B10" s="93">
        <f>[6]Agosto!$D$5</f>
        <v>16.399999999999999</v>
      </c>
      <c r="C10" s="93">
        <f>[6]Agosto!$D$6</f>
        <v>18.8</v>
      </c>
      <c r="D10" s="93">
        <f>[6]Agosto!$D$7</f>
        <v>20.3</v>
      </c>
      <c r="E10" s="93">
        <f>[6]Agosto!$D$8</f>
        <v>17.7</v>
      </c>
      <c r="F10" s="93">
        <f>[6]Agosto!$D$9</f>
        <v>16.399999999999999</v>
      </c>
      <c r="G10" s="93">
        <f>[6]Agosto!$D$10</f>
        <v>17.100000000000001</v>
      </c>
      <c r="H10" s="93">
        <f>[6]Agosto!$D$11</f>
        <v>19.899999999999999</v>
      </c>
      <c r="I10" s="93">
        <f>[6]Agosto!$D$12</f>
        <v>18</v>
      </c>
      <c r="J10" s="93">
        <f>[6]Agosto!$D$13</f>
        <v>7.5</v>
      </c>
      <c r="K10" s="93">
        <f>[6]Agosto!$D$14</f>
        <v>4</v>
      </c>
      <c r="L10" s="93">
        <f>[6]Agosto!$D$15</f>
        <v>5.2</v>
      </c>
      <c r="M10" s="93">
        <f>[6]Agosto!$D$16</f>
        <v>5.0999999999999996</v>
      </c>
      <c r="N10" s="93">
        <f>[6]Agosto!$D$17</f>
        <v>4.7</v>
      </c>
      <c r="O10" s="93">
        <f>[6]Agosto!$D$18</f>
        <v>8.6999999999999993</v>
      </c>
      <c r="P10" s="93">
        <f>[6]Agosto!$D$19</f>
        <v>12.9</v>
      </c>
      <c r="Q10" s="93">
        <f>[6]Agosto!$D$20</f>
        <v>14.8</v>
      </c>
      <c r="R10" s="93">
        <f>[6]Agosto!$D$21</f>
        <v>18.7</v>
      </c>
      <c r="S10" s="93">
        <f>[6]Agosto!$D$22</f>
        <v>16.5</v>
      </c>
      <c r="T10" s="93">
        <f>[6]Agosto!$D$23</f>
        <v>18.3</v>
      </c>
      <c r="U10" s="93">
        <f>[6]Agosto!$D$24</f>
        <v>18</v>
      </c>
      <c r="V10" s="93">
        <f>[6]Agosto!$D$25</f>
        <v>17.8</v>
      </c>
      <c r="W10" s="93">
        <f>[6]Agosto!$D$26</f>
        <v>23.2</v>
      </c>
      <c r="X10" s="93">
        <f>[6]Agosto!$D$27</f>
        <v>20.2</v>
      </c>
      <c r="Y10" s="93">
        <f>[6]Agosto!$D$28</f>
        <v>12.9</v>
      </c>
      <c r="Z10" s="93">
        <f>[6]Agosto!$D$29</f>
        <v>7.6</v>
      </c>
      <c r="AA10" s="93">
        <f>[6]Agosto!$D$30</f>
        <v>5.7</v>
      </c>
      <c r="AB10" s="93">
        <f>[6]Agosto!$D$31</f>
        <v>11</v>
      </c>
      <c r="AC10" s="93">
        <f>[6]Agosto!$D$32</f>
        <v>11.5</v>
      </c>
      <c r="AD10" s="93">
        <f>[6]Agosto!$D$33</f>
        <v>13.5</v>
      </c>
      <c r="AE10" s="93">
        <f>[6]Agosto!$D$34</f>
        <v>14.3</v>
      </c>
      <c r="AF10" s="93">
        <f>[6]Agosto!$D$35</f>
        <v>15.9</v>
      </c>
      <c r="AG10" s="81">
        <f t="shared" si="1"/>
        <v>4</v>
      </c>
      <c r="AH10" s="92">
        <f t="shared" si="2"/>
        <v>13.954838709677416</v>
      </c>
    </row>
    <row r="11" spans="1:36" x14ac:dyDescent="0.2">
      <c r="A11" s="50" t="s">
        <v>50</v>
      </c>
      <c r="B11" s="93">
        <f>[7]Agosto!$D$5</f>
        <v>17.8</v>
      </c>
      <c r="C11" s="93">
        <f>[7]Agosto!$D$6</f>
        <v>18.2</v>
      </c>
      <c r="D11" s="93">
        <f>[7]Agosto!$D$7</f>
        <v>19.7</v>
      </c>
      <c r="E11" s="93">
        <f>[7]Agosto!$D$8</f>
        <v>20.9</v>
      </c>
      <c r="F11" s="93">
        <f>[7]Agosto!$D$9</f>
        <v>19.5</v>
      </c>
      <c r="G11" s="93">
        <f>[7]Agosto!$D$10</f>
        <v>19.600000000000001</v>
      </c>
      <c r="H11" s="93">
        <f>[7]Agosto!$D$11</f>
        <v>20.7</v>
      </c>
      <c r="I11" s="93">
        <f>[7]Agosto!$D$12</f>
        <v>19.100000000000001</v>
      </c>
      <c r="J11" s="93">
        <f>[7]Agosto!$D$13</f>
        <v>8.1</v>
      </c>
      <c r="K11" s="93">
        <f>[7]Agosto!$D$14</f>
        <v>5</v>
      </c>
      <c r="L11" s="93">
        <f>[7]Agosto!$D$15</f>
        <v>7.9</v>
      </c>
      <c r="M11" s="93">
        <f>[7]Agosto!$D$16</f>
        <v>10</v>
      </c>
      <c r="N11" s="93">
        <f>[7]Agosto!$D$17</f>
        <v>8.6</v>
      </c>
      <c r="O11" s="93">
        <f>[7]Agosto!$D$18</f>
        <v>10.3</v>
      </c>
      <c r="P11" s="93">
        <f>[7]Agosto!$D$19</f>
        <v>15.7</v>
      </c>
      <c r="Q11" s="93">
        <f>[7]Agosto!$D$20</f>
        <v>18.8</v>
      </c>
      <c r="R11" s="93">
        <f>[7]Agosto!$D$21</f>
        <v>20.8</v>
      </c>
      <c r="S11" s="93">
        <f>[7]Agosto!$D$22</f>
        <v>22.4</v>
      </c>
      <c r="T11" s="93">
        <f>[7]Agosto!$D$23</f>
        <v>21.9</v>
      </c>
      <c r="U11" s="93">
        <f>[7]Agosto!$D$24</f>
        <v>19.7</v>
      </c>
      <c r="V11" s="93">
        <f>[7]Agosto!$D$25</f>
        <v>20.3</v>
      </c>
      <c r="W11" s="93">
        <f>[7]Agosto!$D$26</f>
        <v>21.9</v>
      </c>
      <c r="X11" s="93">
        <f>[7]Agosto!$D$27</f>
        <v>19.600000000000001</v>
      </c>
      <c r="Y11" s="93">
        <f>[7]Agosto!$D$28</f>
        <v>13.9</v>
      </c>
      <c r="Z11" s="93">
        <f>[7]Agosto!$D$29</f>
        <v>9.8000000000000007</v>
      </c>
      <c r="AA11" s="93">
        <f>[7]Agosto!$D$30</f>
        <v>6.7</v>
      </c>
      <c r="AB11" s="93">
        <f>[7]Agosto!$D$31</f>
        <v>10.5</v>
      </c>
      <c r="AC11" s="93">
        <f>[7]Agosto!$D$32</f>
        <v>13</v>
      </c>
      <c r="AD11" s="93">
        <f>[7]Agosto!$D$33</f>
        <v>15.9</v>
      </c>
      <c r="AE11" s="93">
        <f>[7]Agosto!$D$34</f>
        <v>19.100000000000001</v>
      </c>
      <c r="AF11" s="93">
        <f>[7]Agosto!$D$35</f>
        <v>21.4</v>
      </c>
      <c r="AG11" s="81">
        <f t="shared" si="1"/>
        <v>5</v>
      </c>
      <c r="AH11" s="92">
        <f t="shared" si="2"/>
        <v>16.025806451612901</v>
      </c>
    </row>
    <row r="12" spans="1:36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 t="s">
        <v>203</v>
      </c>
      <c r="AH12" s="92" t="e">
        <f t="shared" si="2"/>
        <v>#DIV/0!</v>
      </c>
    </row>
    <row r="13" spans="1:36" x14ac:dyDescent="0.2">
      <c r="A13" s="50" t="s">
        <v>96</v>
      </c>
      <c r="B13" s="93">
        <f>[8]Agosto!$D$5</f>
        <v>15</v>
      </c>
      <c r="C13" s="93">
        <f>[8]Agosto!$D$6</f>
        <v>21</v>
      </c>
      <c r="D13" s="93">
        <f>[8]Agosto!$D$7</f>
        <v>21.2</v>
      </c>
      <c r="E13" s="93">
        <f>[8]Agosto!$D$8</f>
        <v>19.899999999999999</v>
      </c>
      <c r="F13" s="93">
        <f>[8]Agosto!$D$9</f>
        <v>21.3</v>
      </c>
      <c r="G13" s="93">
        <f>[8]Agosto!$D$10</f>
        <v>15.6</v>
      </c>
      <c r="H13" s="93">
        <f>[8]Agosto!$D$11</f>
        <v>18.5</v>
      </c>
      <c r="I13" s="93">
        <f>[8]Agosto!$D$12</f>
        <v>13.4</v>
      </c>
      <c r="J13" s="93">
        <f>[8]Agosto!$D$13</f>
        <v>9.8000000000000007</v>
      </c>
      <c r="K13" s="93">
        <f>[8]Agosto!$D$14</f>
        <v>2.8</v>
      </c>
      <c r="L13" s="93">
        <f>[8]Agosto!$D$15</f>
        <v>2.8</v>
      </c>
      <c r="M13" s="93">
        <f>[8]Agosto!$D$16</f>
        <v>6.4</v>
      </c>
      <c r="N13" s="93">
        <f>[8]Agosto!$D$17</f>
        <v>4</v>
      </c>
      <c r="O13" s="93">
        <f>[8]Agosto!$D$18</f>
        <v>9.6999999999999993</v>
      </c>
      <c r="P13" s="93">
        <f>[8]Agosto!$D$19</f>
        <v>12.8</v>
      </c>
      <c r="Q13" s="93">
        <f>[8]Agosto!$D$20</f>
        <v>15.8</v>
      </c>
      <c r="R13" s="93">
        <f>[8]Agosto!$D$21</f>
        <v>16.7</v>
      </c>
      <c r="S13" s="93">
        <f>[8]Agosto!$D$22</f>
        <v>17.100000000000001</v>
      </c>
      <c r="T13" s="93">
        <f>[8]Agosto!$D$23</f>
        <v>19.2</v>
      </c>
      <c r="U13" s="93">
        <f>[8]Agosto!$D$24</f>
        <v>17.8</v>
      </c>
      <c r="V13" s="93">
        <f>[8]Agosto!$D$25</f>
        <v>16.3</v>
      </c>
      <c r="W13" s="93">
        <f>[8]Agosto!$D$26</f>
        <v>21.3</v>
      </c>
      <c r="X13" s="93">
        <f>[8]Agosto!$D$27</f>
        <v>12.9</v>
      </c>
      <c r="Y13" s="93">
        <f>[8]Agosto!$D$28</f>
        <v>11.9</v>
      </c>
      <c r="Z13" s="93">
        <f>[8]Agosto!$D$29</f>
        <v>9.8000000000000007</v>
      </c>
      <c r="AA13" s="93">
        <f>[8]Agosto!$D$30</f>
        <v>4.0999999999999996</v>
      </c>
      <c r="AB13" s="93">
        <f>[8]Agosto!$D$31</f>
        <v>11.5</v>
      </c>
      <c r="AC13" s="93">
        <f>[8]Agosto!$D$32</f>
        <v>11.2</v>
      </c>
      <c r="AD13" s="93">
        <f>[8]Agosto!$D$33</f>
        <v>14.1</v>
      </c>
      <c r="AE13" s="93">
        <f>[8]Agosto!$D$34</f>
        <v>16.3</v>
      </c>
      <c r="AF13" s="93">
        <f>[8]Agosto!$D$35</f>
        <v>16.5</v>
      </c>
      <c r="AG13" s="81">
        <f t="shared" si="1"/>
        <v>2.8</v>
      </c>
      <c r="AH13" s="92">
        <f t="shared" si="2"/>
        <v>13.764516129032261</v>
      </c>
    </row>
    <row r="14" spans="1:36" hidden="1" x14ac:dyDescent="0.2">
      <c r="A14" s="50" t="s">
        <v>100</v>
      </c>
      <c r="B14" s="93" t="str">
        <f>[9]Agosto!$D$5</f>
        <v>*</v>
      </c>
      <c r="C14" s="93" t="str">
        <f>[9]Agosto!$D$6</f>
        <v>*</v>
      </c>
      <c r="D14" s="93" t="str">
        <f>[9]Agosto!$D$7</f>
        <v>*</v>
      </c>
      <c r="E14" s="93" t="str">
        <f>[9]Agosto!$D$8</f>
        <v>*</v>
      </c>
      <c r="F14" s="93" t="str">
        <f>[9]Agosto!$D$9</f>
        <v>*</v>
      </c>
      <c r="G14" s="93" t="str">
        <f>[9]Agosto!$D$10</f>
        <v>*</v>
      </c>
      <c r="H14" s="93" t="str">
        <f>[9]Agosto!$D$11</f>
        <v>*</v>
      </c>
      <c r="I14" s="93" t="str">
        <f>[9]Agosto!$D$12</f>
        <v>*</v>
      </c>
      <c r="J14" s="93" t="str">
        <f>[9]Agosto!$D$13</f>
        <v>*</v>
      </c>
      <c r="K14" s="93" t="str">
        <f>[9]Agosto!$D$14</f>
        <v>*</v>
      </c>
      <c r="L14" s="93" t="str">
        <f>[9]Agosto!$D$15</f>
        <v>*</v>
      </c>
      <c r="M14" s="93" t="str">
        <f>[9]Agosto!$D$16</f>
        <v>*</v>
      </c>
      <c r="N14" s="93" t="str">
        <f>[9]Agosto!$D$17</f>
        <v>*</v>
      </c>
      <c r="O14" s="93" t="str">
        <f>[9]Agosto!$D$18</f>
        <v>*</v>
      </c>
      <c r="P14" s="93" t="str">
        <f>[9]Agosto!$D$19</f>
        <v>*</v>
      </c>
      <c r="Q14" s="93" t="str">
        <f>[9]Agosto!$D$20</f>
        <v>*</v>
      </c>
      <c r="R14" s="93" t="str">
        <f>[9]Agosto!$D$21</f>
        <v>*</v>
      </c>
      <c r="S14" s="93" t="str">
        <f>[9]Agosto!$D$22</f>
        <v>*</v>
      </c>
      <c r="T14" s="93" t="str">
        <f>[9]Agosto!$D$23</f>
        <v>*</v>
      </c>
      <c r="U14" s="93" t="str">
        <f>[9]Agosto!$D$24</f>
        <v>*</v>
      </c>
      <c r="V14" s="93" t="str">
        <f>[9]Agosto!$D$25</f>
        <v>*</v>
      </c>
      <c r="W14" s="93" t="str">
        <f>[9]Agosto!$D$26</f>
        <v>*</v>
      </c>
      <c r="X14" s="93" t="str">
        <f>[9]Agosto!$D$27</f>
        <v>*</v>
      </c>
      <c r="Y14" s="93" t="str">
        <f>[9]Agosto!$D$28</f>
        <v>*</v>
      </c>
      <c r="Z14" s="93" t="str">
        <f>[9]Agosto!$D$29</f>
        <v>*</v>
      </c>
      <c r="AA14" s="93" t="str">
        <f>[9]Agosto!$D$30</f>
        <v>*</v>
      </c>
      <c r="AB14" s="93" t="str">
        <f>[9]Agosto!$D$31</f>
        <v>*</v>
      </c>
      <c r="AC14" s="93" t="str">
        <f>[9]Agosto!$D$32</f>
        <v>*</v>
      </c>
      <c r="AD14" s="93" t="str">
        <f>[9]Agosto!$D$33</f>
        <v>*</v>
      </c>
      <c r="AE14" s="93" t="str">
        <f>[9]Agosto!$D$34</f>
        <v>*</v>
      </c>
      <c r="AF14" s="93" t="str">
        <f>[9]Agosto!$D$35</f>
        <v>*</v>
      </c>
      <c r="AG14" s="81" t="s">
        <v>203</v>
      </c>
      <c r="AH14" s="92" t="e">
        <f t="shared" si="2"/>
        <v>#DIV/0!</v>
      </c>
      <c r="AJ14" t="s">
        <v>33</v>
      </c>
    </row>
    <row r="15" spans="1:36" x14ac:dyDescent="0.2">
      <c r="A15" s="50" t="s">
        <v>103</v>
      </c>
      <c r="B15" s="93">
        <f>[10]Agosto!$D$5</f>
        <v>19</v>
      </c>
      <c r="C15" s="93">
        <f>[10]Agosto!$D$6</f>
        <v>20.7</v>
      </c>
      <c r="D15" s="93">
        <f>[10]Agosto!$D$7</f>
        <v>19.3</v>
      </c>
      <c r="E15" s="93">
        <f>[10]Agosto!$D$8</f>
        <v>20</v>
      </c>
      <c r="F15" s="93">
        <f>[10]Agosto!$D$9</f>
        <v>20.100000000000001</v>
      </c>
      <c r="G15" s="93">
        <f>[10]Agosto!$D$10</f>
        <v>18.899999999999999</v>
      </c>
      <c r="H15" s="93">
        <f>[10]Agosto!$D$11</f>
        <v>17.7</v>
      </c>
      <c r="I15" s="93">
        <f>[10]Agosto!$D$12</f>
        <v>13.4</v>
      </c>
      <c r="J15" s="93">
        <f>[10]Agosto!$D$13</f>
        <v>8.6</v>
      </c>
      <c r="K15" s="93">
        <f>[10]Agosto!$D$14</f>
        <v>2.2999999999999998</v>
      </c>
      <c r="L15" s="93">
        <f>[10]Agosto!$D$15</f>
        <v>4.2</v>
      </c>
      <c r="M15" s="93">
        <f>[10]Agosto!$D$16</f>
        <v>5.5</v>
      </c>
      <c r="N15" s="93">
        <f>[10]Agosto!$D$17</f>
        <v>4.5</v>
      </c>
      <c r="O15" s="93">
        <f>[10]Agosto!$D$18</f>
        <v>12.5</v>
      </c>
      <c r="P15" s="93">
        <f>[10]Agosto!$D$19</f>
        <v>14.8</v>
      </c>
      <c r="Q15" s="93">
        <f>[10]Agosto!$D$20</f>
        <v>21.4</v>
      </c>
      <c r="R15" s="93">
        <f>[10]Agosto!$D$21</f>
        <v>21.4</v>
      </c>
      <c r="S15" s="93">
        <f>[10]Agosto!$D$22</f>
        <v>24.7</v>
      </c>
      <c r="T15" s="93">
        <f>[10]Agosto!$D$23</f>
        <v>23.6</v>
      </c>
      <c r="U15" s="93">
        <f>[10]Agosto!$D$24</f>
        <v>22.7</v>
      </c>
      <c r="V15" s="93">
        <f>[10]Agosto!$D$25</f>
        <v>20.100000000000001</v>
      </c>
      <c r="W15" s="93">
        <f>[10]Agosto!$D$26</f>
        <v>20.2</v>
      </c>
      <c r="X15" s="93">
        <f>[10]Agosto!$D$27</f>
        <v>13.1</v>
      </c>
      <c r="Y15" s="93">
        <f>[10]Agosto!$D$28</f>
        <v>11.2</v>
      </c>
      <c r="Z15" s="93">
        <f>[10]Agosto!$D$29</f>
        <v>7.1</v>
      </c>
      <c r="AA15" s="93">
        <f>[10]Agosto!$D$30</f>
        <v>2.7</v>
      </c>
      <c r="AB15" s="93">
        <f>[10]Agosto!$D$31</f>
        <v>10.5</v>
      </c>
      <c r="AC15" s="93">
        <f>[10]Agosto!$D$32</f>
        <v>12.5</v>
      </c>
      <c r="AD15" s="93">
        <f>[10]Agosto!$D$33</f>
        <v>13.7</v>
      </c>
      <c r="AE15" s="93">
        <f>[10]Agosto!$D$34</f>
        <v>18.2</v>
      </c>
      <c r="AF15" s="93">
        <f>[10]Agosto!$D$35</f>
        <v>22.4</v>
      </c>
      <c r="AG15" s="81">
        <f t="shared" si="1"/>
        <v>2.2999999999999998</v>
      </c>
      <c r="AH15" s="92">
        <f t="shared" si="2"/>
        <v>15.064516129032258</v>
      </c>
    </row>
    <row r="16" spans="1:36" x14ac:dyDescent="0.2">
      <c r="A16" s="50" t="s">
        <v>150</v>
      </c>
      <c r="B16" s="93">
        <f>[11]Agosto!$D$5</f>
        <v>18.8</v>
      </c>
      <c r="C16" s="93">
        <f>[11]Agosto!$D$6</f>
        <v>21.4</v>
      </c>
      <c r="D16" s="93">
        <f>[11]Agosto!$D$7</f>
        <v>14</v>
      </c>
      <c r="E16" s="93">
        <f>[11]Agosto!$D$8</f>
        <v>15.6</v>
      </c>
      <c r="F16" s="93">
        <f>[11]Agosto!$D$9</f>
        <v>16.100000000000001</v>
      </c>
      <c r="G16" s="93">
        <f>[11]Agosto!$D$10</f>
        <v>15</v>
      </c>
      <c r="H16" s="93">
        <f>[11]Agosto!$D$11</f>
        <v>12.2</v>
      </c>
      <c r="I16" s="93">
        <f>[11]Agosto!$D$12</f>
        <v>14.9</v>
      </c>
      <c r="J16" s="93">
        <f>[11]Agosto!$D$13</f>
        <v>8.1999999999999993</v>
      </c>
      <c r="K16" s="93">
        <f>[11]Agosto!$D$14</f>
        <v>4.7</v>
      </c>
      <c r="L16" s="93">
        <f>[11]Agosto!$D$15</f>
        <v>3</v>
      </c>
      <c r="M16" s="93">
        <f>[11]Agosto!$D$16</f>
        <v>5.3</v>
      </c>
      <c r="N16" s="93">
        <f>[11]Agosto!$D$17</f>
        <v>5.6</v>
      </c>
      <c r="O16" s="93">
        <f>[11]Agosto!$D$18</f>
        <v>10.8</v>
      </c>
      <c r="P16" s="93">
        <f>[11]Agosto!$D$19</f>
        <v>12.8</v>
      </c>
      <c r="Q16" s="93">
        <f>[11]Agosto!$D$20</f>
        <v>13.6</v>
      </c>
      <c r="R16" s="93">
        <f>[11]Agosto!$D$21</f>
        <v>16.899999999999999</v>
      </c>
      <c r="S16" s="93">
        <f>[11]Agosto!$D$22</f>
        <v>19.3</v>
      </c>
      <c r="T16" s="93">
        <f>[11]Agosto!$D$23</f>
        <v>14.9</v>
      </c>
      <c r="U16" s="93">
        <f>[11]Agosto!$D$24</f>
        <v>14.1</v>
      </c>
      <c r="V16" s="93">
        <f>[11]Agosto!$D$25</f>
        <v>14.6</v>
      </c>
      <c r="W16" s="93">
        <f>[11]Agosto!$D$26</f>
        <v>15.3</v>
      </c>
      <c r="X16" s="93">
        <f>[11]Agosto!$D$27</f>
        <v>15.9</v>
      </c>
      <c r="Y16" s="93">
        <f>[11]Agosto!$D$28</f>
        <v>13.7</v>
      </c>
      <c r="Z16" s="93">
        <f>[11]Agosto!$D$29</f>
        <v>9.5</v>
      </c>
      <c r="AA16" s="93">
        <f>[11]Agosto!$D$30</f>
        <v>6.4</v>
      </c>
      <c r="AB16" s="93">
        <f>[11]Agosto!$D$31</f>
        <v>10.9</v>
      </c>
      <c r="AC16" s="93">
        <f>[11]Agosto!$D$32</f>
        <v>13.1</v>
      </c>
      <c r="AD16" s="93">
        <f>[11]Agosto!$D$33</f>
        <v>18</v>
      </c>
      <c r="AE16" s="93">
        <f>[11]Agosto!$D$34</f>
        <v>18.100000000000001</v>
      </c>
      <c r="AF16" s="93">
        <f>[11]Agosto!$D$35</f>
        <v>14.8</v>
      </c>
      <c r="AG16" s="81">
        <f t="shared" si="1"/>
        <v>3</v>
      </c>
      <c r="AH16" s="92">
        <f t="shared" si="2"/>
        <v>13.145161290322582</v>
      </c>
      <c r="AJ16" s="11" t="s">
        <v>33</v>
      </c>
    </row>
    <row r="17" spans="1:39" x14ac:dyDescent="0.2">
      <c r="A17" s="50" t="s">
        <v>2</v>
      </c>
      <c r="B17" s="93">
        <f>[12]Agosto!$D$5</f>
        <v>21.8</v>
      </c>
      <c r="C17" s="93">
        <f>[12]Agosto!$D$6</f>
        <v>23.5</v>
      </c>
      <c r="D17" s="93">
        <f>[12]Agosto!$D$7</f>
        <v>23.2</v>
      </c>
      <c r="E17" s="93">
        <f>[12]Agosto!$D$8</f>
        <v>23.4</v>
      </c>
      <c r="F17" s="93">
        <f>[12]Agosto!$D$9</f>
        <v>22</v>
      </c>
      <c r="G17" s="93">
        <f>[12]Agosto!$D$10</f>
        <v>21.8</v>
      </c>
      <c r="H17" s="93">
        <f>[12]Agosto!$D$11</f>
        <v>19.5</v>
      </c>
      <c r="I17" s="93">
        <f>[12]Agosto!$D$12</f>
        <v>17.3</v>
      </c>
      <c r="J17" s="93">
        <f>[12]Agosto!$D$13</f>
        <v>7.2</v>
      </c>
      <c r="K17" s="93">
        <f>[12]Agosto!$D$14</f>
        <v>4.8</v>
      </c>
      <c r="L17" s="93">
        <f>[12]Agosto!$D$15</f>
        <v>4.5</v>
      </c>
      <c r="M17" s="93">
        <f>[12]Agosto!$D$16</f>
        <v>10.199999999999999</v>
      </c>
      <c r="N17" s="93">
        <f>[12]Agosto!$D$17</f>
        <v>8.6</v>
      </c>
      <c r="O17" s="93">
        <f>[12]Agosto!$D$18</f>
        <v>14.2</v>
      </c>
      <c r="P17" s="93">
        <f>[12]Agosto!$D$19</f>
        <v>20.5</v>
      </c>
      <c r="Q17" s="93">
        <f>[12]Agosto!$D$20</f>
        <v>24.3</v>
      </c>
      <c r="R17" s="93">
        <f>[12]Agosto!$D$21</f>
        <v>23.2</v>
      </c>
      <c r="S17" s="93">
        <f>[12]Agosto!$D$22</f>
        <v>24.9</v>
      </c>
      <c r="T17" s="93">
        <f>[12]Agosto!$D$23</f>
        <v>24.7</v>
      </c>
      <c r="U17" s="93">
        <f>[12]Agosto!$D$24</f>
        <v>22.4</v>
      </c>
      <c r="V17" s="93">
        <f>[12]Agosto!$D$25</f>
        <v>23.4</v>
      </c>
      <c r="W17" s="93">
        <f>[12]Agosto!$D$26</f>
        <v>22.2</v>
      </c>
      <c r="X17" s="93">
        <f>[12]Agosto!$D$27</f>
        <v>18.8</v>
      </c>
      <c r="Y17" s="93">
        <f>[12]Agosto!$D$28</f>
        <v>13.1</v>
      </c>
      <c r="Z17" s="93">
        <f>[12]Agosto!$D$29</f>
        <v>8.6999999999999993</v>
      </c>
      <c r="AA17" s="93">
        <f>[12]Agosto!$D$30</f>
        <v>7.3</v>
      </c>
      <c r="AB17" s="93">
        <f>[12]Agosto!$D$31</f>
        <v>14.7</v>
      </c>
      <c r="AC17" s="93">
        <f>[12]Agosto!$D$32</f>
        <v>18.399999999999999</v>
      </c>
      <c r="AD17" s="93">
        <f>[12]Agosto!$D$33</f>
        <v>22.5</v>
      </c>
      <c r="AE17" s="93">
        <f>[12]Agosto!$D$34</f>
        <v>23.1</v>
      </c>
      <c r="AF17" s="93">
        <f>[12]Agosto!$D$35</f>
        <v>23.7</v>
      </c>
      <c r="AG17" s="81">
        <f t="shared" si="1"/>
        <v>4.5</v>
      </c>
      <c r="AH17" s="92">
        <f t="shared" si="2"/>
        <v>17.996774193548386</v>
      </c>
      <c r="AJ17" s="11" t="s">
        <v>33</v>
      </c>
    </row>
    <row r="18" spans="1:39" x14ac:dyDescent="0.2">
      <c r="A18" s="50" t="s">
        <v>3</v>
      </c>
      <c r="B18" s="105">
        <f>[13]Agosto!$D5</f>
        <v>19.3</v>
      </c>
      <c r="C18" s="105">
        <f>[13]Agosto!$D6</f>
        <v>12.9</v>
      </c>
      <c r="D18" s="105">
        <f>[13]Agosto!$D7</f>
        <v>16.7</v>
      </c>
      <c r="E18" s="105">
        <f>[13]Agosto!$D8</f>
        <v>13.5</v>
      </c>
      <c r="F18" s="105">
        <f>[13]Agosto!$D9</f>
        <v>13.3</v>
      </c>
      <c r="G18" s="105">
        <f>[13]Agosto!$D10</f>
        <v>14.3</v>
      </c>
      <c r="H18" s="105">
        <f>[13]Agosto!$D11</f>
        <v>13.7</v>
      </c>
      <c r="I18" s="105">
        <f>[13]Agosto!$D12</f>
        <v>14.3</v>
      </c>
      <c r="J18" s="105">
        <f>[13]Agosto!$D13</f>
        <v>11.3</v>
      </c>
      <c r="K18" s="105">
        <f>[13]Agosto!$D14</f>
        <v>8.6999999999999993</v>
      </c>
      <c r="L18" s="105">
        <f>[13]Agosto!$D15</f>
        <v>3.2</v>
      </c>
      <c r="M18" s="105">
        <f>[13]Agosto!$D16</f>
        <v>5.0999999999999996</v>
      </c>
      <c r="N18" s="105">
        <f>[13]Agosto!$D17</f>
        <v>5.9</v>
      </c>
      <c r="O18" s="105">
        <f>[13]Agosto!$D18</f>
        <v>5.8</v>
      </c>
      <c r="P18" s="105">
        <f>[13]Agosto!$D19</f>
        <v>11.2</v>
      </c>
      <c r="Q18" s="105">
        <f>[13]Agosto!$D20</f>
        <v>13.5</v>
      </c>
      <c r="R18" s="105">
        <f>[13]Agosto!$D21</f>
        <v>14.1</v>
      </c>
      <c r="S18" s="105">
        <f>[13]Agosto!$D22</f>
        <v>14.8</v>
      </c>
      <c r="T18" s="105">
        <f>[13]Agosto!$D23</f>
        <v>13.5</v>
      </c>
      <c r="U18" s="105">
        <f>[13]Agosto!$D24</f>
        <v>14.1</v>
      </c>
      <c r="V18" s="105">
        <f>[13]Agosto!$D25</f>
        <v>14.2</v>
      </c>
      <c r="W18" s="105">
        <f>[13]Agosto!$D26</f>
        <v>13.9</v>
      </c>
      <c r="X18" s="105">
        <f>[13]Agosto!$D27</f>
        <v>14.9</v>
      </c>
      <c r="Y18" s="105">
        <f>[13]Agosto!$D28</f>
        <v>16.100000000000001</v>
      </c>
      <c r="Z18" s="105">
        <f>[13]Agosto!$D29</f>
        <v>13.4</v>
      </c>
      <c r="AA18" s="105">
        <f>[13]Agosto!$D30</f>
        <v>9</v>
      </c>
      <c r="AB18" s="105">
        <f>[13]Agosto!$D31</f>
        <v>10.6</v>
      </c>
      <c r="AC18" s="105">
        <f>[13]Agosto!$D32</f>
        <v>11.5</v>
      </c>
      <c r="AD18" s="105">
        <f>[13]Agosto!$D33</f>
        <v>15</v>
      </c>
      <c r="AE18" s="105">
        <f>[13]Agosto!$D34</f>
        <v>13.8</v>
      </c>
      <c r="AF18" s="105">
        <f>[13]Agosto!$D35</f>
        <v>13</v>
      </c>
      <c r="AG18" s="81">
        <f t="shared" si="1"/>
        <v>3.2</v>
      </c>
      <c r="AH18" s="92">
        <f t="shared" si="2"/>
        <v>12.406451612903224</v>
      </c>
      <c r="AI18" s="11" t="s">
        <v>33</v>
      </c>
      <c r="AJ18" s="11" t="s">
        <v>33</v>
      </c>
    </row>
    <row r="19" spans="1:39" x14ac:dyDescent="0.2">
      <c r="A19" s="50" t="s">
        <v>4</v>
      </c>
      <c r="B19" s="93">
        <f>[14]Agosto!$D$5</f>
        <v>18.600000000000001</v>
      </c>
      <c r="C19" s="93">
        <f>[14]Agosto!$D$6</f>
        <v>17.2</v>
      </c>
      <c r="D19" s="93">
        <f>[14]Agosto!$D$7</f>
        <v>16.3</v>
      </c>
      <c r="E19" s="93">
        <f>[14]Agosto!$D$8</f>
        <v>18.2</v>
      </c>
      <c r="F19" s="93">
        <f>[14]Agosto!$D$9</f>
        <v>17.2</v>
      </c>
      <c r="G19" s="93">
        <f>[14]Agosto!$D$10</f>
        <v>18</v>
      </c>
      <c r="H19" s="93">
        <f>[14]Agosto!$D$11</f>
        <v>18.2</v>
      </c>
      <c r="I19" s="93">
        <f>[14]Agosto!$D$12</f>
        <v>18.899999999999999</v>
      </c>
      <c r="J19" s="93">
        <f>[14]Agosto!$D$13</f>
        <v>7.9</v>
      </c>
      <c r="K19" s="93">
        <f>[14]Agosto!$D$14</f>
        <v>5.0999999999999996</v>
      </c>
      <c r="L19" s="93">
        <f>[14]Agosto!$D$15</f>
        <v>6.3</v>
      </c>
      <c r="M19" s="93">
        <f>[14]Agosto!$D$16</f>
        <v>9.1999999999999993</v>
      </c>
      <c r="N19" s="93">
        <f>[14]Agosto!$D$17</f>
        <v>8.6</v>
      </c>
      <c r="O19" s="93">
        <f>[14]Agosto!$D$18</f>
        <v>11.4</v>
      </c>
      <c r="P19" s="93">
        <f>[14]Agosto!$D$19</f>
        <v>16.899999999999999</v>
      </c>
      <c r="Q19" s="93">
        <f>[14]Agosto!$D$20</f>
        <v>20.5</v>
      </c>
      <c r="R19" s="93">
        <f>[14]Agosto!$D$21</f>
        <v>19.100000000000001</v>
      </c>
      <c r="S19" s="93">
        <f>[14]Agosto!$D$22</f>
        <v>19.100000000000001</v>
      </c>
      <c r="T19" s="93">
        <f>[14]Agosto!$D$23</f>
        <v>21</v>
      </c>
      <c r="U19" s="93">
        <f>[14]Agosto!$D$24</f>
        <v>17.600000000000001</v>
      </c>
      <c r="V19" s="93">
        <f>[14]Agosto!$D$25</f>
        <v>20.9</v>
      </c>
      <c r="W19" s="93">
        <f>[14]Agosto!$D$26</f>
        <v>18.7</v>
      </c>
      <c r="X19" s="93">
        <f>[14]Agosto!$D$27</f>
        <v>20.9</v>
      </c>
      <c r="Y19" s="93">
        <f>[14]Agosto!$D$28</f>
        <v>16.3</v>
      </c>
      <c r="Z19" s="93">
        <f>[14]Agosto!$D$29</f>
        <v>10.199999999999999</v>
      </c>
      <c r="AA19" s="93">
        <f>[14]Agosto!$D$30</f>
        <v>6.4</v>
      </c>
      <c r="AB19" s="93">
        <f>[14]Agosto!$D$31</f>
        <v>12.2</v>
      </c>
      <c r="AC19" s="93">
        <f>[14]Agosto!$D$32</f>
        <v>14.4</v>
      </c>
      <c r="AD19" s="93">
        <f>[14]Agosto!$D$33</f>
        <v>17.3</v>
      </c>
      <c r="AE19" s="93">
        <f>[14]Agosto!$D$34</f>
        <v>19.100000000000001</v>
      </c>
      <c r="AF19" s="93">
        <f>[14]Agosto!$D$35</f>
        <v>19.3</v>
      </c>
      <c r="AG19" s="81">
        <f t="shared" si="1"/>
        <v>5.0999999999999996</v>
      </c>
      <c r="AH19" s="92">
        <f t="shared" si="2"/>
        <v>15.516129032258062</v>
      </c>
    </row>
    <row r="20" spans="1:39" x14ac:dyDescent="0.2">
      <c r="A20" s="50" t="s">
        <v>5</v>
      </c>
      <c r="B20" s="93">
        <f>[15]Agosto!$D$5</f>
        <v>24.8</v>
      </c>
      <c r="C20" s="93">
        <f>[15]Agosto!$D$6</f>
        <v>24.1</v>
      </c>
      <c r="D20" s="93">
        <f>[15]Agosto!$D$7</f>
        <v>23.6</v>
      </c>
      <c r="E20" s="93">
        <f>[15]Agosto!$D$8</f>
        <v>26.2</v>
      </c>
      <c r="F20" s="93">
        <f>[15]Agosto!$D$9</f>
        <v>26.4</v>
      </c>
      <c r="G20" s="93">
        <f>[15]Agosto!$D$10</f>
        <v>24.1</v>
      </c>
      <c r="H20" s="93">
        <f>[15]Agosto!$D$11</f>
        <v>23.1</v>
      </c>
      <c r="I20" s="93">
        <f>[15]Agosto!$D$12</f>
        <v>14.7</v>
      </c>
      <c r="J20" s="93">
        <f>[15]Agosto!$D$13</f>
        <v>11.5</v>
      </c>
      <c r="K20" s="93">
        <f>[15]Agosto!$D$14</f>
        <v>8.5</v>
      </c>
      <c r="L20" s="93">
        <f>[15]Agosto!$D$15</f>
        <v>9.1999999999999993</v>
      </c>
      <c r="M20" s="93">
        <f>[15]Agosto!$D$16</f>
        <v>13.2</v>
      </c>
      <c r="N20" s="93">
        <f>[15]Agosto!$D$17</f>
        <v>10.6</v>
      </c>
      <c r="O20" s="93">
        <f>[15]Agosto!$D$18</f>
        <v>14.4</v>
      </c>
      <c r="P20" s="93">
        <f>[15]Agosto!$D$19</f>
        <v>23.2</v>
      </c>
      <c r="Q20" s="93">
        <f>[15]Agosto!$D$20</f>
        <v>20.8</v>
      </c>
      <c r="R20" s="93">
        <f>[15]Agosto!$D$21</f>
        <v>23.9</v>
      </c>
      <c r="S20" s="93">
        <f>[15]Agosto!$D$22</f>
        <v>23.9</v>
      </c>
      <c r="T20" s="93">
        <f>[15]Agosto!$D$23</f>
        <v>23.3</v>
      </c>
      <c r="U20" s="93">
        <f>[15]Agosto!$D$24</f>
        <v>24.1</v>
      </c>
      <c r="V20" s="93">
        <f>[15]Agosto!$D$25</f>
        <v>23.5</v>
      </c>
      <c r="W20" s="93">
        <f>[15]Agosto!$D$26</f>
        <v>25.4</v>
      </c>
      <c r="X20" s="93">
        <f>[15]Agosto!$D$27</f>
        <v>16.899999999999999</v>
      </c>
      <c r="Y20" s="93">
        <f>[15]Agosto!$D$28</f>
        <v>14.8</v>
      </c>
      <c r="Z20" s="93">
        <f>[15]Agosto!$D$29</f>
        <v>14.9</v>
      </c>
      <c r="AA20" s="93">
        <f>[15]Agosto!$D$30</f>
        <v>11.3</v>
      </c>
      <c r="AB20" s="93">
        <f>[15]Agosto!$D$31</f>
        <v>12.7</v>
      </c>
      <c r="AC20" s="93">
        <f>[15]Agosto!$D$32</f>
        <v>13.9</v>
      </c>
      <c r="AD20" s="93">
        <f>[15]Agosto!$D$33</f>
        <v>22.1</v>
      </c>
      <c r="AE20" s="93">
        <f>[15]Agosto!$D$34</f>
        <v>26.4</v>
      </c>
      <c r="AF20" s="93">
        <f>[15]Agosto!$D$35</f>
        <v>21.8</v>
      </c>
      <c r="AG20" s="81">
        <f t="shared" si="1"/>
        <v>8.5</v>
      </c>
      <c r="AH20" s="92">
        <f t="shared" si="2"/>
        <v>19.267741935483865</v>
      </c>
      <c r="AI20" s="11" t="s">
        <v>33</v>
      </c>
      <c r="AL20" t="s">
        <v>33</v>
      </c>
    </row>
    <row r="21" spans="1:39" x14ac:dyDescent="0.2">
      <c r="A21" s="50" t="s">
        <v>31</v>
      </c>
      <c r="B21" s="93">
        <f>[16]Agosto!$D$5</f>
        <v>18.600000000000001</v>
      </c>
      <c r="C21" s="93">
        <f>[16]Agosto!$D$6</f>
        <v>17.7</v>
      </c>
      <c r="D21" s="93">
        <f>[16]Agosto!$D$7</f>
        <v>18.2</v>
      </c>
      <c r="E21" s="93">
        <f>[16]Agosto!$D$8</f>
        <v>18</v>
      </c>
      <c r="F21" s="93">
        <f>[16]Agosto!$D$9</f>
        <v>16.3</v>
      </c>
      <c r="G21" s="93">
        <f>[16]Agosto!$D$10</f>
        <v>14.5</v>
      </c>
      <c r="H21" s="93">
        <f>[16]Agosto!$D$11</f>
        <v>17.3</v>
      </c>
      <c r="I21" s="93">
        <f>[16]Agosto!$D$12</f>
        <v>18</v>
      </c>
      <c r="J21" s="93">
        <f>[16]Agosto!$D$13</f>
        <v>8.8000000000000007</v>
      </c>
      <c r="K21" s="93">
        <f>[16]Agosto!$D$14</f>
        <v>5.2</v>
      </c>
      <c r="L21" s="93">
        <f>[16]Agosto!$D$15</f>
        <v>4.4000000000000004</v>
      </c>
      <c r="M21" s="93">
        <f>[16]Agosto!$D$16</f>
        <v>8.1999999999999993</v>
      </c>
      <c r="N21" s="93">
        <f>[16]Agosto!$D$17</f>
        <v>7.7</v>
      </c>
      <c r="O21" s="93">
        <f>[16]Agosto!$D$18</f>
        <v>13.1</v>
      </c>
      <c r="P21" s="93">
        <f>[16]Agosto!$D$19</f>
        <v>16.899999999999999</v>
      </c>
      <c r="Q21" s="93">
        <f>[16]Agosto!$D$20</f>
        <v>18.2</v>
      </c>
      <c r="R21" s="93">
        <f>[16]Agosto!$D$21</f>
        <v>19.100000000000001</v>
      </c>
      <c r="S21" s="93">
        <f>[16]Agosto!$D$22</f>
        <v>20.5</v>
      </c>
      <c r="T21" s="93">
        <f>[16]Agosto!$D$23</f>
        <v>18.899999999999999</v>
      </c>
      <c r="U21" s="93">
        <f>[16]Agosto!$D$24</f>
        <v>17.7</v>
      </c>
      <c r="V21" s="93">
        <f>[16]Agosto!$D$25</f>
        <v>18.600000000000001</v>
      </c>
      <c r="W21" s="93">
        <f>[16]Agosto!$D$26</f>
        <v>18.2</v>
      </c>
      <c r="X21" s="93">
        <f>[16]Agosto!$D$27</f>
        <v>20</v>
      </c>
      <c r="Y21" s="93">
        <f>[16]Agosto!$D$28</f>
        <v>17.399999999999999</v>
      </c>
      <c r="Z21" s="93">
        <f>[16]Agosto!$D$29</f>
        <v>11.1</v>
      </c>
      <c r="AA21" s="93">
        <f>[16]Agosto!$D$30</f>
        <v>6.8</v>
      </c>
      <c r="AB21" s="93">
        <f>[16]Agosto!$D$31</f>
        <v>13.6</v>
      </c>
      <c r="AC21" s="93">
        <f>[16]Agosto!$D$32</f>
        <v>16.7</v>
      </c>
      <c r="AD21" s="93">
        <f>[16]Agosto!$D$33</f>
        <v>18.399999999999999</v>
      </c>
      <c r="AE21" s="93">
        <f>[16]Agosto!$D$34</f>
        <v>18.3</v>
      </c>
      <c r="AF21" s="93">
        <f>[16]Agosto!$D$35</f>
        <v>16.7</v>
      </c>
      <c r="AG21" s="81">
        <f t="shared" si="1"/>
        <v>4.4000000000000004</v>
      </c>
      <c r="AH21" s="92">
        <f t="shared" si="2"/>
        <v>15.261290322580642</v>
      </c>
      <c r="AJ21" t="s">
        <v>33</v>
      </c>
    </row>
    <row r="22" spans="1:39" x14ac:dyDescent="0.2">
      <c r="A22" s="50" t="s">
        <v>6</v>
      </c>
      <c r="B22" s="93">
        <f>[17]Agosto!$D$5</f>
        <v>17.899999999999999</v>
      </c>
      <c r="C22" s="93">
        <f>[17]Agosto!$D$6</f>
        <v>16.399999999999999</v>
      </c>
      <c r="D22" s="93">
        <f>[17]Agosto!$D$7</f>
        <v>15.1</v>
      </c>
      <c r="E22" s="93">
        <f>[17]Agosto!$D$8</f>
        <v>17</v>
      </c>
      <c r="F22" s="93">
        <f>[17]Agosto!$D$9</f>
        <v>14.4</v>
      </c>
      <c r="G22" s="93">
        <f>[17]Agosto!$D$10</f>
        <v>13.6</v>
      </c>
      <c r="H22" s="93">
        <f>[17]Agosto!$D$11</f>
        <v>13.5</v>
      </c>
      <c r="I22" s="93">
        <f>[17]Agosto!$D$12</f>
        <v>17.600000000000001</v>
      </c>
      <c r="J22" s="93">
        <f>[17]Agosto!$D$13</f>
        <v>15.5</v>
      </c>
      <c r="K22" s="93">
        <f>[17]Agosto!$D$14</f>
        <v>4.5999999999999996</v>
      </c>
      <c r="L22" s="93">
        <f>[17]Agosto!$D$15</f>
        <v>5.7</v>
      </c>
      <c r="M22" s="93">
        <f>[17]Agosto!$D$16</f>
        <v>7.7</v>
      </c>
      <c r="N22" s="93">
        <f>[17]Agosto!$D$17</f>
        <v>7.5</v>
      </c>
      <c r="O22" s="93">
        <f>[17]Agosto!$D$18</f>
        <v>11.7</v>
      </c>
      <c r="P22" s="93">
        <f>[17]Agosto!$D$19</f>
        <v>12.5</v>
      </c>
      <c r="Q22" s="93">
        <f>[17]Agosto!$D$20</f>
        <v>14.6</v>
      </c>
      <c r="R22" s="93">
        <f>[17]Agosto!$D$21</f>
        <v>15.9</v>
      </c>
      <c r="S22" s="93">
        <f>[17]Agosto!$D$22</f>
        <v>18</v>
      </c>
      <c r="T22" s="93">
        <f>[17]Agosto!$D$23</f>
        <v>17.2</v>
      </c>
      <c r="U22" s="93">
        <f>[17]Agosto!$D$24</f>
        <v>16.8</v>
      </c>
      <c r="V22" s="93" t="str">
        <f>[17]Agosto!$D$25</f>
        <v>*</v>
      </c>
      <c r="W22" s="93" t="str">
        <f>[17]Agosto!$D$26</f>
        <v>*</v>
      </c>
      <c r="X22" s="93" t="str">
        <f>[17]Agosto!$D$27</f>
        <v>*</v>
      </c>
      <c r="Y22" s="93" t="str">
        <f>[17]Agosto!$D$28</f>
        <v>*</v>
      </c>
      <c r="Z22" s="93" t="str">
        <f>[17]Agosto!$D$29</f>
        <v>*</v>
      </c>
      <c r="AA22" s="93" t="str">
        <f>[17]Agosto!$D$30</f>
        <v>*</v>
      </c>
      <c r="AB22" s="93" t="str">
        <f>[17]Agosto!$D$31</f>
        <v>*</v>
      </c>
      <c r="AC22" s="93" t="str">
        <f>[17]Agosto!$D$32</f>
        <v>*</v>
      </c>
      <c r="AD22" s="93" t="str">
        <f>[17]Agosto!$D$33</f>
        <v>*</v>
      </c>
      <c r="AE22" s="93" t="str">
        <f>[17]Agosto!$D$34</f>
        <v>*</v>
      </c>
      <c r="AF22" s="93" t="str">
        <f>[17]Agosto!$D$35</f>
        <v>*</v>
      </c>
      <c r="AG22" s="81">
        <f t="shared" si="1"/>
        <v>4.5999999999999996</v>
      </c>
      <c r="AH22" s="92">
        <f t="shared" si="2"/>
        <v>13.66</v>
      </c>
      <c r="AJ22" t="s">
        <v>33</v>
      </c>
      <c r="AL22" t="s">
        <v>33</v>
      </c>
    </row>
    <row r="23" spans="1:39" x14ac:dyDescent="0.2">
      <c r="A23" s="50" t="s">
        <v>7</v>
      </c>
      <c r="B23" s="93">
        <f>[18]Agosto!$D$5</f>
        <v>18.399999999999999</v>
      </c>
      <c r="C23" s="93">
        <f>[18]Agosto!$D$6</f>
        <v>19.2</v>
      </c>
      <c r="D23" s="93">
        <f>[18]Agosto!$D$7</f>
        <v>19.3</v>
      </c>
      <c r="E23" s="93">
        <f>[18]Agosto!$D$8</f>
        <v>20.3</v>
      </c>
      <c r="F23" s="93">
        <f>[18]Agosto!$D$9</f>
        <v>20.8</v>
      </c>
      <c r="G23" s="93">
        <f>[18]Agosto!$D$10</f>
        <v>19</v>
      </c>
      <c r="H23" s="93">
        <f>[18]Agosto!$D$11</f>
        <v>18.100000000000001</v>
      </c>
      <c r="I23" s="93">
        <f>[18]Agosto!$D$12</f>
        <v>13.8</v>
      </c>
      <c r="J23" s="93">
        <f>[18]Agosto!$D$13</f>
        <v>8.4</v>
      </c>
      <c r="K23" s="93">
        <f>[18]Agosto!$D$14</f>
        <v>4.4000000000000004</v>
      </c>
      <c r="L23" s="93">
        <f>[18]Agosto!$D$15</f>
        <v>6.7</v>
      </c>
      <c r="M23" s="93">
        <f>[18]Agosto!$D$16</f>
        <v>7.1</v>
      </c>
      <c r="N23" s="93">
        <f>[18]Agosto!$D$17</f>
        <v>3.5</v>
      </c>
      <c r="O23" s="93">
        <f>[18]Agosto!$D$18</f>
        <v>13.4</v>
      </c>
      <c r="P23" s="93">
        <f>[18]Agosto!$D$19</f>
        <v>16.5</v>
      </c>
      <c r="Q23" s="93">
        <f>[18]Agosto!$D$20</f>
        <v>19.600000000000001</v>
      </c>
      <c r="R23" s="93">
        <f>[18]Agosto!$D$21</f>
        <v>18.7</v>
      </c>
      <c r="S23" s="93">
        <f>[18]Agosto!$D$22</f>
        <v>21.6</v>
      </c>
      <c r="T23" s="93">
        <f>[18]Agosto!$D$23</f>
        <v>22.7</v>
      </c>
      <c r="U23" s="93">
        <f>[18]Agosto!$D$24</f>
        <v>21.5</v>
      </c>
      <c r="V23" s="93">
        <f>[18]Agosto!$D$25</f>
        <v>20.2</v>
      </c>
      <c r="W23" s="93">
        <f>[18]Agosto!$D$26</f>
        <v>19.600000000000001</v>
      </c>
      <c r="X23" s="93">
        <f>[18]Agosto!$D$27</f>
        <v>13.5</v>
      </c>
      <c r="Y23" s="93">
        <f>[18]Agosto!$D$28</f>
        <v>12.1</v>
      </c>
      <c r="Z23" s="93">
        <f>[18]Agosto!$D$29</f>
        <v>8.5</v>
      </c>
      <c r="AA23" s="93">
        <f>[18]Agosto!$D$30</f>
        <v>3.3</v>
      </c>
      <c r="AB23" s="93">
        <f>[18]Agosto!$D$31</f>
        <v>12.7</v>
      </c>
      <c r="AC23" s="93">
        <f>[18]Agosto!$D$32</f>
        <v>14.6</v>
      </c>
      <c r="AD23" s="93">
        <f>[18]Agosto!$D$33</f>
        <v>15.6</v>
      </c>
      <c r="AE23" s="93">
        <f>[18]Agosto!$D$34</f>
        <v>20.2</v>
      </c>
      <c r="AF23" s="93">
        <f>[18]Agosto!$D$35</f>
        <v>21.3</v>
      </c>
      <c r="AG23" s="81">
        <f t="shared" si="1"/>
        <v>3.3</v>
      </c>
      <c r="AH23" s="92">
        <f t="shared" si="2"/>
        <v>15.309677419354841</v>
      </c>
      <c r="AJ23" t="s">
        <v>33</v>
      </c>
      <c r="AK23" t="s">
        <v>33</v>
      </c>
      <c r="AL23" t="s">
        <v>33</v>
      </c>
    </row>
    <row r="24" spans="1:39" x14ac:dyDescent="0.2">
      <c r="A24" s="50" t="s">
        <v>151</v>
      </c>
      <c r="B24" s="93">
        <f>[19]Agosto!$D$5</f>
        <v>18.100000000000001</v>
      </c>
      <c r="C24" s="93">
        <f>[19]Agosto!$D$6</f>
        <v>18.7</v>
      </c>
      <c r="D24" s="93">
        <f>[19]Agosto!$D$7</f>
        <v>19.899999999999999</v>
      </c>
      <c r="E24" s="93">
        <f>[19]Agosto!$D$8</f>
        <v>20.6</v>
      </c>
      <c r="F24" s="93">
        <f>[19]Agosto!$D$9</f>
        <v>17.8</v>
      </c>
      <c r="G24" s="93">
        <f>[19]Agosto!$D$10</f>
        <v>17.899999999999999</v>
      </c>
      <c r="H24" s="93">
        <f>[19]Agosto!$D$11</f>
        <v>16.3</v>
      </c>
      <c r="I24" s="93">
        <f>[19]Agosto!$D$12</f>
        <v>16.100000000000001</v>
      </c>
      <c r="J24" s="93">
        <f>[19]Agosto!$D$13</f>
        <v>9.6999999999999993</v>
      </c>
      <c r="K24" s="93">
        <f>[19]Agosto!$D$14</f>
        <v>1.5</v>
      </c>
      <c r="L24" s="93">
        <f>[19]Agosto!$D$15</f>
        <v>2.8</v>
      </c>
      <c r="M24" s="93">
        <f>[19]Agosto!$D$16</f>
        <v>5.0999999999999996</v>
      </c>
      <c r="N24" s="93">
        <f>[19]Agosto!$D$17</f>
        <v>2</v>
      </c>
      <c r="O24" s="93">
        <f>[19]Agosto!$D$18</f>
        <v>12.6</v>
      </c>
      <c r="P24" s="93">
        <f>[19]Agosto!$D$19</f>
        <v>12.8</v>
      </c>
      <c r="Q24" s="93">
        <f>[19]Agosto!$D$20</f>
        <v>13.6</v>
      </c>
      <c r="R24" s="93">
        <f>[19]Agosto!$D$21</f>
        <v>19.399999999999999</v>
      </c>
      <c r="S24" s="93">
        <f>[19]Agosto!$D$22</f>
        <v>16.899999999999999</v>
      </c>
      <c r="T24" s="93">
        <f>[19]Agosto!$D$23</f>
        <v>16.3</v>
      </c>
      <c r="U24" s="93">
        <f>[19]Agosto!$D$24</f>
        <v>18.100000000000001</v>
      </c>
      <c r="V24" s="93">
        <f>[19]Agosto!$D$25</f>
        <v>17.5</v>
      </c>
      <c r="W24" s="93">
        <f>[19]Agosto!$D$26</f>
        <v>16</v>
      </c>
      <c r="X24" s="93">
        <f>[19]Agosto!$D$27</f>
        <v>14.9</v>
      </c>
      <c r="Y24" s="93">
        <f>[19]Agosto!$D$28</f>
        <v>13.5</v>
      </c>
      <c r="Z24" s="93">
        <f>[19]Agosto!$D$29</f>
        <v>10.199999999999999</v>
      </c>
      <c r="AA24" s="93">
        <f>[19]Agosto!$D$30</f>
        <v>3.1</v>
      </c>
      <c r="AB24" s="93">
        <f>[19]Agosto!$D$31</f>
        <v>7.5</v>
      </c>
      <c r="AC24" s="93">
        <f>[19]Agosto!$D$32</f>
        <v>11.9</v>
      </c>
      <c r="AD24" s="93">
        <f>[19]Agosto!$D$33</f>
        <v>14.8</v>
      </c>
      <c r="AE24" s="93">
        <f>[19]Agosto!$D$34</f>
        <v>17.8</v>
      </c>
      <c r="AF24" s="93">
        <f>[19]Agosto!$D$35</f>
        <v>16.3</v>
      </c>
      <c r="AG24" s="81">
        <f t="shared" si="1"/>
        <v>1.5</v>
      </c>
      <c r="AH24" s="92">
        <f t="shared" si="2"/>
        <v>13.538709677419357</v>
      </c>
      <c r="AJ24" t="s">
        <v>33</v>
      </c>
      <c r="AM24" t="s">
        <v>33</v>
      </c>
    </row>
    <row r="25" spans="1:39" x14ac:dyDescent="0.2">
      <c r="A25" s="50" t="s">
        <v>152</v>
      </c>
      <c r="B25" s="93">
        <f>[20]Agosto!$D5</f>
        <v>17.8</v>
      </c>
      <c r="C25" s="93">
        <f>[20]Agosto!$D6</f>
        <v>19.100000000000001</v>
      </c>
      <c r="D25" s="93">
        <f>[20]Agosto!$D7</f>
        <v>18.3</v>
      </c>
      <c r="E25" s="93">
        <f>[20]Agosto!$D8</f>
        <v>19.600000000000001</v>
      </c>
      <c r="F25" s="93">
        <f>[20]Agosto!$D9</f>
        <v>19.399999999999999</v>
      </c>
      <c r="G25" s="93">
        <f>[20]Agosto!$D10</f>
        <v>17.2</v>
      </c>
      <c r="H25" s="93">
        <f>[20]Agosto!$D11</f>
        <v>15.9</v>
      </c>
      <c r="I25" s="93">
        <f>[20]Agosto!$D12</f>
        <v>13.6</v>
      </c>
      <c r="J25" s="93">
        <f>[20]Agosto!$D13</f>
        <v>9.1</v>
      </c>
      <c r="K25" s="93">
        <f>[20]Agosto!$D14</f>
        <v>4.5</v>
      </c>
      <c r="L25" s="93">
        <f>[20]Agosto!$D15</f>
        <v>-0.2</v>
      </c>
      <c r="M25" s="93">
        <f>[20]Agosto!$D16</f>
        <v>2.6</v>
      </c>
      <c r="N25" s="93">
        <f>[20]Agosto!$D17</f>
        <v>0.3</v>
      </c>
      <c r="O25" s="93">
        <f>[20]Agosto!$D18</f>
        <v>4.7</v>
      </c>
      <c r="P25" s="93">
        <f>[20]Agosto!$D19</f>
        <v>11.8</v>
      </c>
      <c r="Q25" s="93">
        <f>[20]Agosto!$D20</f>
        <v>13.3</v>
      </c>
      <c r="R25" s="93">
        <f>[20]Agosto!$D21</f>
        <v>16.399999999999999</v>
      </c>
      <c r="S25" s="93">
        <f>[20]Agosto!$D22</f>
        <v>13.9</v>
      </c>
      <c r="T25" s="93">
        <f>[20]Agosto!$D23</f>
        <v>16.3</v>
      </c>
      <c r="U25" s="93">
        <f>[20]Agosto!$D24</f>
        <v>16.899999999999999</v>
      </c>
      <c r="V25" s="93">
        <f>[20]Agosto!$D25</f>
        <v>20.3</v>
      </c>
      <c r="W25" s="93">
        <f>[20]Agosto!$D26</f>
        <v>14.7</v>
      </c>
      <c r="X25" s="93">
        <f>[20]Agosto!$D27</f>
        <v>13.2</v>
      </c>
      <c r="Y25" s="93">
        <f>[20]Agosto!$D28</f>
        <v>12</v>
      </c>
      <c r="Z25" s="93">
        <f>[20]Agosto!$D29</f>
        <v>6.2</v>
      </c>
      <c r="AA25" s="93">
        <f>[20]Agosto!$D30</f>
        <v>0.6</v>
      </c>
      <c r="AB25" s="93">
        <f>[20]Agosto!$D31</f>
        <v>3.1</v>
      </c>
      <c r="AC25" s="93">
        <f>[20]Agosto!$D32</f>
        <v>8.1999999999999993</v>
      </c>
      <c r="AD25" s="93">
        <f>[20]Agosto!$D33</f>
        <v>13.6</v>
      </c>
      <c r="AE25" s="93">
        <f>[20]Agosto!$D34</f>
        <v>16.100000000000001</v>
      </c>
      <c r="AF25" s="93">
        <f>[20]Agosto!$D35</f>
        <v>18.600000000000001</v>
      </c>
      <c r="AG25" s="81">
        <f t="shared" si="1"/>
        <v>-0.2</v>
      </c>
      <c r="AH25" s="92">
        <f t="shared" si="2"/>
        <v>12.164516129032263</v>
      </c>
      <c r="AI25" s="11" t="s">
        <v>33</v>
      </c>
      <c r="AJ25" t="s">
        <v>33</v>
      </c>
      <c r="AL25" t="s">
        <v>33</v>
      </c>
      <c r="AM25" t="s">
        <v>33</v>
      </c>
    </row>
    <row r="26" spans="1:39" x14ac:dyDescent="0.2">
      <c r="A26" s="50" t="s">
        <v>153</v>
      </c>
      <c r="B26" s="93">
        <f>[21]Agosto!$D$5</f>
        <v>17.3</v>
      </c>
      <c r="C26" s="93">
        <f>[21]Agosto!$D$6</f>
        <v>18.5</v>
      </c>
      <c r="D26" s="93">
        <f>[21]Agosto!$D$7</f>
        <v>18.100000000000001</v>
      </c>
      <c r="E26" s="93">
        <f>[21]Agosto!$D$8</f>
        <v>20.7</v>
      </c>
      <c r="F26" s="93">
        <f>[21]Agosto!$D$9</f>
        <v>19.100000000000001</v>
      </c>
      <c r="G26" s="93">
        <f>[21]Agosto!$D$10</f>
        <v>18.5</v>
      </c>
      <c r="H26" s="93">
        <f>[21]Agosto!$D$11</f>
        <v>16.399999999999999</v>
      </c>
      <c r="I26" s="93">
        <f>[21]Agosto!$D$12</f>
        <v>15.3</v>
      </c>
      <c r="J26" s="93">
        <f>[21]Agosto!$D$13</f>
        <v>9.4</v>
      </c>
      <c r="K26" s="93">
        <f>[21]Agosto!$D$14</f>
        <v>1.6</v>
      </c>
      <c r="L26" s="93">
        <f>[21]Agosto!$D$15</f>
        <v>4.0999999999999996</v>
      </c>
      <c r="M26" s="93">
        <f>[21]Agosto!$D$16</f>
        <v>6.8</v>
      </c>
      <c r="N26" s="93">
        <f>[21]Agosto!$D$17</f>
        <v>3.9</v>
      </c>
      <c r="O26" s="93">
        <f>[21]Agosto!$D$18</f>
        <v>12.5</v>
      </c>
      <c r="P26" s="93">
        <f>[21]Agosto!$D$19</f>
        <v>15.2</v>
      </c>
      <c r="Q26" s="93">
        <f>[21]Agosto!$D$20</f>
        <v>16.3</v>
      </c>
      <c r="R26" s="93">
        <f>[21]Agosto!$D$21</f>
        <v>18.2</v>
      </c>
      <c r="S26" s="93">
        <f>[21]Agosto!$D$22</f>
        <v>17.2</v>
      </c>
      <c r="T26" s="93">
        <f>[21]Agosto!$D$23</f>
        <v>19.5</v>
      </c>
      <c r="U26" s="93">
        <f>[21]Agosto!$D$24</f>
        <v>18.399999999999999</v>
      </c>
      <c r="V26" s="93">
        <f>[21]Agosto!$D$25</f>
        <v>16.3</v>
      </c>
      <c r="W26" s="93">
        <f>[21]Agosto!$D$26</f>
        <v>18.100000000000001</v>
      </c>
      <c r="X26" s="93">
        <f>[21]Agosto!$D$27</f>
        <v>14.8</v>
      </c>
      <c r="Y26" s="93">
        <f>[21]Agosto!$D$28</f>
        <v>13.3</v>
      </c>
      <c r="Z26" s="93">
        <f>[21]Agosto!$D$29</f>
        <v>10.199999999999999</v>
      </c>
      <c r="AA26" s="93">
        <f>[21]Agosto!$D$30</f>
        <v>6.7</v>
      </c>
      <c r="AB26" s="93">
        <f>[21]Agosto!$D$31</f>
        <v>9.3000000000000007</v>
      </c>
      <c r="AC26" s="93">
        <f>[21]Agosto!$D$32</f>
        <v>13.1</v>
      </c>
      <c r="AD26" s="93">
        <f>[21]Agosto!$D$33</f>
        <v>15.9</v>
      </c>
      <c r="AE26" s="93">
        <f>[21]Agosto!$D$34</f>
        <v>18.600000000000001</v>
      </c>
      <c r="AF26" s="93">
        <f>[21]Agosto!$D$35</f>
        <v>19.8</v>
      </c>
      <c r="AG26" s="81">
        <f t="shared" si="1"/>
        <v>1.6</v>
      </c>
      <c r="AH26" s="92">
        <f t="shared" si="2"/>
        <v>14.293548387096777</v>
      </c>
      <c r="AJ26" t="s">
        <v>33</v>
      </c>
      <c r="AM26" t="s">
        <v>33</v>
      </c>
    </row>
    <row r="27" spans="1:39" x14ac:dyDescent="0.2">
      <c r="A27" s="50" t="s">
        <v>8</v>
      </c>
      <c r="B27" s="93">
        <f>[22]Agosto!$D$5</f>
        <v>17.600000000000001</v>
      </c>
      <c r="C27" s="93">
        <f>[22]Agosto!$D$6</f>
        <v>16.5</v>
      </c>
      <c r="D27" s="93">
        <f>[22]Agosto!$D$7</f>
        <v>18.100000000000001</v>
      </c>
      <c r="E27" s="93">
        <f>[22]Agosto!$D$8</f>
        <v>19.5</v>
      </c>
      <c r="F27" s="93">
        <f>[22]Agosto!$D$9</f>
        <v>19.3</v>
      </c>
      <c r="G27" s="93">
        <f>[22]Agosto!$D$10</f>
        <v>17.5</v>
      </c>
      <c r="H27" s="93">
        <f>[22]Agosto!$D$11</f>
        <v>18.399999999999999</v>
      </c>
      <c r="I27" s="93">
        <f>[22]Agosto!$D$12</f>
        <v>13.6</v>
      </c>
      <c r="J27" s="93">
        <f>[22]Agosto!$D$13</f>
        <v>9.1999999999999993</v>
      </c>
      <c r="K27" s="93">
        <f>[22]Agosto!$D$14</f>
        <v>4.4000000000000004</v>
      </c>
      <c r="L27" s="93">
        <f>[22]Agosto!$D$15</f>
        <v>4.7</v>
      </c>
      <c r="M27" s="93">
        <f>[22]Agosto!$D$16</f>
        <v>7.9</v>
      </c>
      <c r="N27" s="93">
        <f>[22]Agosto!$D$17</f>
        <v>7</v>
      </c>
      <c r="O27" s="93">
        <f>[22]Agosto!$D$18</f>
        <v>8</v>
      </c>
      <c r="P27" s="93">
        <f>[22]Agosto!$D$19</f>
        <v>12.7</v>
      </c>
      <c r="Q27" s="93">
        <f>[22]Agosto!$D$20</f>
        <v>16.100000000000001</v>
      </c>
      <c r="R27" s="93">
        <f>[22]Agosto!$D$21</f>
        <v>18.5</v>
      </c>
      <c r="S27" s="93">
        <f>[22]Agosto!$D$22</f>
        <v>19.600000000000001</v>
      </c>
      <c r="T27" s="93">
        <f>[22]Agosto!$D$23</f>
        <v>19.8</v>
      </c>
      <c r="U27" s="93">
        <f>[22]Agosto!$D$24</f>
        <v>20.7</v>
      </c>
      <c r="V27" s="93">
        <f>[22]Agosto!$D$25</f>
        <v>20.399999999999999</v>
      </c>
      <c r="W27" s="93">
        <f>[22]Agosto!$D$26</f>
        <v>19.7</v>
      </c>
      <c r="X27" s="93">
        <f>[22]Agosto!$D$27</f>
        <v>13.8</v>
      </c>
      <c r="Y27" s="93">
        <f>[22]Agosto!$D$28</f>
        <v>12.8</v>
      </c>
      <c r="Z27" s="93">
        <f>[22]Agosto!$D$29</f>
        <v>7.9</v>
      </c>
      <c r="AA27" s="93">
        <f>[22]Agosto!$D$30</f>
        <v>4.9000000000000004</v>
      </c>
      <c r="AB27" s="93">
        <f>[22]Agosto!$D$31</f>
        <v>4.0999999999999996</v>
      </c>
      <c r="AC27" s="93">
        <f>[22]Agosto!$D$32</f>
        <v>11.6</v>
      </c>
      <c r="AD27" s="93">
        <f>[22]Agosto!$D$33</f>
        <v>14.9</v>
      </c>
      <c r="AE27" s="93">
        <f>[22]Agosto!$D$34</f>
        <v>18.8</v>
      </c>
      <c r="AF27" s="93">
        <f>[22]Agosto!$D$35</f>
        <v>19.600000000000001</v>
      </c>
      <c r="AG27" s="81">
        <f t="shared" si="1"/>
        <v>4.0999999999999996</v>
      </c>
      <c r="AH27" s="92">
        <f t="shared" si="2"/>
        <v>14.116129032258064</v>
      </c>
      <c r="AJ27" t="s">
        <v>33</v>
      </c>
      <c r="AL27" t="s">
        <v>33</v>
      </c>
    </row>
    <row r="28" spans="1:39" x14ac:dyDescent="0.2">
      <c r="A28" s="50" t="s">
        <v>9</v>
      </c>
      <c r="B28" s="93">
        <f>[23]Agosto!$D5</f>
        <v>18.399999999999999</v>
      </c>
      <c r="C28" s="93">
        <f>[23]Agosto!$D6</f>
        <v>20.100000000000001</v>
      </c>
      <c r="D28" s="93">
        <f>[23]Agosto!$D7</f>
        <v>19.899999999999999</v>
      </c>
      <c r="E28" s="93">
        <f>[23]Agosto!$D8</f>
        <v>21</v>
      </c>
      <c r="F28" s="93">
        <f>[23]Agosto!$D9</f>
        <v>19.8</v>
      </c>
      <c r="G28" s="93">
        <f>[23]Agosto!$D10</f>
        <v>18.399999999999999</v>
      </c>
      <c r="H28" s="93">
        <f>[23]Agosto!$D11</f>
        <v>17.899999999999999</v>
      </c>
      <c r="I28" s="93">
        <f>[23]Agosto!$D12</f>
        <v>16.399999999999999</v>
      </c>
      <c r="J28" s="93">
        <f>[23]Agosto!$D13</f>
        <v>10.3</v>
      </c>
      <c r="K28" s="93">
        <f>[23]Agosto!$D14</f>
        <v>5</v>
      </c>
      <c r="L28" s="93">
        <f>[23]Agosto!$D15</f>
        <v>7.8</v>
      </c>
      <c r="M28" s="93">
        <f>[23]Agosto!$D16</f>
        <v>10</v>
      </c>
      <c r="N28" s="93">
        <f>[23]Agosto!$D17</f>
        <v>8</v>
      </c>
      <c r="O28" s="93">
        <f>[23]Agosto!$D18</f>
        <v>12.4</v>
      </c>
      <c r="P28" s="93">
        <f>[23]Agosto!$D19</f>
        <v>15.9</v>
      </c>
      <c r="Q28" s="93">
        <f>[23]Agosto!$D20</f>
        <v>19.399999999999999</v>
      </c>
      <c r="R28" s="93">
        <f>[23]Agosto!$D21</f>
        <v>20.5</v>
      </c>
      <c r="S28" s="93">
        <f>[23]Agosto!$D22</f>
        <v>21.3</v>
      </c>
      <c r="T28" s="93">
        <f>[23]Agosto!$D23</f>
        <v>21.9</v>
      </c>
      <c r="U28" s="93">
        <f>[23]Agosto!$D24</f>
        <v>23</v>
      </c>
      <c r="V28" s="93">
        <f>[23]Agosto!$D25</f>
        <v>21</v>
      </c>
      <c r="W28" s="93">
        <f>[23]Agosto!$D26</f>
        <v>20.2</v>
      </c>
      <c r="X28" s="93">
        <f>[23]Agosto!$D27</f>
        <v>14.8</v>
      </c>
      <c r="Y28" s="93">
        <f>[23]Agosto!$D28</f>
        <v>13.4</v>
      </c>
      <c r="Z28" s="93">
        <f>[23]Agosto!$D29</f>
        <v>9.6999999999999993</v>
      </c>
      <c r="AA28" s="93">
        <f>[23]Agosto!$D30</f>
        <v>6</v>
      </c>
      <c r="AB28" s="93">
        <f>[23]Agosto!$D31</f>
        <v>11.2</v>
      </c>
      <c r="AC28" s="93">
        <f>[23]Agosto!$D32</f>
        <v>13.7</v>
      </c>
      <c r="AD28" s="93">
        <f>[23]Agosto!$D33</f>
        <v>17.600000000000001</v>
      </c>
      <c r="AE28" s="93">
        <f>[23]Agosto!$D34</f>
        <v>20.3</v>
      </c>
      <c r="AF28" s="93">
        <f>[23]Agosto!$D35</f>
        <v>20.2</v>
      </c>
      <c r="AG28" s="81">
        <f t="shared" si="1"/>
        <v>5</v>
      </c>
      <c r="AH28" s="92">
        <f t="shared" si="2"/>
        <v>15.983870967741936</v>
      </c>
      <c r="AL28" t="s">
        <v>33</v>
      </c>
      <c r="AM28" t="s">
        <v>33</v>
      </c>
    </row>
    <row r="29" spans="1:39" x14ac:dyDescent="0.2">
      <c r="A29" s="50" t="s">
        <v>30</v>
      </c>
      <c r="B29" s="93">
        <f>[24]Agosto!$D$5</f>
        <v>16.2</v>
      </c>
      <c r="C29" s="93">
        <f>[24]Agosto!$D$6</f>
        <v>22.3</v>
      </c>
      <c r="D29" s="93">
        <f>[24]Agosto!$D$7</f>
        <v>20</v>
      </c>
      <c r="E29" s="93">
        <f>[24]Agosto!$D$8</f>
        <v>19.7</v>
      </c>
      <c r="F29" s="93">
        <f>[24]Agosto!$D$9</f>
        <v>17.600000000000001</v>
      </c>
      <c r="G29" s="93">
        <f>[24]Agosto!$D$10</f>
        <v>14.6</v>
      </c>
      <c r="H29" s="93">
        <f>[24]Agosto!$D$11</f>
        <v>15.6</v>
      </c>
      <c r="I29" s="93">
        <f>[24]Agosto!$D$12</f>
        <v>14.8</v>
      </c>
      <c r="J29" s="93">
        <f>[24]Agosto!$D$13</f>
        <v>11.4</v>
      </c>
      <c r="K29" s="93">
        <f>[24]Agosto!$D$14</f>
        <v>2.5</v>
      </c>
      <c r="L29" s="93">
        <f>[24]Agosto!$D$15</f>
        <v>2.9</v>
      </c>
      <c r="M29" s="93">
        <f>[24]Agosto!$D$16</f>
        <v>4.3</v>
      </c>
      <c r="N29" s="93">
        <f>[24]Agosto!$D$17</f>
        <v>4.7</v>
      </c>
      <c r="O29" s="93">
        <f>[24]Agosto!$D$18</f>
        <v>10.1</v>
      </c>
      <c r="P29" s="93">
        <f>[24]Agosto!$D$19</f>
        <v>11.5</v>
      </c>
      <c r="Q29" s="93">
        <f>[24]Agosto!$D$20</f>
        <v>14.2</v>
      </c>
      <c r="R29" s="93">
        <f>[24]Agosto!$D$21</f>
        <v>15.8</v>
      </c>
      <c r="S29" s="93">
        <f>[24]Agosto!$D$22</f>
        <v>16.399999999999999</v>
      </c>
      <c r="T29" s="93">
        <f>[24]Agosto!$D$23</f>
        <v>18.5</v>
      </c>
      <c r="U29" s="93">
        <f>[24]Agosto!$D$24</f>
        <v>17.600000000000001</v>
      </c>
      <c r="V29" s="93">
        <f>[24]Agosto!$D$25</f>
        <v>15.9</v>
      </c>
      <c r="W29" s="93">
        <f>[24]Agosto!$D$26</f>
        <v>19.2</v>
      </c>
      <c r="X29" s="93">
        <f>[24]Agosto!$D$27</f>
        <v>14.1</v>
      </c>
      <c r="Y29" s="93">
        <f>[24]Agosto!$D$28</f>
        <v>13</v>
      </c>
      <c r="Z29" s="93">
        <f>[24]Agosto!$D$29</f>
        <v>11.7</v>
      </c>
      <c r="AA29" s="93">
        <f>[24]Agosto!$D$30</f>
        <v>4.2</v>
      </c>
      <c r="AB29" s="93">
        <f>[24]Agosto!$D$31</f>
        <v>10.7</v>
      </c>
      <c r="AC29" s="93">
        <f>[24]Agosto!$D$32</f>
        <v>10.7</v>
      </c>
      <c r="AD29" s="93">
        <f>[24]Agosto!$D$33</f>
        <v>14.3</v>
      </c>
      <c r="AE29" s="93">
        <f>[24]Agosto!$D$34</f>
        <v>18.3</v>
      </c>
      <c r="AF29" s="93">
        <f>[24]Agosto!$D$35</f>
        <v>17.2</v>
      </c>
      <c r="AG29" s="81">
        <f t="shared" si="1"/>
        <v>2.5</v>
      </c>
      <c r="AH29" s="92">
        <f t="shared" si="2"/>
        <v>13.548387096774194</v>
      </c>
      <c r="AM29" t="s">
        <v>33</v>
      </c>
    </row>
    <row r="30" spans="1:39" x14ac:dyDescent="0.2">
      <c r="A30" s="50" t="s">
        <v>10</v>
      </c>
      <c r="B30" s="93">
        <f>[25]Agosto!$D$5</f>
        <v>19</v>
      </c>
      <c r="C30" s="93">
        <f>[25]Agosto!$D$6</f>
        <v>20.100000000000001</v>
      </c>
      <c r="D30" s="93">
        <f>[25]Agosto!$D$7</f>
        <v>20.5</v>
      </c>
      <c r="E30" s="93">
        <f>[25]Agosto!$D$8</f>
        <v>23.3</v>
      </c>
      <c r="F30" s="93">
        <f>[25]Agosto!$D$9</f>
        <v>21.5</v>
      </c>
      <c r="G30" s="93">
        <f>[25]Agosto!$D$10</f>
        <v>21.8</v>
      </c>
      <c r="H30" s="93">
        <f>[25]Agosto!$D$11</f>
        <v>18.2</v>
      </c>
      <c r="I30" s="93">
        <f>[25]Agosto!$D$12</f>
        <v>13.8</v>
      </c>
      <c r="J30" s="93">
        <f>[25]Agosto!$D$13</f>
        <v>9.5</v>
      </c>
      <c r="K30" s="93">
        <f>[25]Agosto!$D$14</f>
        <v>4</v>
      </c>
      <c r="L30" s="93">
        <f>[25]Agosto!$D$15</f>
        <v>3.9</v>
      </c>
      <c r="M30" s="93">
        <f>[25]Agosto!$D$16</f>
        <v>7</v>
      </c>
      <c r="N30" s="93">
        <f>[25]Agosto!$D$17</f>
        <v>4.4000000000000004</v>
      </c>
      <c r="O30" s="93">
        <f>[25]Agosto!$D$18</f>
        <v>9.9</v>
      </c>
      <c r="P30" s="93">
        <f>[25]Agosto!$D$19</f>
        <v>12.6</v>
      </c>
      <c r="Q30" s="93">
        <f>[25]Agosto!$D$20</f>
        <v>15</v>
      </c>
      <c r="R30" s="93">
        <f>[25]Agosto!$D$21</f>
        <v>18.399999999999999</v>
      </c>
      <c r="S30" s="93">
        <f>[25]Agosto!$D$22</f>
        <v>17.899999999999999</v>
      </c>
      <c r="T30" s="93">
        <f>[25]Agosto!$D$23</f>
        <v>18.3</v>
      </c>
      <c r="U30" s="93">
        <f>[25]Agosto!$D$24</f>
        <v>20.6</v>
      </c>
      <c r="V30" s="93">
        <f>[25]Agosto!$D$25</f>
        <v>18.7</v>
      </c>
      <c r="W30" s="93">
        <f>[25]Agosto!$D$26</f>
        <v>17.5</v>
      </c>
      <c r="X30" s="93">
        <f>[25]Agosto!$D$27</f>
        <v>13.7</v>
      </c>
      <c r="Y30" s="93">
        <f>[25]Agosto!$D$28</f>
        <v>12.6</v>
      </c>
      <c r="Z30" s="93">
        <f>[25]Agosto!$D$29</f>
        <v>8.4</v>
      </c>
      <c r="AA30" s="93">
        <f>[25]Agosto!$D$30</f>
        <v>3.4</v>
      </c>
      <c r="AB30" s="93">
        <f>[25]Agosto!$D$31</f>
        <v>6.7</v>
      </c>
      <c r="AC30" s="93">
        <f>[25]Agosto!$D$32</f>
        <v>13</v>
      </c>
      <c r="AD30" s="93">
        <f>[25]Agosto!$D$33</f>
        <v>14.5</v>
      </c>
      <c r="AE30" s="93">
        <f>[25]Agosto!$D$34</f>
        <v>17.600000000000001</v>
      </c>
      <c r="AF30" s="93">
        <f>[25]Agosto!$D$35</f>
        <v>18</v>
      </c>
      <c r="AG30" s="81">
        <f t="shared" si="1"/>
        <v>3.4</v>
      </c>
      <c r="AH30" s="92">
        <f t="shared" ref="AH30" si="3">AVERAGE(B30:AF30)</f>
        <v>14.316129032258065</v>
      </c>
      <c r="AL30" t="s">
        <v>33</v>
      </c>
    </row>
    <row r="31" spans="1:39" x14ac:dyDescent="0.2">
      <c r="A31" s="50" t="s">
        <v>154</v>
      </c>
      <c r="B31" s="93">
        <f>[26]Agosto!$D5</f>
        <v>16.7</v>
      </c>
      <c r="C31" s="93">
        <f>[26]Agosto!$D6</f>
        <v>15.7</v>
      </c>
      <c r="D31" s="93">
        <f>[26]Agosto!$D7</f>
        <v>15.3</v>
      </c>
      <c r="E31" s="93">
        <f>[26]Agosto!$D8</f>
        <v>17.100000000000001</v>
      </c>
      <c r="F31" s="93">
        <f>[26]Agosto!$D9</f>
        <v>17.2</v>
      </c>
      <c r="G31" s="93">
        <f>[26]Agosto!$D10</f>
        <v>16</v>
      </c>
      <c r="H31" s="93">
        <f>[26]Agosto!$D11</f>
        <v>16.600000000000001</v>
      </c>
      <c r="I31" s="93">
        <f>[26]Agosto!$D12</f>
        <v>12.7</v>
      </c>
      <c r="J31" s="93">
        <f>[26]Agosto!$D13</f>
        <v>7.7</v>
      </c>
      <c r="K31" s="93">
        <f>[26]Agosto!$D14</f>
        <v>3.1</v>
      </c>
      <c r="L31" s="93">
        <f>[26]Agosto!$D15</f>
        <v>1.9</v>
      </c>
      <c r="M31" s="93">
        <f>[26]Agosto!$D16</f>
        <v>7.1</v>
      </c>
      <c r="N31" s="93">
        <f>[26]Agosto!$D17</f>
        <v>4.5</v>
      </c>
      <c r="O31" s="93">
        <f>[26]Agosto!$D18</f>
        <v>9.3000000000000007</v>
      </c>
      <c r="P31" s="93">
        <f>[26]Agosto!$D19</f>
        <v>12.7</v>
      </c>
      <c r="Q31" s="93">
        <f>[26]Agosto!$D20</f>
        <v>14.6</v>
      </c>
      <c r="R31" s="93">
        <f>[26]Agosto!$D21</f>
        <v>16.5</v>
      </c>
      <c r="S31" s="93">
        <f>[26]Agosto!$D22</f>
        <v>18.899999999999999</v>
      </c>
      <c r="T31" s="93">
        <f>[26]Agosto!$D23</f>
        <v>16</v>
      </c>
      <c r="U31" s="93">
        <f>[26]Agosto!$D24</f>
        <v>17.2</v>
      </c>
      <c r="V31" s="93">
        <f>[26]Agosto!$D25</f>
        <v>17.8</v>
      </c>
      <c r="W31" s="93">
        <f>[26]Agosto!$D26</f>
        <v>15.1</v>
      </c>
      <c r="X31" s="93">
        <f>[26]Agosto!$D27</f>
        <v>12.9</v>
      </c>
      <c r="Y31" s="93">
        <f>[26]Agosto!$D28</f>
        <v>11.6</v>
      </c>
      <c r="Z31" s="93">
        <f>[26]Agosto!$D29</f>
        <v>7</v>
      </c>
      <c r="AA31" s="93">
        <f>[26]Agosto!$D30</f>
        <v>2.2000000000000002</v>
      </c>
      <c r="AB31" s="93">
        <f>[26]Agosto!$D31</f>
        <v>8.5</v>
      </c>
      <c r="AC31" s="93">
        <f>[26]Agosto!$D32</f>
        <v>9.3000000000000007</v>
      </c>
      <c r="AD31" s="93">
        <f>[26]Agosto!$D33</f>
        <v>12.4</v>
      </c>
      <c r="AE31" s="93">
        <f>[26]Agosto!$D34</f>
        <v>14.2</v>
      </c>
      <c r="AF31" s="93">
        <f>[26]Agosto!$D35</f>
        <v>16</v>
      </c>
      <c r="AG31" s="81">
        <f t="shared" si="1"/>
        <v>1.9</v>
      </c>
      <c r="AH31" s="92">
        <f t="shared" si="2"/>
        <v>12.380645161290323</v>
      </c>
      <c r="AI31" s="11" t="s">
        <v>33</v>
      </c>
      <c r="AJ31" t="s">
        <v>33</v>
      </c>
      <c r="AL31" t="s">
        <v>33</v>
      </c>
      <c r="AM31" t="s">
        <v>33</v>
      </c>
    </row>
    <row r="32" spans="1:39" x14ac:dyDescent="0.2">
      <c r="A32" s="50" t="s">
        <v>11</v>
      </c>
      <c r="B32" s="93">
        <f>[27]Agosto!$D$5</f>
        <v>12.4</v>
      </c>
      <c r="C32" s="93">
        <f>[27]Agosto!$D$6</f>
        <v>17.5</v>
      </c>
      <c r="D32" s="93">
        <f>[27]Agosto!$D$7</f>
        <v>15.5</v>
      </c>
      <c r="E32" s="93">
        <f>[27]Agosto!$D$8</f>
        <v>16.5</v>
      </c>
      <c r="F32" s="93">
        <f>[27]Agosto!$D$9</f>
        <v>13.7</v>
      </c>
      <c r="G32" s="93">
        <f>[27]Agosto!$D$10</f>
        <v>12.7</v>
      </c>
      <c r="H32" s="93">
        <f>[27]Agosto!$D$11</f>
        <v>13.8</v>
      </c>
      <c r="I32" s="93">
        <f>[27]Agosto!$D$12</f>
        <v>15</v>
      </c>
      <c r="J32" s="93">
        <f>[27]Agosto!$D$13</f>
        <v>9.6</v>
      </c>
      <c r="K32" s="93">
        <f>[27]Agosto!$D$14</f>
        <v>2.4</v>
      </c>
      <c r="L32" s="93">
        <f>[27]Agosto!$D$15</f>
        <v>0.7</v>
      </c>
      <c r="M32" s="93">
        <f>[27]Agosto!$D$16</f>
        <v>5.3</v>
      </c>
      <c r="N32" s="93">
        <f>[27]Agosto!$D$17</f>
        <v>2.1</v>
      </c>
      <c r="O32" s="93">
        <f>[27]Agosto!$D$18</f>
        <v>5.9</v>
      </c>
      <c r="P32" s="93">
        <f>[27]Agosto!$D$19</f>
        <v>9</v>
      </c>
      <c r="Q32" s="93">
        <f>[27]Agosto!$D$20</f>
        <v>11.7</v>
      </c>
      <c r="R32" s="93">
        <f>[27]Agosto!$D$21</f>
        <v>13.1</v>
      </c>
      <c r="S32" s="93">
        <f>[27]Agosto!$D$22</f>
        <v>13.8</v>
      </c>
      <c r="T32" s="93">
        <f>[27]Agosto!$D$23</f>
        <v>13.8</v>
      </c>
      <c r="U32" s="93">
        <f>[27]Agosto!$D$24</f>
        <v>14.3</v>
      </c>
      <c r="V32" s="93">
        <f>[27]Agosto!$D$25</f>
        <v>13.8</v>
      </c>
      <c r="W32" s="93">
        <f>[27]Agosto!$D$26</f>
        <v>13.5</v>
      </c>
      <c r="X32" s="93">
        <f>[27]Agosto!$D$27</f>
        <v>18.399999999999999</v>
      </c>
      <c r="Y32" s="93">
        <f>[27]Agosto!$D$28</f>
        <v>14.7</v>
      </c>
      <c r="Z32" s="93">
        <f>[27]Agosto!$D$29</f>
        <v>12.7</v>
      </c>
      <c r="AA32" s="93">
        <f>[27]Agosto!$D$30</f>
        <v>10.1</v>
      </c>
      <c r="AB32" s="93">
        <f>[27]Agosto!$D$31</f>
        <v>4.7</v>
      </c>
      <c r="AC32" s="93">
        <f>[27]Agosto!$D$32</f>
        <v>8.1999999999999993</v>
      </c>
      <c r="AD32" s="93">
        <f>[27]Agosto!$D$33</f>
        <v>11</v>
      </c>
      <c r="AE32" s="93">
        <f>[27]Agosto!$D$34</f>
        <v>13.6</v>
      </c>
      <c r="AF32" s="93">
        <f>[27]Agosto!$D$35</f>
        <v>12.9</v>
      </c>
      <c r="AG32" s="81">
        <f t="shared" si="1"/>
        <v>0.7</v>
      </c>
      <c r="AH32" s="92">
        <f t="shared" si="2"/>
        <v>11.36774193548387</v>
      </c>
    </row>
    <row r="33" spans="1:39" s="5" customFormat="1" x14ac:dyDescent="0.2">
      <c r="A33" s="50" t="s">
        <v>12</v>
      </c>
      <c r="B33" s="93">
        <f>[28]Agosto!$D$5</f>
        <v>18.3</v>
      </c>
      <c r="C33" s="93">
        <f>[28]Agosto!$D$6</f>
        <v>17.899999999999999</v>
      </c>
      <c r="D33" s="93">
        <f>[28]Agosto!$D$7</f>
        <v>17.5</v>
      </c>
      <c r="E33" s="93">
        <f>[28]Agosto!$D$8</f>
        <v>18.3</v>
      </c>
      <c r="F33" s="93">
        <f>[28]Agosto!$D$9</f>
        <v>16.3</v>
      </c>
      <c r="G33" s="93">
        <f>[28]Agosto!$D$10</f>
        <v>15.4</v>
      </c>
      <c r="H33" s="93">
        <f>[28]Agosto!$D$11</f>
        <v>16</v>
      </c>
      <c r="I33" s="93">
        <f>[28]Agosto!$D$12</f>
        <v>15.9</v>
      </c>
      <c r="J33" s="93">
        <f>[28]Agosto!$D$13</f>
        <v>11.4</v>
      </c>
      <c r="K33" s="93">
        <f>[28]Agosto!$D$14</f>
        <v>3.3</v>
      </c>
      <c r="L33" s="93">
        <f>[28]Agosto!$D$15</f>
        <v>5.7</v>
      </c>
      <c r="M33" s="93">
        <f>[28]Agosto!$D$16</f>
        <v>8.5</v>
      </c>
      <c r="N33" s="93">
        <f>[28]Agosto!$D$17</f>
        <v>8.8000000000000007</v>
      </c>
      <c r="O33" s="93">
        <f>[28]Agosto!$D$18</f>
        <v>12.6</v>
      </c>
      <c r="P33" s="93">
        <f>[28]Agosto!$D$19</f>
        <v>14.1</v>
      </c>
      <c r="Q33" s="93">
        <f>[28]Agosto!$D$20</f>
        <v>15.6</v>
      </c>
      <c r="R33" s="93">
        <f>[28]Agosto!$D$21</f>
        <v>16.7</v>
      </c>
      <c r="S33" s="93">
        <f>[28]Agosto!$D$22</f>
        <v>17.8</v>
      </c>
      <c r="T33" s="93">
        <f>[28]Agosto!$D$23</f>
        <v>17.899999999999999</v>
      </c>
      <c r="U33" s="93">
        <f>[28]Agosto!$D$24</f>
        <v>16.5</v>
      </c>
      <c r="V33" s="93">
        <f>[28]Agosto!$D$25</f>
        <v>16.600000000000001</v>
      </c>
      <c r="W33" s="93">
        <f>[28]Agosto!$D$26</f>
        <v>16.100000000000001</v>
      </c>
      <c r="X33" s="93">
        <f>[28]Agosto!$D$27</f>
        <v>19.399999999999999</v>
      </c>
      <c r="Y33" s="93">
        <f>[28]Agosto!$D$28</f>
        <v>14.1</v>
      </c>
      <c r="Z33" s="93">
        <f>[28]Agosto!$D$29</f>
        <v>12.7</v>
      </c>
      <c r="AA33" s="93">
        <f>[28]Agosto!$D$30</f>
        <v>6.7</v>
      </c>
      <c r="AB33" s="93">
        <f>[28]Agosto!$D$31</f>
        <v>13</v>
      </c>
      <c r="AC33" s="93">
        <f>[28]Agosto!$D$32</f>
        <v>15.5</v>
      </c>
      <c r="AD33" s="93">
        <f>[28]Agosto!$D$33</f>
        <v>16.5</v>
      </c>
      <c r="AE33" s="93">
        <f>[28]Agosto!$D$34</f>
        <v>21.1</v>
      </c>
      <c r="AF33" s="93">
        <f>[28]Agosto!$D$35</f>
        <v>17.600000000000001</v>
      </c>
      <c r="AG33" s="81">
        <f t="shared" si="1"/>
        <v>3.3</v>
      </c>
      <c r="AH33" s="92">
        <f t="shared" si="2"/>
        <v>14.638709677419357</v>
      </c>
      <c r="AL33" s="5" t="s">
        <v>33</v>
      </c>
    </row>
    <row r="34" spans="1:39" x14ac:dyDescent="0.2">
      <c r="A34" s="50" t="s">
        <v>233</v>
      </c>
      <c r="B34" s="93">
        <f>[29]Agosto!$D$5</f>
        <v>15.6</v>
      </c>
      <c r="C34" s="93">
        <f>[29]Agosto!$D$6</f>
        <v>20.3</v>
      </c>
      <c r="D34" s="93">
        <f>[29]Agosto!$D$7</f>
        <v>22.4</v>
      </c>
      <c r="E34" s="93">
        <f>[29]Agosto!$D$8</f>
        <v>21</v>
      </c>
      <c r="F34" s="93">
        <f>[29]Agosto!$D$9</f>
        <v>16</v>
      </c>
      <c r="G34" s="93">
        <f>[29]Agosto!$D$10</f>
        <v>16.8</v>
      </c>
      <c r="H34" s="93">
        <f>[29]Agosto!$D$11</f>
        <v>14.7</v>
      </c>
      <c r="I34" s="93">
        <f>[29]Agosto!$D$12</f>
        <v>15.5</v>
      </c>
      <c r="J34" s="93">
        <f>[29]Agosto!$D$13</f>
        <v>10.6</v>
      </c>
      <c r="K34" s="93">
        <f>[29]Agosto!$D$14</f>
        <v>3.8</v>
      </c>
      <c r="L34" s="93">
        <f>[29]Agosto!$D$15</f>
        <v>3.9</v>
      </c>
      <c r="M34" s="93">
        <f>[29]Agosto!$D$16</f>
        <v>9.6</v>
      </c>
      <c r="N34" s="93">
        <f>[29]Agosto!$D$17</f>
        <v>7.9</v>
      </c>
      <c r="O34" s="93">
        <f>[29]Agosto!$D$18</f>
        <v>9.6999999999999993</v>
      </c>
      <c r="P34" s="93">
        <f>[29]Agosto!$D$19</f>
        <v>14.1</v>
      </c>
      <c r="Q34" s="93">
        <f>[29]Agosto!$D$20</f>
        <v>15.9</v>
      </c>
      <c r="R34" s="93">
        <f>[29]Agosto!$D$21</f>
        <v>19.5</v>
      </c>
      <c r="S34" s="93">
        <f>[29]Agosto!$D$22</f>
        <v>18.5</v>
      </c>
      <c r="T34" s="93">
        <f>[29]Agosto!$D$23</f>
        <v>17.100000000000001</v>
      </c>
      <c r="U34" s="93">
        <f>[29]Agosto!$D$24</f>
        <v>17.7</v>
      </c>
      <c r="V34" s="93">
        <f>[29]Agosto!$D$25</f>
        <v>15.1</v>
      </c>
      <c r="W34" s="93">
        <f>[29]Agosto!$D$26</f>
        <v>17.600000000000001</v>
      </c>
      <c r="X34" s="93">
        <f>[29]Agosto!$D$27</f>
        <v>18.399999999999999</v>
      </c>
      <c r="Y34" s="93">
        <f>[29]Agosto!$D$28</f>
        <v>15.1</v>
      </c>
      <c r="Z34" s="93">
        <f>[29]Agosto!$D$29</f>
        <v>13.8</v>
      </c>
      <c r="AA34" s="93">
        <f>[29]Agosto!$D$30</f>
        <v>8.5</v>
      </c>
      <c r="AB34" s="93">
        <f>[29]Agosto!$D$31</f>
        <v>9.1</v>
      </c>
      <c r="AC34" s="93">
        <f>[29]Agosto!$D$32</f>
        <v>14.2</v>
      </c>
      <c r="AD34" s="93">
        <f>[29]Agosto!$D$33</f>
        <v>14.5</v>
      </c>
      <c r="AE34" s="93">
        <f>[29]Agosto!$D$34</f>
        <v>19.8</v>
      </c>
      <c r="AF34" s="93">
        <f>[29]Agosto!$D$35</f>
        <v>15.7</v>
      </c>
      <c r="AG34" s="81">
        <f t="shared" si="1"/>
        <v>3.8</v>
      </c>
      <c r="AH34" s="92">
        <f t="shared" si="2"/>
        <v>14.593548387096778</v>
      </c>
      <c r="AJ34" t="s">
        <v>33</v>
      </c>
      <c r="AK34" t="s">
        <v>33</v>
      </c>
    </row>
    <row r="35" spans="1:39" x14ac:dyDescent="0.2">
      <c r="A35" s="50" t="s">
        <v>232</v>
      </c>
      <c r="B35" s="93">
        <f>[30]Agosto!$D$5</f>
        <v>16.3</v>
      </c>
      <c r="C35" s="93">
        <f>[30]Agosto!$D$6</f>
        <v>18.5</v>
      </c>
      <c r="D35" s="93">
        <f>[30]Agosto!$D$7</f>
        <v>19.3</v>
      </c>
      <c r="E35" s="93">
        <f>[30]Agosto!$D$8</f>
        <v>19.899999999999999</v>
      </c>
      <c r="F35" s="93">
        <f>[30]Agosto!$D$9</f>
        <v>19.2</v>
      </c>
      <c r="G35" s="93">
        <f>[30]Agosto!$D$10</f>
        <v>18.7</v>
      </c>
      <c r="H35" s="93">
        <f>[30]Agosto!$D$11</f>
        <v>16.600000000000001</v>
      </c>
      <c r="I35" s="93">
        <f>[30]Agosto!$D$12</f>
        <v>15.9</v>
      </c>
      <c r="J35" s="93">
        <f>[30]Agosto!$D$13</f>
        <v>8.6999999999999993</v>
      </c>
      <c r="K35" s="93">
        <f>[30]Agosto!$D$14</f>
        <v>2.5</v>
      </c>
      <c r="L35" s="93">
        <f>[30]Agosto!$D$15</f>
        <v>2.2000000000000002</v>
      </c>
      <c r="M35" s="93">
        <f>[30]Agosto!$D$16</f>
        <v>5</v>
      </c>
      <c r="N35" s="93">
        <f>[30]Agosto!$D$17</f>
        <v>2.9</v>
      </c>
      <c r="O35" s="93">
        <f>[30]Agosto!$D$18</f>
        <v>5.3</v>
      </c>
      <c r="P35" s="93">
        <f>[30]Agosto!$D$19</f>
        <v>16.600000000000001</v>
      </c>
      <c r="Q35" s="93">
        <f>[30]Agosto!$D$20</f>
        <v>19.2</v>
      </c>
      <c r="R35" s="93">
        <f>[30]Agosto!$D$21</f>
        <v>19.8</v>
      </c>
      <c r="S35" s="93">
        <f>[30]Agosto!$D$22</f>
        <v>21.1</v>
      </c>
      <c r="T35" s="93">
        <f>[30]Agosto!$D$23</f>
        <v>21.5</v>
      </c>
      <c r="U35" s="93">
        <f>[30]Agosto!$D$24</f>
        <v>20.100000000000001</v>
      </c>
      <c r="V35" s="93">
        <f>[30]Agosto!$D$25</f>
        <v>20.6</v>
      </c>
      <c r="W35" s="93">
        <f>[30]Agosto!$D$26</f>
        <v>20.399999999999999</v>
      </c>
      <c r="X35" s="93">
        <f>[30]Agosto!$D$27</f>
        <v>15.3</v>
      </c>
      <c r="Y35" s="93">
        <f>[30]Agosto!$D$28</f>
        <v>12.9</v>
      </c>
      <c r="Z35" s="93">
        <f>[30]Agosto!$D$29</f>
        <v>9.3000000000000007</v>
      </c>
      <c r="AA35" s="93">
        <f>[30]Agosto!$D$30</f>
        <v>2.2000000000000002</v>
      </c>
      <c r="AB35" s="93">
        <f>[30]Agosto!$D$31</f>
        <v>6.9</v>
      </c>
      <c r="AC35" s="93">
        <f>[30]Agosto!$D$32</f>
        <v>13</v>
      </c>
      <c r="AD35" s="93">
        <f>[30]Agosto!$D$33</f>
        <v>17.100000000000001</v>
      </c>
      <c r="AE35" s="93">
        <f>[30]Agosto!$D$34</f>
        <v>17.399999999999999</v>
      </c>
      <c r="AF35" s="93">
        <f>[30]Agosto!$D$35</f>
        <v>17.8</v>
      </c>
      <c r="AG35" s="81">
        <f t="shared" si="1"/>
        <v>2.2000000000000002</v>
      </c>
      <c r="AH35" s="92">
        <f t="shared" si="2"/>
        <v>14.264516129032257</v>
      </c>
      <c r="AK35" t="s">
        <v>33</v>
      </c>
    </row>
    <row r="36" spans="1:39" x14ac:dyDescent="0.2">
      <c r="A36" s="50" t="s">
        <v>126</v>
      </c>
      <c r="B36" s="93">
        <f>[31]Agosto!$D$5</f>
        <v>18.899999999999999</v>
      </c>
      <c r="C36" s="93">
        <f>[31]Agosto!$D$6</f>
        <v>19.100000000000001</v>
      </c>
      <c r="D36" s="93">
        <f>[31]Agosto!$D$7</f>
        <v>20.5</v>
      </c>
      <c r="E36" s="93">
        <f>[31]Agosto!$D$8</f>
        <v>21.4</v>
      </c>
      <c r="F36" s="93">
        <f>[31]Agosto!$D$9</f>
        <v>22</v>
      </c>
      <c r="G36" s="93">
        <f>[31]Agosto!$D$10</f>
        <v>21.5</v>
      </c>
      <c r="H36" s="93">
        <f>[31]Agosto!$D$11</f>
        <v>17.899999999999999</v>
      </c>
      <c r="I36" s="93">
        <f>[31]Agosto!$D$12</f>
        <v>16.7</v>
      </c>
      <c r="J36" s="93">
        <f>[31]Agosto!$D$13</f>
        <v>9.1</v>
      </c>
      <c r="K36" s="93">
        <f>[31]Agosto!$D$14</f>
        <v>3.6</v>
      </c>
      <c r="L36" s="93">
        <f>[31]Agosto!$D$15</f>
        <v>5.3</v>
      </c>
      <c r="M36" s="93">
        <f>[31]Agosto!$D$16</f>
        <v>5.5</v>
      </c>
      <c r="N36" s="93">
        <f>[31]Agosto!$D$17</f>
        <v>3.2</v>
      </c>
      <c r="O36" s="93">
        <f>[31]Agosto!$D$18</f>
        <v>10.1</v>
      </c>
      <c r="P36" s="93">
        <f>[31]Agosto!$D$19</f>
        <v>18</v>
      </c>
      <c r="Q36" s="93">
        <f>[31]Agosto!$D$20</f>
        <v>23.2</v>
      </c>
      <c r="R36" s="93">
        <f>[31]Agosto!$D$21</f>
        <v>16.100000000000001</v>
      </c>
      <c r="S36" s="93">
        <f>[31]Agosto!$D$22</f>
        <v>24.4</v>
      </c>
      <c r="T36" s="93">
        <f>[31]Agosto!$D$23</f>
        <v>20.100000000000001</v>
      </c>
      <c r="U36" s="93">
        <f>[31]Agosto!$D$24</f>
        <v>17.600000000000001</v>
      </c>
      <c r="V36" s="93">
        <f>[31]Agosto!$D$25</f>
        <v>21.7</v>
      </c>
      <c r="W36" s="93">
        <f>[31]Agosto!$D$26</f>
        <v>19.2</v>
      </c>
      <c r="X36" s="93">
        <f>[31]Agosto!$D$27</f>
        <v>14.6</v>
      </c>
      <c r="Y36" s="93">
        <f>[31]Agosto!$D$28</f>
        <v>13.2</v>
      </c>
      <c r="Z36" s="93">
        <f>[31]Agosto!$D$29</f>
        <v>9.4</v>
      </c>
      <c r="AA36" s="93">
        <f>[31]Agosto!$D$30</f>
        <v>2.5</v>
      </c>
      <c r="AB36" s="93">
        <f>[31]Agosto!$D$31</f>
        <v>10</v>
      </c>
      <c r="AC36" s="93">
        <f>[31]Agosto!$D$32</f>
        <v>14</v>
      </c>
      <c r="AD36" s="93">
        <f>[31]Agosto!$D$33</f>
        <v>18.7</v>
      </c>
      <c r="AE36" s="93">
        <f>[31]Agosto!$D$34</f>
        <v>21.7</v>
      </c>
      <c r="AF36" s="93">
        <f>[31]Agosto!$D$35</f>
        <v>19.5</v>
      </c>
      <c r="AG36" s="81">
        <f t="shared" si="1"/>
        <v>2.5</v>
      </c>
      <c r="AH36" s="92">
        <f t="shared" si="2"/>
        <v>15.441935483870965</v>
      </c>
      <c r="AJ36" t="s">
        <v>33</v>
      </c>
    </row>
    <row r="37" spans="1:39" x14ac:dyDescent="0.2">
      <c r="A37" s="50" t="s">
        <v>13</v>
      </c>
      <c r="B37" s="93">
        <f>[32]Agosto!$D$5</f>
        <v>17.899999999999999</v>
      </c>
      <c r="C37" s="93">
        <f>[32]Agosto!$D$6</f>
        <v>13.8</v>
      </c>
      <c r="D37" s="93">
        <f>[32]Agosto!$D$7</f>
        <v>20</v>
      </c>
      <c r="E37" s="93">
        <f>[32]Agosto!$D$8</f>
        <v>15.5</v>
      </c>
      <c r="F37" s="93">
        <f>[32]Agosto!$D$9</f>
        <v>16</v>
      </c>
      <c r="G37" s="93">
        <f>[32]Agosto!$D$10</f>
        <v>15.3</v>
      </c>
      <c r="H37" s="93">
        <f>[32]Agosto!$D$11</f>
        <v>16.399999999999999</v>
      </c>
      <c r="I37" s="93">
        <f>[32]Agosto!$D$12</f>
        <v>16.8</v>
      </c>
      <c r="J37" s="93">
        <f>[32]Agosto!$D$13</f>
        <v>11.7</v>
      </c>
      <c r="K37" s="93">
        <f>[32]Agosto!$D$14</f>
        <v>8.3000000000000007</v>
      </c>
      <c r="L37" s="93">
        <f>[32]Agosto!$D$15</f>
        <v>3.9</v>
      </c>
      <c r="M37" s="93">
        <f>[32]Agosto!$D$16</f>
        <v>7.9</v>
      </c>
      <c r="N37" s="93">
        <f>[32]Agosto!$D$17</f>
        <v>8.8000000000000007</v>
      </c>
      <c r="O37" s="93">
        <f>[32]Agosto!$D$18</f>
        <v>7.2</v>
      </c>
      <c r="P37" s="93">
        <f>[32]Agosto!$D$19</f>
        <v>11.6</v>
      </c>
      <c r="Q37" s="93">
        <f>[32]Agosto!$D$20</f>
        <v>15.4</v>
      </c>
      <c r="R37" s="93">
        <f>[32]Agosto!$D$21</f>
        <v>15.2</v>
      </c>
      <c r="S37" s="93">
        <f>[32]Agosto!$D$22</f>
        <v>16.600000000000001</v>
      </c>
      <c r="T37" s="93">
        <f>[32]Agosto!$D$23</f>
        <v>14.9</v>
      </c>
      <c r="U37" s="93">
        <f>[32]Agosto!$D$24</f>
        <v>14.9</v>
      </c>
      <c r="V37" s="93">
        <f>[32]Agosto!$D$25</f>
        <v>16.5</v>
      </c>
      <c r="W37" s="93">
        <f>[32]Agosto!$D$26</f>
        <v>14.8</v>
      </c>
      <c r="X37" s="93">
        <f>[32]Agosto!$D$27</f>
        <v>19.3</v>
      </c>
      <c r="Y37" s="93">
        <f>[32]Agosto!$D$28</f>
        <v>16.7</v>
      </c>
      <c r="Z37" s="93">
        <f>[32]Agosto!$D$29</f>
        <v>13.6</v>
      </c>
      <c r="AA37" s="93">
        <f>[32]Agosto!$D$30</f>
        <v>9.1999999999999993</v>
      </c>
      <c r="AB37" s="93">
        <f>[32]Agosto!$D$31</f>
        <v>9.1</v>
      </c>
      <c r="AC37" s="93">
        <f>[32]Agosto!$D$32</f>
        <v>11.1</v>
      </c>
      <c r="AD37" s="93">
        <f>[32]Agosto!$D$33</f>
        <v>13.7</v>
      </c>
      <c r="AE37" s="93">
        <f>[32]Agosto!$D$34</f>
        <v>15.3</v>
      </c>
      <c r="AF37" s="93">
        <f>[32]Agosto!$D$35</f>
        <v>14.7</v>
      </c>
      <c r="AG37" s="81">
        <f t="shared" si="1"/>
        <v>3.9</v>
      </c>
      <c r="AH37" s="92">
        <f t="shared" si="2"/>
        <v>13.616129032258067</v>
      </c>
    </row>
    <row r="38" spans="1:39" x14ac:dyDescent="0.2">
      <c r="A38" s="50" t="s">
        <v>155</v>
      </c>
      <c r="B38" s="93">
        <f>[33]Agosto!$D5</f>
        <v>15.9</v>
      </c>
      <c r="C38" s="93">
        <f>[33]Agosto!$D6</f>
        <v>15.6</v>
      </c>
      <c r="D38" s="93">
        <f>[33]Agosto!$D7</f>
        <v>14.2</v>
      </c>
      <c r="E38" s="93">
        <f>[33]Agosto!$D8</f>
        <v>15.5</v>
      </c>
      <c r="F38" s="93">
        <f>[33]Agosto!$D9</f>
        <v>14</v>
      </c>
      <c r="G38" s="93">
        <f>[33]Agosto!$D10</f>
        <v>12.8</v>
      </c>
      <c r="H38" s="93">
        <f>[33]Agosto!$D11</f>
        <v>12.8</v>
      </c>
      <c r="I38" s="93">
        <f>[33]Agosto!$D12</f>
        <v>15.4</v>
      </c>
      <c r="J38" s="93">
        <f>[33]Agosto!$D13</f>
        <v>12.1</v>
      </c>
      <c r="K38" s="93">
        <f>[33]Agosto!$D14</f>
        <v>6.8</v>
      </c>
      <c r="L38" s="93">
        <f>[33]Agosto!$D15</f>
        <v>3</v>
      </c>
      <c r="M38" s="93">
        <f>[33]Agosto!$D16</f>
        <v>9.1999999999999993</v>
      </c>
      <c r="N38" s="93">
        <f>[33]Agosto!$D17</f>
        <v>5.9</v>
      </c>
      <c r="O38" s="93">
        <f>[33]Agosto!$D18</f>
        <v>8.8000000000000007</v>
      </c>
      <c r="P38" s="93">
        <f>[33]Agosto!$D19</f>
        <v>11.4</v>
      </c>
      <c r="Q38" s="93">
        <f>[33]Agosto!$D20</f>
        <v>13.5</v>
      </c>
      <c r="R38" s="93">
        <f>[33]Agosto!$D21</f>
        <v>14.4</v>
      </c>
      <c r="S38" s="93">
        <f>[33]Agosto!$D22</f>
        <v>17</v>
      </c>
      <c r="T38" s="93">
        <f>[33]Agosto!$D23</f>
        <v>14.7</v>
      </c>
      <c r="U38" s="93">
        <f>[33]Agosto!$D24</f>
        <v>14.5</v>
      </c>
      <c r="V38" s="93">
        <f>[33]Agosto!$D25</f>
        <v>14.1</v>
      </c>
      <c r="W38" s="93">
        <f>[33]Agosto!$D26</f>
        <v>14.2</v>
      </c>
      <c r="X38" s="93">
        <f>[33]Agosto!$D27</f>
        <v>14.9</v>
      </c>
      <c r="Y38" s="93">
        <f>[33]Agosto!$D28</f>
        <v>15.9</v>
      </c>
      <c r="Z38" s="93">
        <f>[33]Agosto!$D29</f>
        <v>15</v>
      </c>
      <c r="AA38" s="93">
        <f>[33]Agosto!$D30</f>
        <v>11.6</v>
      </c>
      <c r="AB38" s="93">
        <f>[33]Agosto!$D31</f>
        <v>14.8</v>
      </c>
      <c r="AC38" s="93">
        <f>[33]Agosto!$D32</f>
        <v>15.1</v>
      </c>
      <c r="AD38" s="93">
        <f>[33]Agosto!$D33</f>
        <v>13.2</v>
      </c>
      <c r="AE38" s="93">
        <f>[33]Agosto!$D34</f>
        <v>15.2</v>
      </c>
      <c r="AF38" s="93">
        <f>[33]Agosto!$D35</f>
        <v>14.4</v>
      </c>
      <c r="AG38" s="81">
        <f t="shared" si="1"/>
        <v>3</v>
      </c>
      <c r="AH38" s="92">
        <f t="shared" si="2"/>
        <v>13.093548387096773</v>
      </c>
      <c r="AJ38" t="s">
        <v>33</v>
      </c>
      <c r="AL38" t="s">
        <v>33</v>
      </c>
    </row>
    <row r="39" spans="1:39" x14ac:dyDescent="0.2">
      <c r="A39" s="50" t="s">
        <v>14</v>
      </c>
      <c r="B39" s="93">
        <f>[34]Agosto!$D$5</f>
        <v>15.1</v>
      </c>
      <c r="C39" s="93">
        <f>[34]Agosto!$D$6</f>
        <v>15.5</v>
      </c>
      <c r="D39" s="93">
        <f>[34]Agosto!$D$7</f>
        <v>15.2</v>
      </c>
      <c r="E39" s="93">
        <f>[34]Agosto!$D$8</f>
        <v>18.5</v>
      </c>
      <c r="F39" s="93">
        <f>[34]Agosto!$D$9</f>
        <v>18.5</v>
      </c>
      <c r="G39" s="93">
        <f>[34]Agosto!$D$10</f>
        <v>16.899999999999999</v>
      </c>
      <c r="H39" s="93">
        <f>[34]Agosto!$D$11</f>
        <v>18.600000000000001</v>
      </c>
      <c r="I39" s="93">
        <f>[34]Agosto!$D$12</f>
        <v>11.3</v>
      </c>
      <c r="J39" s="93">
        <f>[34]Agosto!$D$13</f>
        <v>7.3</v>
      </c>
      <c r="K39" s="93">
        <f>[34]Agosto!$D$14</f>
        <v>2.5</v>
      </c>
      <c r="L39" s="93">
        <f>[34]Agosto!$D$15</f>
        <v>4.4000000000000004</v>
      </c>
      <c r="M39" s="93">
        <f>[34]Agosto!$D$16</f>
        <v>8.6999999999999993</v>
      </c>
      <c r="N39" s="93">
        <f>[34]Agosto!$D$17</f>
        <v>6.1</v>
      </c>
      <c r="O39" s="93">
        <f>[34]Agosto!$D$18</f>
        <v>9</v>
      </c>
      <c r="P39" s="93">
        <f>[34]Agosto!$D$19</f>
        <v>14.2</v>
      </c>
      <c r="Q39" s="93">
        <f>[34]Agosto!$D$20</f>
        <v>19</v>
      </c>
      <c r="R39" s="93">
        <f>[34]Agosto!$D$21</f>
        <v>18.399999999999999</v>
      </c>
      <c r="S39" s="93">
        <f>[34]Agosto!$D$22</f>
        <v>21.2</v>
      </c>
      <c r="T39" s="93">
        <f>[34]Agosto!$D$23</f>
        <v>21</v>
      </c>
      <c r="U39" s="93">
        <f>[34]Agosto!$D$24</f>
        <v>21.8</v>
      </c>
      <c r="V39" s="93">
        <f>[34]Agosto!$D$25</f>
        <v>19.8</v>
      </c>
      <c r="W39" s="93">
        <f>[34]Agosto!$D$26</f>
        <v>18.100000000000001</v>
      </c>
      <c r="X39" s="93">
        <f>[34]Agosto!$D$27</f>
        <v>10.9</v>
      </c>
      <c r="Y39" s="93">
        <f>[34]Agosto!$D$28</f>
        <v>10.4</v>
      </c>
      <c r="Z39" s="93">
        <f>[34]Agosto!$D$29</f>
        <v>5.9</v>
      </c>
      <c r="AA39" s="93">
        <f>[34]Agosto!$D$30</f>
        <v>5.9</v>
      </c>
      <c r="AB39" s="93">
        <f>[34]Agosto!$D$31</f>
        <v>8.8000000000000007</v>
      </c>
      <c r="AC39" s="93">
        <f>[34]Agosto!$D$32</f>
        <v>12.7</v>
      </c>
      <c r="AD39" s="93">
        <f>[34]Agosto!$D$33</f>
        <v>15.8</v>
      </c>
      <c r="AE39" s="93">
        <f>[34]Agosto!$D$34</f>
        <v>18.3</v>
      </c>
      <c r="AF39" s="93">
        <f>[34]Agosto!$D$35</f>
        <v>18.8</v>
      </c>
      <c r="AG39" s="81">
        <f t="shared" si="1"/>
        <v>2.5</v>
      </c>
      <c r="AH39" s="92">
        <f t="shared" si="2"/>
        <v>13.825806451612902</v>
      </c>
      <c r="AI39" s="11" t="s">
        <v>33</v>
      </c>
      <c r="AJ39" t="s">
        <v>33</v>
      </c>
      <c r="AL39" t="s">
        <v>33</v>
      </c>
    </row>
    <row r="40" spans="1:39" x14ac:dyDescent="0.2">
      <c r="A40" s="50" t="s">
        <v>15</v>
      </c>
      <c r="B40" s="93">
        <f>[35]Agosto!$D$5</f>
        <v>19.3</v>
      </c>
      <c r="C40" s="93">
        <f>[35]Agosto!$D$6</f>
        <v>23.2</v>
      </c>
      <c r="D40" s="93">
        <f>[35]Agosto!$D$7</f>
        <v>27.3</v>
      </c>
      <c r="E40" s="93">
        <f>[35]Agosto!$D$8</f>
        <v>26.4</v>
      </c>
      <c r="F40" s="93">
        <f>[35]Agosto!$D$9</f>
        <v>20.3</v>
      </c>
      <c r="G40" s="93">
        <f>[35]Agosto!$D$10</f>
        <v>22.1</v>
      </c>
      <c r="H40" s="93">
        <f>[35]Agosto!$D$11</f>
        <v>18.100000000000001</v>
      </c>
      <c r="I40" s="93">
        <f>[35]Agosto!$D$12</f>
        <v>14.6</v>
      </c>
      <c r="J40" s="93">
        <f>[35]Agosto!$D$13</f>
        <v>13.5</v>
      </c>
      <c r="K40" s="93">
        <f>[35]Agosto!$D$14</f>
        <v>2.2999999999999998</v>
      </c>
      <c r="L40" s="93">
        <f>[35]Agosto!$D$15</f>
        <v>3.6</v>
      </c>
      <c r="M40" s="93">
        <f>[35]Agosto!$D$16</f>
        <v>8</v>
      </c>
      <c r="N40" s="93">
        <f>[35]Agosto!$D$17</f>
        <v>7.5</v>
      </c>
      <c r="O40" s="93">
        <f>[35]Agosto!$D$18</f>
        <v>11.7</v>
      </c>
      <c r="P40" s="93">
        <f>[35]Agosto!$D$19</f>
        <v>18.600000000000001</v>
      </c>
      <c r="Q40" s="93">
        <f>[35]Agosto!$D$20</f>
        <v>21.7</v>
      </c>
      <c r="R40" s="93">
        <f>[35]Agosto!$D$21</f>
        <v>23.8</v>
      </c>
      <c r="S40" s="93">
        <f>[35]Agosto!$D$22</f>
        <v>21.4</v>
      </c>
      <c r="T40" s="93">
        <f>[35]Agosto!$D$23</f>
        <v>26.5</v>
      </c>
      <c r="U40" s="93">
        <f>[35]Agosto!$D$24</f>
        <v>21.3</v>
      </c>
      <c r="V40" s="93">
        <f>[35]Agosto!$D$25</f>
        <v>19.2</v>
      </c>
      <c r="W40" s="93">
        <f>[35]Agosto!$D$26</f>
        <v>19.899999999999999</v>
      </c>
      <c r="X40" s="93">
        <f>[35]Agosto!$D$27</f>
        <v>11.5</v>
      </c>
      <c r="Y40" s="93">
        <f>[35]Agosto!$D$28</f>
        <v>12.7</v>
      </c>
      <c r="Z40" s="93">
        <f>[35]Agosto!$D$29</f>
        <v>11.7</v>
      </c>
      <c r="AA40" s="93">
        <f>[35]Agosto!$D$30</f>
        <v>5.0999999999999996</v>
      </c>
      <c r="AB40" s="93">
        <f>[35]Agosto!$D$31</f>
        <v>11.9</v>
      </c>
      <c r="AC40" s="93">
        <f>[35]Agosto!$D$32</f>
        <v>13.5</v>
      </c>
      <c r="AD40" s="93">
        <f>[35]Agosto!$D$33</f>
        <v>15.1</v>
      </c>
      <c r="AE40" s="93">
        <f>[35]Agosto!$D$34</f>
        <v>19.399999999999999</v>
      </c>
      <c r="AF40" s="93">
        <f>[35]Agosto!$D$35</f>
        <v>21.7</v>
      </c>
      <c r="AG40" s="81">
        <f t="shared" si="1"/>
        <v>2.2999999999999998</v>
      </c>
      <c r="AH40" s="92">
        <f t="shared" si="2"/>
        <v>16.545161290322579</v>
      </c>
      <c r="AJ40" t="s">
        <v>33</v>
      </c>
      <c r="AK40" t="s">
        <v>33</v>
      </c>
    </row>
    <row r="41" spans="1:39" x14ac:dyDescent="0.2">
      <c r="A41" s="50" t="s">
        <v>156</v>
      </c>
      <c r="B41" s="93">
        <f>[36]Agosto!$D$5</f>
        <v>16.8</v>
      </c>
      <c r="C41" s="93">
        <f>[36]Agosto!$D$6</f>
        <v>18.3</v>
      </c>
      <c r="D41" s="93">
        <f>[36]Agosto!$D$7</f>
        <v>16.3</v>
      </c>
      <c r="E41" s="93">
        <f>[36]Agosto!$D$8</f>
        <v>18.100000000000001</v>
      </c>
      <c r="F41" s="93">
        <f>[36]Agosto!$D$9</f>
        <v>14.4</v>
      </c>
      <c r="G41" s="93">
        <f>[36]Agosto!$D$10</f>
        <v>14.6</v>
      </c>
      <c r="H41" s="93">
        <f>[36]Agosto!$D$11</f>
        <v>14.7</v>
      </c>
      <c r="I41" s="93">
        <f>[36]Agosto!$D$12</f>
        <v>19.100000000000001</v>
      </c>
      <c r="J41" s="93">
        <f>[36]Agosto!$D$13</f>
        <v>8.1999999999999993</v>
      </c>
      <c r="K41" s="93">
        <f>[36]Agosto!$D$14</f>
        <v>5.3</v>
      </c>
      <c r="L41" s="93">
        <f>[36]Agosto!$D$15</f>
        <v>3.2</v>
      </c>
      <c r="M41" s="93">
        <f>[36]Agosto!$D$16</f>
        <v>6.2</v>
      </c>
      <c r="N41" s="93">
        <f>[36]Agosto!$D$17</f>
        <v>5.2</v>
      </c>
      <c r="O41" s="93">
        <f>[36]Agosto!$D$18</f>
        <v>6.2</v>
      </c>
      <c r="P41" s="93">
        <f>[36]Agosto!$D$19</f>
        <v>11.4</v>
      </c>
      <c r="Q41" s="93">
        <f>[36]Agosto!$D$20</f>
        <v>13.4</v>
      </c>
      <c r="R41" s="93">
        <f>[36]Agosto!$D$21</f>
        <v>15.6</v>
      </c>
      <c r="S41" s="93">
        <f>[36]Agosto!$D$22</f>
        <v>15.6</v>
      </c>
      <c r="T41" s="93">
        <f>[36]Agosto!$D$23</f>
        <v>14.5</v>
      </c>
      <c r="U41" s="93">
        <f>[36]Agosto!$D$24</f>
        <v>15.7</v>
      </c>
      <c r="V41" s="93">
        <f>[36]Agosto!$D$25</f>
        <v>15.8</v>
      </c>
      <c r="W41" s="93">
        <f>[36]Agosto!$D$26</f>
        <v>17.399999999999999</v>
      </c>
      <c r="X41" s="93">
        <f>[36]Agosto!$D$27</f>
        <v>17.7</v>
      </c>
      <c r="Y41" s="93">
        <f>[36]Agosto!$D$28</f>
        <v>13.9</v>
      </c>
      <c r="Z41" s="93">
        <f>[36]Agosto!$D$29</f>
        <v>8.9</v>
      </c>
      <c r="AA41" s="93">
        <f>[36]Agosto!$D$30</f>
        <v>5.0999999999999996</v>
      </c>
      <c r="AB41" s="93">
        <f>[36]Agosto!$D$31</f>
        <v>9.4</v>
      </c>
      <c r="AC41" s="93">
        <f>[36]Agosto!$D$32</f>
        <v>10.5</v>
      </c>
      <c r="AD41" s="93">
        <f>[36]Agosto!$D$33</f>
        <v>12.9</v>
      </c>
      <c r="AE41" s="93">
        <f>[36]Agosto!$D$34</f>
        <v>18.5</v>
      </c>
      <c r="AF41" s="93">
        <f>[36]Agosto!$D$35</f>
        <v>18.100000000000001</v>
      </c>
      <c r="AG41" s="81">
        <f t="shared" si="1"/>
        <v>3.2</v>
      </c>
      <c r="AH41" s="92">
        <f t="shared" si="2"/>
        <v>12.935483870967738</v>
      </c>
      <c r="AL41" t="s">
        <v>33</v>
      </c>
    </row>
    <row r="42" spans="1:39" x14ac:dyDescent="0.2">
      <c r="A42" s="50" t="s">
        <v>16</v>
      </c>
      <c r="B42" s="93">
        <f>[37]Agosto!$D$5</f>
        <v>14.9</v>
      </c>
      <c r="C42" s="93">
        <f>[37]Agosto!$D$6</f>
        <v>19.399999999999999</v>
      </c>
      <c r="D42" s="93">
        <f>[37]Agosto!$D$7</f>
        <v>18.600000000000001</v>
      </c>
      <c r="E42" s="93">
        <f>[37]Agosto!$D$8</f>
        <v>20.399999999999999</v>
      </c>
      <c r="F42" s="93">
        <f>[37]Agosto!$D$9</f>
        <v>15.1</v>
      </c>
      <c r="G42" s="93">
        <f>[37]Agosto!$D$10</f>
        <v>18.5</v>
      </c>
      <c r="H42" s="93">
        <f>[37]Agosto!$D$11</f>
        <v>13.9</v>
      </c>
      <c r="I42" s="93">
        <f>[37]Agosto!$D$12</f>
        <v>16.100000000000001</v>
      </c>
      <c r="J42" s="93">
        <f>[37]Agosto!$D$13</f>
        <v>9.3000000000000007</v>
      </c>
      <c r="K42" s="93">
        <f>[37]Agosto!$D$14</f>
        <v>0.1</v>
      </c>
      <c r="L42" s="93">
        <f>[37]Agosto!$D$15</f>
        <v>0</v>
      </c>
      <c r="M42" s="93">
        <f>[37]Agosto!$D$16</f>
        <v>2.6</v>
      </c>
      <c r="N42" s="93">
        <f>[37]Agosto!$D$17</f>
        <v>0.7</v>
      </c>
      <c r="O42" s="93">
        <f>[37]Agosto!$D$18</f>
        <v>6</v>
      </c>
      <c r="P42" s="93">
        <f>[37]Agosto!$D$19</f>
        <v>9.4</v>
      </c>
      <c r="Q42" s="93">
        <f>[37]Agosto!$D$20</f>
        <v>11.5</v>
      </c>
      <c r="R42" s="93">
        <f>[37]Agosto!$D$21</f>
        <v>14.9</v>
      </c>
      <c r="S42" s="93">
        <f>[37]Agosto!$D$22</f>
        <v>13.1</v>
      </c>
      <c r="T42" s="93">
        <f>[37]Agosto!$D$23</f>
        <v>14</v>
      </c>
      <c r="U42" s="93">
        <f>[37]Agosto!$D$24</f>
        <v>16.8</v>
      </c>
      <c r="V42" s="93">
        <f>[37]Agosto!$D$25</f>
        <v>15.5</v>
      </c>
      <c r="W42" s="93">
        <f>[37]Agosto!$D$26</f>
        <v>15</v>
      </c>
      <c r="X42" s="93">
        <f>[37]Agosto!$D$27</f>
        <v>15</v>
      </c>
      <c r="Y42" s="93">
        <f>[37]Agosto!$D$28</f>
        <v>13.2</v>
      </c>
      <c r="Z42" s="93">
        <f>[37]Agosto!$D$29</f>
        <v>10.199999999999999</v>
      </c>
      <c r="AA42" s="93">
        <f>[37]Agosto!$D$30</f>
        <v>-0.3</v>
      </c>
      <c r="AB42" s="93">
        <f>[37]Agosto!$D$31</f>
        <v>5.0999999999999996</v>
      </c>
      <c r="AC42" s="93">
        <f>[37]Agosto!$D$32</f>
        <v>11.7</v>
      </c>
      <c r="AD42" s="93">
        <f>[37]Agosto!$D$33</f>
        <v>9.6</v>
      </c>
      <c r="AE42" s="93">
        <f>[37]Agosto!$D$34</f>
        <v>15.3</v>
      </c>
      <c r="AF42" s="93">
        <f>[37]Agosto!$D$35</f>
        <v>12.8</v>
      </c>
      <c r="AG42" s="81">
        <f t="shared" si="1"/>
        <v>-0.3</v>
      </c>
      <c r="AH42" s="92">
        <f t="shared" si="2"/>
        <v>11.561290322580646</v>
      </c>
      <c r="AJ42" t="s">
        <v>33</v>
      </c>
      <c r="AK42" t="s">
        <v>33</v>
      </c>
      <c r="AL42" t="s">
        <v>33</v>
      </c>
    </row>
    <row r="43" spans="1:39" x14ac:dyDescent="0.2">
      <c r="A43" s="50" t="s">
        <v>139</v>
      </c>
      <c r="B43" s="93">
        <f>[38]Agosto!$D$5</f>
        <v>17.8</v>
      </c>
      <c r="C43" s="93">
        <f>[38]Agosto!$D$6</f>
        <v>19.100000000000001</v>
      </c>
      <c r="D43" s="93">
        <f>[38]Agosto!$D$7</f>
        <v>19.399999999999999</v>
      </c>
      <c r="E43" s="93">
        <f>[38]Agosto!$D$8</f>
        <v>22.1</v>
      </c>
      <c r="F43" s="93">
        <f>[38]Agosto!$D$9</f>
        <v>17.600000000000001</v>
      </c>
      <c r="G43" s="93">
        <f>[38]Agosto!$D$10</f>
        <v>18.7</v>
      </c>
      <c r="H43" s="93">
        <f>[38]Agosto!$D$11</f>
        <v>18.2</v>
      </c>
      <c r="I43" s="93">
        <f>[38]Agosto!$D$12</f>
        <v>16.8</v>
      </c>
      <c r="J43" s="93">
        <f>[38]Agosto!$D$13</f>
        <v>7.6</v>
      </c>
      <c r="K43" s="93">
        <f>[38]Agosto!$D$14</f>
        <v>4</v>
      </c>
      <c r="L43" s="93">
        <f>[38]Agosto!$D$15</f>
        <v>2.5</v>
      </c>
      <c r="M43" s="93">
        <f>[38]Agosto!$D$16</f>
        <v>3.7</v>
      </c>
      <c r="N43" s="93">
        <f>[38]Agosto!$D$17</f>
        <v>1.3</v>
      </c>
      <c r="O43" s="93">
        <f>[38]Agosto!$D$18</f>
        <v>8.5</v>
      </c>
      <c r="P43" s="93">
        <f>[38]Agosto!$D$19</f>
        <v>14.5</v>
      </c>
      <c r="Q43" s="93">
        <f>[38]Agosto!$D$20</f>
        <v>16.100000000000001</v>
      </c>
      <c r="R43" s="93">
        <f>[38]Agosto!$D$21</f>
        <v>16.600000000000001</v>
      </c>
      <c r="S43" s="93">
        <f>[38]Agosto!$D$22</f>
        <v>19</v>
      </c>
      <c r="T43" s="93">
        <f>[38]Agosto!$D$23</f>
        <v>18.2</v>
      </c>
      <c r="U43" s="93">
        <f>[38]Agosto!$D$24</f>
        <v>14.4</v>
      </c>
      <c r="V43" s="93">
        <f>[38]Agosto!$D$25</f>
        <v>19.399999999999999</v>
      </c>
      <c r="W43" s="93">
        <f>[38]Agosto!$D$26</f>
        <v>17.8</v>
      </c>
      <c r="X43" s="93">
        <f>[38]Agosto!$D$27</f>
        <v>14.2</v>
      </c>
      <c r="Y43" s="93">
        <f>[38]Agosto!$D$28</f>
        <v>14.2</v>
      </c>
      <c r="Z43" s="93">
        <f>[38]Agosto!$D$29</f>
        <v>10.6</v>
      </c>
      <c r="AA43" s="93">
        <f>[38]Agosto!$D$30</f>
        <v>1.4</v>
      </c>
      <c r="AB43" s="93">
        <f>[38]Agosto!$D$31</f>
        <v>6.7</v>
      </c>
      <c r="AC43" s="93">
        <f>[38]Agosto!$D$32</f>
        <v>13</v>
      </c>
      <c r="AD43" s="93">
        <f>[38]Agosto!$D$33</f>
        <v>15.6</v>
      </c>
      <c r="AE43" s="93">
        <f>[38]Agosto!$D$34</f>
        <v>18.5</v>
      </c>
      <c r="AF43" s="93">
        <f>[38]Agosto!$D$35</f>
        <v>18.100000000000001</v>
      </c>
      <c r="AG43" s="81">
        <f t="shared" si="1"/>
        <v>1.3</v>
      </c>
      <c r="AH43" s="92">
        <f t="shared" si="2"/>
        <v>13.729032258064516</v>
      </c>
      <c r="AJ43" t="s">
        <v>33</v>
      </c>
    </row>
    <row r="44" spans="1:39" x14ac:dyDescent="0.2">
      <c r="A44" s="50" t="s">
        <v>17</v>
      </c>
      <c r="B44" s="93">
        <f>[39]Agosto!$D$5</f>
        <v>17.899999999999999</v>
      </c>
      <c r="C44" s="93">
        <f>[39]Agosto!$D$6</f>
        <v>19.3</v>
      </c>
      <c r="D44" s="93">
        <f>[39]Agosto!$D$7</f>
        <v>19.8</v>
      </c>
      <c r="E44" s="93">
        <f>[39]Agosto!$D$8</f>
        <v>20.100000000000001</v>
      </c>
      <c r="F44" s="93">
        <f>[39]Agosto!$D$9</f>
        <v>17.399999999999999</v>
      </c>
      <c r="G44" s="93">
        <f>[39]Agosto!$D$10</f>
        <v>16.5</v>
      </c>
      <c r="H44" s="93">
        <f>[39]Agosto!$D$11</f>
        <v>17</v>
      </c>
      <c r="I44" s="93">
        <f>[39]Agosto!$D$12</f>
        <v>18</v>
      </c>
      <c r="J44" s="93">
        <f>[39]Agosto!$D$13</f>
        <v>7.5</v>
      </c>
      <c r="K44" s="93">
        <f>[39]Agosto!$D$14</f>
        <v>4.4000000000000004</v>
      </c>
      <c r="L44" s="93">
        <f>[39]Agosto!$D$15</f>
        <v>6.5</v>
      </c>
      <c r="M44" s="93">
        <f>[39]Agosto!$D$16</f>
        <v>8.8000000000000007</v>
      </c>
      <c r="N44" s="93">
        <f>[39]Agosto!$D$17</f>
        <v>7.8</v>
      </c>
      <c r="O44" s="93">
        <f>[39]Agosto!$D$18</f>
        <v>13.7</v>
      </c>
      <c r="P44" s="93">
        <f>[39]Agosto!$D$19</f>
        <v>17</v>
      </c>
      <c r="Q44" s="93">
        <f>[39]Agosto!$D$20</f>
        <v>17.2</v>
      </c>
      <c r="R44" s="93">
        <f>[39]Agosto!$D$21</f>
        <v>17.2</v>
      </c>
      <c r="S44" s="93">
        <f>[39]Agosto!$D$22</f>
        <v>20.100000000000001</v>
      </c>
      <c r="T44" s="93">
        <f>[39]Agosto!$D$23</f>
        <v>18.899999999999999</v>
      </c>
      <c r="U44" s="93">
        <f>[39]Agosto!$D$24</f>
        <v>16.5</v>
      </c>
      <c r="V44" s="93">
        <f>[39]Agosto!$D$25</f>
        <v>17.100000000000001</v>
      </c>
      <c r="W44" s="93">
        <f>[39]Agosto!$D$26</f>
        <v>20</v>
      </c>
      <c r="X44" s="93">
        <f>[39]Agosto!$D$27</f>
        <v>19.5</v>
      </c>
      <c r="Y44" s="93">
        <f>[39]Agosto!$D$28</f>
        <v>13.7</v>
      </c>
      <c r="Z44" s="93">
        <f>[39]Agosto!$D$29</f>
        <v>9.4</v>
      </c>
      <c r="AA44" s="93">
        <f>[39]Agosto!$D$30</f>
        <v>7.7</v>
      </c>
      <c r="AB44" s="93">
        <f>[39]Agosto!$D$31</f>
        <v>12.4</v>
      </c>
      <c r="AC44" s="93">
        <f>[39]Agosto!$D$32</f>
        <v>15.9</v>
      </c>
      <c r="AD44" s="93">
        <f>[39]Agosto!$D$33</f>
        <v>18.100000000000001</v>
      </c>
      <c r="AE44" s="93">
        <f>[39]Agosto!$D$34</f>
        <v>18</v>
      </c>
      <c r="AF44" s="93">
        <f>[39]Agosto!$D$35</f>
        <v>18.8</v>
      </c>
      <c r="AG44" s="81">
        <f t="shared" si="1"/>
        <v>4.4000000000000004</v>
      </c>
      <c r="AH44" s="92">
        <f t="shared" si="2"/>
        <v>15.232258064516127</v>
      </c>
      <c r="AJ44" t="s">
        <v>33</v>
      </c>
      <c r="AL44" t="s">
        <v>33</v>
      </c>
    </row>
    <row r="45" spans="1:39" hidden="1" x14ac:dyDescent="0.2">
      <c r="A45" s="50" t="s">
        <v>144</v>
      </c>
      <c r="B45" s="93" t="str">
        <f>[40]Agosto!$D$5</f>
        <v>*</v>
      </c>
      <c r="C45" s="93" t="str">
        <f>[40]Agosto!$D$6</f>
        <v>*</v>
      </c>
      <c r="D45" s="93" t="str">
        <f>[40]Agosto!$D$7</f>
        <v>*</v>
      </c>
      <c r="E45" s="93" t="str">
        <f>[40]Agosto!$D$8</f>
        <v>*</v>
      </c>
      <c r="F45" s="93" t="str">
        <f>[40]Agosto!$D$9</f>
        <v>*</v>
      </c>
      <c r="G45" s="93" t="str">
        <f>[40]Agosto!$D$10</f>
        <v>*</v>
      </c>
      <c r="H45" s="93" t="str">
        <f>[40]Agosto!$D$11</f>
        <v>*</v>
      </c>
      <c r="I45" s="93" t="str">
        <f>[40]Agosto!$D$12</f>
        <v>*</v>
      </c>
      <c r="J45" s="93" t="str">
        <f>[40]Agosto!$D$13</f>
        <v>*</v>
      </c>
      <c r="K45" s="93" t="str">
        <f>[40]Agosto!$D$14</f>
        <v>*</v>
      </c>
      <c r="L45" s="93" t="str">
        <f>[40]Agosto!$D$15</f>
        <v>*</v>
      </c>
      <c r="M45" s="93" t="str">
        <f>[40]Agosto!$D$16</f>
        <v>*</v>
      </c>
      <c r="N45" s="93" t="str">
        <f>[40]Agosto!$D$17</f>
        <v>*</v>
      </c>
      <c r="O45" s="93" t="str">
        <f>[40]Agosto!$D$18</f>
        <v>*</v>
      </c>
      <c r="P45" s="93" t="str">
        <f>[40]Agosto!$D$19</f>
        <v>*</v>
      </c>
      <c r="Q45" s="93" t="str">
        <f>[40]Agosto!$D$20</f>
        <v>*</v>
      </c>
      <c r="R45" s="93" t="str">
        <f>[40]Agosto!$D$21</f>
        <v>*</v>
      </c>
      <c r="S45" s="93" t="str">
        <f>[40]Agosto!$D$22</f>
        <v>*</v>
      </c>
      <c r="T45" s="93" t="str">
        <f>[40]Agosto!$D$23</f>
        <v>*</v>
      </c>
      <c r="U45" s="93" t="str">
        <f>[40]Agosto!$D$24</f>
        <v>*</v>
      </c>
      <c r="V45" s="93" t="str">
        <f>[40]Agosto!$D$25</f>
        <v>*</v>
      </c>
      <c r="W45" s="93" t="str">
        <f>[40]Agosto!$D$26</f>
        <v>*</v>
      </c>
      <c r="X45" s="93" t="str">
        <f>[40]Agosto!$D$27</f>
        <v>*</v>
      </c>
      <c r="Y45" s="93" t="str">
        <f>[40]Agosto!$D$28</f>
        <v>*</v>
      </c>
      <c r="Z45" s="93" t="str">
        <f>[40]Agosto!$D$29</f>
        <v>*</v>
      </c>
      <c r="AA45" s="93" t="str">
        <f>[40]Agosto!$D$30</f>
        <v>*</v>
      </c>
      <c r="AB45" s="93" t="str">
        <f>[40]Agosto!$D$31</f>
        <v>*</v>
      </c>
      <c r="AC45" s="93" t="str">
        <f>[40]Agosto!$D$32</f>
        <v>*</v>
      </c>
      <c r="AD45" s="93" t="str">
        <f>[40]Agosto!$D$33</f>
        <v>*</v>
      </c>
      <c r="AE45" s="93" t="str">
        <f>[40]Agosto!$D$34</f>
        <v>*</v>
      </c>
      <c r="AF45" s="93" t="str">
        <f>[40]Agosto!$D$35</f>
        <v>*</v>
      </c>
      <c r="AG45" s="81" t="s">
        <v>203</v>
      </c>
      <c r="AH45" s="92" t="e">
        <f t="shared" si="2"/>
        <v>#DIV/0!</v>
      </c>
      <c r="AL45" t="s">
        <v>33</v>
      </c>
      <c r="AM45" t="s">
        <v>33</v>
      </c>
    </row>
    <row r="46" spans="1:39" x14ac:dyDescent="0.2">
      <c r="A46" s="50" t="s">
        <v>18</v>
      </c>
      <c r="B46" s="93">
        <f>[41]Agosto!$D$5</f>
        <v>16.7</v>
      </c>
      <c r="C46" s="93">
        <f>[41]Agosto!$D$6</f>
        <v>17.399999999999999</v>
      </c>
      <c r="D46" s="93">
        <f>[41]Agosto!$D$7</f>
        <v>18.100000000000001</v>
      </c>
      <c r="E46" s="93">
        <f>[41]Agosto!$D$8</f>
        <v>20.3</v>
      </c>
      <c r="F46" s="93">
        <f>[41]Agosto!$D$9</f>
        <v>18.7</v>
      </c>
      <c r="G46" s="93">
        <f>[41]Agosto!$D$10</f>
        <v>17.7</v>
      </c>
      <c r="H46" s="93">
        <f>[41]Agosto!$D$11</f>
        <v>16.399999999999999</v>
      </c>
      <c r="I46" s="93">
        <f>[41]Agosto!$D$12</f>
        <v>12.1</v>
      </c>
      <c r="J46" s="93">
        <f>[41]Agosto!$D$13</f>
        <v>7.7</v>
      </c>
      <c r="K46" s="93">
        <f>[41]Agosto!$D$14</f>
        <v>2.8</v>
      </c>
      <c r="L46" s="93">
        <f>[41]Agosto!$D$15</f>
        <v>5.6</v>
      </c>
      <c r="M46" s="93">
        <f>[41]Agosto!$D$16</f>
        <v>7.6</v>
      </c>
      <c r="N46" s="93">
        <f>[41]Agosto!$D$17</f>
        <v>5.0999999999999996</v>
      </c>
      <c r="O46" s="93">
        <f>[41]Agosto!$D$18</f>
        <v>8.3000000000000007</v>
      </c>
      <c r="P46" s="93">
        <f>[41]Agosto!$D$19</f>
        <v>14.2</v>
      </c>
      <c r="Q46" s="93">
        <f>[41]Agosto!$D$20</f>
        <v>16.7</v>
      </c>
      <c r="R46" s="93">
        <f>[41]Agosto!$D$21</f>
        <v>19</v>
      </c>
      <c r="S46" s="93">
        <f>[41]Agosto!$D$22</f>
        <v>18.600000000000001</v>
      </c>
      <c r="T46" s="93">
        <f>[41]Agosto!$D$23</f>
        <v>18.7</v>
      </c>
      <c r="U46" s="93">
        <f>[41]Agosto!$D$24</f>
        <v>18.399999999999999</v>
      </c>
      <c r="V46" s="93">
        <f>[41]Agosto!$D$25</f>
        <v>19</v>
      </c>
      <c r="W46" s="93">
        <f>[41]Agosto!$D$26</f>
        <v>17.5</v>
      </c>
      <c r="X46" s="93">
        <f>[41]Agosto!$D$27</f>
        <v>11.7</v>
      </c>
      <c r="Y46" s="93">
        <f>[41]Agosto!$D$28</f>
        <v>11</v>
      </c>
      <c r="Z46" s="93">
        <f>[41]Agosto!$D$29</f>
        <v>5.6</v>
      </c>
      <c r="AA46" s="93">
        <f>[41]Agosto!$D$30</f>
        <v>3.7</v>
      </c>
      <c r="AB46" s="93">
        <f>[41]Agosto!$D$31</f>
        <v>12.4</v>
      </c>
      <c r="AC46" s="93">
        <f>[41]Agosto!$D$32</f>
        <v>15.9</v>
      </c>
      <c r="AD46" s="93">
        <f>[41]Agosto!$D$33</f>
        <v>18.100000000000001</v>
      </c>
      <c r="AE46" s="93">
        <f>[41]Agosto!$D$34</f>
        <v>15.8</v>
      </c>
      <c r="AF46" s="93">
        <f>[41]Agosto!$D$35</f>
        <v>18.3</v>
      </c>
      <c r="AG46" s="81">
        <f t="shared" si="1"/>
        <v>2.8</v>
      </c>
      <c r="AH46" s="92">
        <f t="shared" si="2"/>
        <v>13.841935483870966</v>
      </c>
      <c r="AI46" s="11" t="s">
        <v>33</v>
      </c>
      <c r="AJ46" t="s">
        <v>33</v>
      </c>
    </row>
    <row r="47" spans="1:39" x14ac:dyDescent="0.2">
      <c r="A47" s="50" t="s">
        <v>21</v>
      </c>
      <c r="B47" s="93">
        <f>[42]Agosto!$D$5</f>
        <v>19.5</v>
      </c>
      <c r="C47" s="93">
        <f>[42]Agosto!$D$6</f>
        <v>23.9</v>
      </c>
      <c r="D47" s="93">
        <f>[42]Agosto!$D$7</f>
        <v>19.399999999999999</v>
      </c>
      <c r="E47" s="93">
        <f>[42]Agosto!$D$8</f>
        <v>22.3</v>
      </c>
      <c r="F47" s="93">
        <f>[42]Agosto!$D$9</f>
        <v>20.6</v>
      </c>
      <c r="G47" s="93">
        <f>[42]Agosto!$D$10</f>
        <v>18.899999999999999</v>
      </c>
      <c r="H47" s="93">
        <f>[42]Agosto!$D$11</f>
        <v>17.899999999999999</v>
      </c>
      <c r="I47" s="93">
        <f>[42]Agosto!$D$12</f>
        <v>15.2</v>
      </c>
      <c r="J47" s="93">
        <f>[42]Agosto!$D$13</f>
        <v>7.7</v>
      </c>
      <c r="K47" s="93">
        <f>[42]Agosto!$D$14</f>
        <v>2.8</v>
      </c>
      <c r="L47" s="93">
        <f>[42]Agosto!$D$15</f>
        <v>5.6</v>
      </c>
      <c r="M47" s="93">
        <f>[42]Agosto!$D$16</f>
        <v>7.6</v>
      </c>
      <c r="N47" s="93">
        <f>[42]Agosto!$D$17</f>
        <v>5.0999999999999996</v>
      </c>
      <c r="O47" s="93">
        <f>[42]Agosto!$D$18</f>
        <v>8.3000000000000007</v>
      </c>
      <c r="P47" s="93">
        <f>[42]Agosto!$D$19</f>
        <v>14.2</v>
      </c>
      <c r="Q47" s="93">
        <f>[42]Agosto!$D$20</f>
        <v>16.7</v>
      </c>
      <c r="R47" s="93">
        <f>[42]Agosto!$D$21</f>
        <v>19</v>
      </c>
      <c r="S47" s="93">
        <f>[42]Agosto!$D$22</f>
        <v>18.600000000000001</v>
      </c>
      <c r="T47" s="93">
        <f>[42]Agosto!$D$23</f>
        <v>20.8</v>
      </c>
      <c r="U47" s="93">
        <f>[42]Agosto!$D$24</f>
        <v>21.5</v>
      </c>
      <c r="V47" s="93">
        <f>[42]Agosto!$D$25</f>
        <v>20.2</v>
      </c>
      <c r="W47" s="93">
        <f>[42]Agosto!$D$26</f>
        <v>23.5</v>
      </c>
      <c r="X47" s="93">
        <f>[42]Agosto!$D$27</f>
        <v>15.5</v>
      </c>
      <c r="Y47" s="93">
        <f>[42]Agosto!$D$28</f>
        <v>13</v>
      </c>
      <c r="Z47" s="93">
        <f>[42]Agosto!$D$29</f>
        <v>8.9</v>
      </c>
      <c r="AA47" s="93">
        <f>[42]Agosto!$D$30</f>
        <v>1.6</v>
      </c>
      <c r="AB47" s="93">
        <f>[42]Agosto!$D$31</f>
        <v>8.4</v>
      </c>
      <c r="AC47" s="93">
        <f>[42]Agosto!$D$32</f>
        <v>12.5</v>
      </c>
      <c r="AD47" s="93">
        <f>[42]Agosto!$D$33</f>
        <v>17.7</v>
      </c>
      <c r="AE47" s="93">
        <f>[42]Agosto!$D$34</f>
        <v>23.5</v>
      </c>
      <c r="AF47" s="93">
        <f>[42]Agosto!$D$35</f>
        <v>18.600000000000001</v>
      </c>
      <c r="AG47" s="81">
        <f t="shared" si="1"/>
        <v>1.6</v>
      </c>
      <c r="AH47" s="92">
        <f t="shared" si="2"/>
        <v>15.129032258064514</v>
      </c>
    </row>
    <row r="48" spans="1:39" x14ac:dyDescent="0.2">
      <c r="A48" s="50" t="s">
        <v>32</v>
      </c>
      <c r="B48" s="93">
        <f>[43]Agosto!$D$5</f>
        <v>21.6</v>
      </c>
      <c r="C48" s="93">
        <f>[43]Agosto!$D$6</f>
        <v>22.7</v>
      </c>
      <c r="D48" s="93">
        <f>[43]Agosto!$D$7</f>
        <v>21.1</v>
      </c>
      <c r="E48" s="93">
        <f>[43]Agosto!$D$8</f>
        <v>21.4</v>
      </c>
      <c r="F48" s="93">
        <f>[43]Agosto!$D$9</f>
        <v>19.600000000000001</v>
      </c>
      <c r="G48" s="93">
        <f>[43]Agosto!$D$10</f>
        <v>19</v>
      </c>
      <c r="H48" s="93">
        <f>[43]Agosto!$D$11</f>
        <v>18</v>
      </c>
      <c r="I48" s="93">
        <f>[43]Agosto!$D$12</f>
        <v>20.2</v>
      </c>
      <c r="J48" s="93">
        <f>[43]Agosto!$D$13</f>
        <v>9.6</v>
      </c>
      <c r="K48" s="93">
        <f>[43]Agosto!$D$14</f>
        <v>7.6</v>
      </c>
      <c r="L48" s="93">
        <f>[43]Agosto!$D$15</f>
        <v>7</v>
      </c>
      <c r="M48" s="93">
        <f>[43]Agosto!$D$16</f>
        <v>14</v>
      </c>
      <c r="N48" s="93">
        <f>[43]Agosto!$D$17</f>
        <v>13.6</v>
      </c>
      <c r="O48" s="93">
        <f>[43]Agosto!$D$18</f>
        <v>16.5</v>
      </c>
      <c r="P48" s="93">
        <f>[43]Agosto!$D$19</f>
        <v>19</v>
      </c>
      <c r="Q48" s="93">
        <f>[43]Agosto!$D$20</f>
        <v>21.8</v>
      </c>
      <c r="R48" s="93">
        <f>[43]Agosto!$D$21</f>
        <v>21.4</v>
      </c>
      <c r="S48" s="93">
        <f>[43]Agosto!$D$22</f>
        <v>22.7</v>
      </c>
      <c r="T48" s="93">
        <f>[43]Agosto!$D$23</f>
        <v>21.8</v>
      </c>
      <c r="U48" s="93">
        <f>[43]Agosto!$D$24</f>
        <v>20.399999999999999</v>
      </c>
      <c r="V48" s="93">
        <f>[43]Agosto!$D$25</f>
        <v>21.8</v>
      </c>
      <c r="W48" s="93">
        <f>[43]Agosto!$D$26</f>
        <v>19.7</v>
      </c>
      <c r="X48" s="93">
        <f>[43]Agosto!$D$27</f>
        <v>21.2</v>
      </c>
      <c r="Y48" s="93">
        <f>[43]Agosto!$D$28</f>
        <v>15.8</v>
      </c>
      <c r="Z48" s="93">
        <f>[43]Agosto!$D$29</f>
        <v>12.2</v>
      </c>
      <c r="AA48" s="93">
        <f>[43]Agosto!$D$30</f>
        <v>10.7</v>
      </c>
      <c r="AB48" s="93">
        <f>[43]Agosto!$D$31</f>
        <v>15.2</v>
      </c>
      <c r="AC48" s="93">
        <f>[43]Agosto!$D$32</f>
        <v>18.899999999999999</v>
      </c>
      <c r="AD48" s="93">
        <f>[43]Agosto!$D$33</f>
        <v>20.9</v>
      </c>
      <c r="AE48" s="93">
        <f>[43]Agosto!$D$34</f>
        <v>22</v>
      </c>
      <c r="AF48" s="93">
        <f>[43]Agosto!$D$35</f>
        <v>20.3</v>
      </c>
      <c r="AG48" s="81">
        <f t="shared" si="1"/>
        <v>7</v>
      </c>
      <c r="AH48" s="92">
        <f t="shared" si="2"/>
        <v>17.990322580645156</v>
      </c>
      <c r="AI48" s="11" t="s">
        <v>33</v>
      </c>
      <c r="AJ48" t="s">
        <v>33</v>
      </c>
      <c r="AL48" t="s">
        <v>33</v>
      </c>
    </row>
    <row r="49" spans="1:39" x14ac:dyDescent="0.2">
      <c r="A49" s="50" t="s">
        <v>19</v>
      </c>
      <c r="B49" s="93">
        <f>[44]Agosto!$D$5</f>
        <v>18.3</v>
      </c>
      <c r="C49" s="93">
        <f>[44]Agosto!$D$6</f>
        <v>19.899999999999999</v>
      </c>
      <c r="D49" s="93">
        <f>[44]Agosto!$D$7</f>
        <v>21.4</v>
      </c>
      <c r="E49" s="93">
        <f>[44]Agosto!$D$8</f>
        <v>18.8</v>
      </c>
      <c r="F49" s="93">
        <f>[44]Agosto!$D$9</f>
        <v>17.600000000000001</v>
      </c>
      <c r="G49" s="93">
        <f>[44]Agosto!$D$10</f>
        <v>17.399999999999999</v>
      </c>
      <c r="H49" s="93">
        <f>[44]Agosto!$D$11</f>
        <v>20.5</v>
      </c>
      <c r="I49" s="93">
        <f>[44]Agosto!$D$12</f>
        <v>20.3</v>
      </c>
      <c r="J49" s="93">
        <f>[44]Agosto!$D$13</f>
        <v>10.4</v>
      </c>
      <c r="K49" s="93">
        <f>[44]Agosto!$D$14</f>
        <v>7.5</v>
      </c>
      <c r="L49" s="93">
        <f>[44]Agosto!$D$15</f>
        <v>7.8</v>
      </c>
      <c r="M49" s="93">
        <f>[44]Agosto!$D$16</f>
        <v>9.5</v>
      </c>
      <c r="N49" s="93">
        <f>[44]Agosto!$D$17</f>
        <v>8.5</v>
      </c>
      <c r="O49" s="93">
        <f>[44]Agosto!$D$18</f>
        <v>10</v>
      </c>
      <c r="P49" s="93">
        <f>[44]Agosto!$D$19</f>
        <v>13.9</v>
      </c>
      <c r="Q49" s="93">
        <f>[44]Agosto!$D$20</f>
        <v>16.5</v>
      </c>
      <c r="R49" s="93">
        <f>[44]Agosto!$D$21</f>
        <v>17.3</v>
      </c>
      <c r="S49" s="93">
        <f>[44]Agosto!$D$22</f>
        <v>18.100000000000001</v>
      </c>
      <c r="T49" s="93">
        <f>[44]Agosto!$D$23</f>
        <v>18.399999999999999</v>
      </c>
      <c r="U49" s="93">
        <f>[44]Agosto!$D$24</f>
        <v>18.8</v>
      </c>
      <c r="V49" s="93">
        <f>[44]Agosto!$D$25</f>
        <v>18.399999999999999</v>
      </c>
      <c r="W49" s="93">
        <f>[44]Agosto!$D$26</f>
        <v>19.899999999999999</v>
      </c>
      <c r="X49" s="93">
        <f>[44]Agosto!$D$27</f>
        <v>21</v>
      </c>
      <c r="Y49" s="93">
        <f>[44]Agosto!$D$28</f>
        <v>15.4</v>
      </c>
      <c r="Z49" s="93">
        <f>[44]Agosto!$D$29</f>
        <v>12.3</v>
      </c>
      <c r="AA49" s="93">
        <f>[44]Agosto!$D$30</f>
        <v>8</v>
      </c>
      <c r="AB49" s="93">
        <f>[44]Agosto!$D$31</f>
        <v>10.199999999999999</v>
      </c>
      <c r="AC49" s="93">
        <f>[44]Agosto!$D$32</f>
        <v>11.7</v>
      </c>
      <c r="AD49" s="93">
        <f>[44]Agosto!$D$33</f>
        <v>15.5</v>
      </c>
      <c r="AE49" s="93">
        <f>[44]Agosto!$D$34</f>
        <v>17.7</v>
      </c>
      <c r="AF49" s="93">
        <f>[44]Agosto!$D$35</f>
        <v>17.399999999999999</v>
      </c>
      <c r="AG49" s="81">
        <f t="shared" si="1"/>
        <v>7.5</v>
      </c>
      <c r="AH49" s="92">
        <f t="shared" si="2"/>
        <v>15.432258064516127</v>
      </c>
    </row>
    <row r="50" spans="1:39" s="5" customFormat="1" ht="17.100000000000001" customHeight="1" x14ac:dyDescent="0.2">
      <c r="A50" s="51" t="s">
        <v>205</v>
      </c>
      <c r="B50" s="94">
        <f t="shared" ref="B50:AF50" si="4">MIN(B5:B49)</f>
        <v>12.4</v>
      </c>
      <c r="C50" s="94">
        <f t="shared" si="4"/>
        <v>12.9</v>
      </c>
      <c r="D50" s="94">
        <f t="shared" si="4"/>
        <v>14</v>
      </c>
      <c r="E50" s="94">
        <f t="shared" si="4"/>
        <v>13.5</v>
      </c>
      <c r="F50" s="94">
        <f t="shared" si="4"/>
        <v>13.3</v>
      </c>
      <c r="G50" s="94">
        <f t="shared" si="4"/>
        <v>12.7</v>
      </c>
      <c r="H50" s="94">
        <f t="shared" si="4"/>
        <v>12.2</v>
      </c>
      <c r="I50" s="94">
        <f t="shared" si="4"/>
        <v>11.3</v>
      </c>
      <c r="J50" s="94">
        <f t="shared" si="4"/>
        <v>7.2</v>
      </c>
      <c r="K50" s="94">
        <f t="shared" si="4"/>
        <v>0.1</v>
      </c>
      <c r="L50" s="94">
        <f t="shared" si="4"/>
        <v>-0.2</v>
      </c>
      <c r="M50" s="94">
        <f t="shared" si="4"/>
        <v>2.6</v>
      </c>
      <c r="N50" s="94">
        <f t="shared" si="4"/>
        <v>0.3</v>
      </c>
      <c r="O50" s="94">
        <f t="shared" si="4"/>
        <v>4.7</v>
      </c>
      <c r="P50" s="94">
        <f t="shared" si="4"/>
        <v>9</v>
      </c>
      <c r="Q50" s="94">
        <f t="shared" si="4"/>
        <v>11.5</v>
      </c>
      <c r="R50" s="94">
        <f t="shared" si="4"/>
        <v>13</v>
      </c>
      <c r="S50" s="94">
        <f t="shared" si="4"/>
        <v>13.1</v>
      </c>
      <c r="T50" s="94">
        <f t="shared" si="4"/>
        <v>13.2</v>
      </c>
      <c r="U50" s="94">
        <f t="shared" si="4"/>
        <v>13.7</v>
      </c>
      <c r="V50" s="94">
        <f t="shared" si="4"/>
        <v>13.2</v>
      </c>
      <c r="W50" s="94">
        <f t="shared" si="4"/>
        <v>13.5</v>
      </c>
      <c r="X50" s="94">
        <f t="shared" si="4"/>
        <v>10.9</v>
      </c>
      <c r="Y50" s="94">
        <f t="shared" si="4"/>
        <v>10.199999999999999</v>
      </c>
      <c r="Z50" s="94">
        <f t="shared" si="4"/>
        <v>5.6</v>
      </c>
      <c r="AA50" s="94">
        <f t="shared" si="4"/>
        <v>-0.3</v>
      </c>
      <c r="AB50" s="94">
        <f t="shared" si="4"/>
        <v>3.1</v>
      </c>
      <c r="AC50" s="94">
        <f t="shared" si="4"/>
        <v>8</v>
      </c>
      <c r="AD50" s="94">
        <f t="shared" si="4"/>
        <v>9.3000000000000007</v>
      </c>
      <c r="AE50" s="94">
        <f t="shared" si="4"/>
        <v>12.5</v>
      </c>
      <c r="AF50" s="94">
        <f t="shared" si="4"/>
        <v>12.8</v>
      </c>
      <c r="AG50" s="81">
        <f>MIN(AG5:AG49)</f>
        <v>-0.3</v>
      </c>
      <c r="AH50" s="92">
        <f t="shared" si="2"/>
        <v>9.332258064516127</v>
      </c>
      <c r="AL50" s="5" t="s">
        <v>33</v>
      </c>
    </row>
    <row r="51" spans="1:39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48"/>
      <c r="AF51" s="52"/>
      <c r="AG51" s="46"/>
      <c r="AH51" s="47"/>
    </row>
    <row r="52" spans="1:39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10"/>
      <c r="U52" s="110"/>
      <c r="V52" s="110"/>
      <c r="W52" s="110"/>
      <c r="X52" s="110"/>
      <c r="Y52" s="96"/>
      <c r="Z52" s="96"/>
      <c r="AA52" s="96"/>
      <c r="AB52" s="96"/>
      <c r="AC52" s="96"/>
      <c r="AD52" s="96"/>
      <c r="AE52" s="96"/>
      <c r="AF52" s="96"/>
      <c r="AG52" s="46"/>
      <c r="AH52" s="45"/>
      <c r="AL52" t="s">
        <v>33</v>
      </c>
      <c r="AM52" t="s">
        <v>33</v>
      </c>
    </row>
    <row r="53" spans="1:39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1"/>
      <c r="U53" s="111"/>
      <c r="V53" s="111"/>
      <c r="W53" s="111"/>
      <c r="X53" s="111"/>
      <c r="Y53" s="96"/>
      <c r="Z53" s="96"/>
      <c r="AA53" s="96"/>
      <c r="AB53" s="96"/>
      <c r="AC53" s="96"/>
      <c r="AD53" s="48"/>
      <c r="AE53" s="48"/>
      <c r="AF53" s="48"/>
      <c r="AG53" s="46"/>
      <c r="AH53" s="45"/>
    </row>
    <row r="54" spans="1:39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46"/>
      <c r="AH54" s="72"/>
    </row>
    <row r="55" spans="1:39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48"/>
      <c r="AG55" s="46"/>
      <c r="AH55" s="47"/>
      <c r="AK55" t="s">
        <v>33</v>
      </c>
      <c r="AL55" t="s">
        <v>33</v>
      </c>
    </row>
    <row r="56" spans="1:39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49"/>
      <c r="AG56" s="46"/>
      <c r="AH56" s="47"/>
      <c r="AL56" t="s">
        <v>33</v>
      </c>
    </row>
    <row r="57" spans="1:39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3"/>
      <c r="AL57" t="s">
        <v>33</v>
      </c>
    </row>
    <row r="58" spans="1:39" x14ac:dyDescent="0.2">
      <c r="AJ58" t="s">
        <v>33</v>
      </c>
    </row>
    <row r="60" spans="1:39" x14ac:dyDescent="0.2">
      <c r="AD60" s="2" t="s">
        <v>33</v>
      </c>
    </row>
    <row r="62" spans="1:39" x14ac:dyDescent="0.2">
      <c r="AI62" s="11" t="s">
        <v>33</v>
      </c>
      <c r="AJ62" t="s">
        <v>33</v>
      </c>
    </row>
    <row r="65" spans="9:35" x14ac:dyDescent="0.2">
      <c r="I65" s="2" t="s">
        <v>33</v>
      </c>
      <c r="Y65" s="2" t="s">
        <v>33</v>
      </c>
      <c r="AB65" s="2" t="s">
        <v>33</v>
      </c>
      <c r="AI65" t="s">
        <v>33</v>
      </c>
    </row>
    <row r="72" spans="9:35" x14ac:dyDescent="0.2">
      <c r="AI72" s="11" t="s">
        <v>33</v>
      </c>
    </row>
  </sheetData>
  <mergeCells count="36">
    <mergeCell ref="A1:AH1"/>
    <mergeCell ref="Y3:Y4"/>
    <mergeCell ref="R3:R4"/>
    <mergeCell ref="O3:O4"/>
    <mergeCell ref="P3:P4"/>
    <mergeCell ref="B2:AH2"/>
    <mergeCell ref="AE3:AE4"/>
    <mergeCell ref="A2:A4"/>
    <mergeCell ref="S3:S4"/>
    <mergeCell ref="AF3:AF4"/>
    <mergeCell ref="Z3:Z4"/>
    <mergeCell ref="U3:U4"/>
    <mergeCell ref="I3:I4"/>
    <mergeCell ref="T3:T4"/>
    <mergeCell ref="V3:V4"/>
    <mergeCell ref="AA3:AA4"/>
    <mergeCell ref="AB3:AB4"/>
    <mergeCell ref="AC3:AC4"/>
    <mergeCell ref="AD3:AD4"/>
    <mergeCell ref="W3:W4"/>
    <mergeCell ref="X3:X4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zoomScale="90" zoomScaleNormal="90" workbookViewId="0">
      <selection activeCell="AI11" sqref="AI11"/>
    </sheetView>
  </sheetViews>
  <sheetFormatPr defaultRowHeight="12.75" x14ac:dyDescent="0.2"/>
  <cols>
    <col min="1" max="1" width="28" style="2" customWidth="1"/>
    <col min="2" max="2" width="7" style="2" bestFit="1" customWidth="1"/>
    <col min="3" max="22" width="5.5703125" style="2" bestFit="1" customWidth="1"/>
    <col min="23" max="25" width="6.85546875" style="2" bestFit="1" customWidth="1"/>
    <col min="26" max="26" width="6" style="2" customWidth="1"/>
    <col min="27" max="30" width="6.85546875" style="2" bestFit="1" customWidth="1"/>
    <col min="31" max="31" width="7" style="2" bestFit="1" customWidth="1"/>
    <col min="32" max="32" width="6.85546875" style="2" customWidth="1"/>
    <col min="33" max="33" width="6.85546875" style="7" bestFit="1" customWidth="1"/>
  </cols>
  <sheetData>
    <row r="1" spans="1:37" ht="20.100000000000001" customHeight="1" x14ac:dyDescent="0.2">
      <c r="A1" s="116" t="s">
        <v>214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8"/>
    </row>
    <row r="2" spans="1:37" s="4" customFormat="1" ht="20.100000000000001" customHeight="1" x14ac:dyDescent="0.2">
      <c r="A2" s="119" t="s">
        <v>20</v>
      </c>
      <c r="B2" s="114" t="str">
        <f>TempInst!$B$2</f>
        <v>Agosto/2024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5"/>
    </row>
    <row r="3" spans="1:37" s="5" customFormat="1" ht="20.100000000000001" customHeight="1" x14ac:dyDescent="0.2">
      <c r="A3" s="119"/>
      <c r="B3" s="112">
        <v>1</v>
      </c>
      <c r="C3" s="112">
        <f>SUM(B3+1)</f>
        <v>2</v>
      </c>
      <c r="D3" s="112">
        <f t="shared" ref="D3:AD3" si="0">SUM(C3+1)</f>
        <v>3</v>
      </c>
      <c r="E3" s="112">
        <f t="shared" si="0"/>
        <v>4</v>
      </c>
      <c r="F3" s="112">
        <f t="shared" si="0"/>
        <v>5</v>
      </c>
      <c r="G3" s="112">
        <f t="shared" si="0"/>
        <v>6</v>
      </c>
      <c r="H3" s="112">
        <f t="shared" si="0"/>
        <v>7</v>
      </c>
      <c r="I3" s="112">
        <f t="shared" si="0"/>
        <v>8</v>
      </c>
      <c r="J3" s="112">
        <f t="shared" si="0"/>
        <v>9</v>
      </c>
      <c r="K3" s="112">
        <f t="shared" si="0"/>
        <v>10</v>
      </c>
      <c r="L3" s="112">
        <f t="shared" si="0"/>
        <v>11</v>
      </c>
      <c r="M3" s="112">
        <f t="shared" si="0"/>
        <v>12</v>
      </c>
      <c r="N3" s="112">
        <f t="shared" si="0"/>
        <v>13</v>
      </c>
      <c r="O3" s="112">
        <f t="shared" si="0"/>
        <v>14</v>
      </c>
      <c r="P3" s="112">
        <f t="shared" si="0"/>
        <v>15</v>
      </c>
      <c r="Q3" s="112">
        <f t="shared" si="0"/>
        <v>16</v>
      </c>
      <c r="R3" s="112">
        <f t="shared" si="0"/>
        <v>17</v>
      </c>
      <c r="S3" s="112">
        <f t="shared" si="0"/>
        <v>18</v>
      </c>
      <c r="T3" s="112">
        <f t="shared" si="0"/>
        <v>19</v>
      </c>
      <c r="U3" s="112">
        <f t="shared" si="0"/>
        <v>20</v>
      </c>
      <c r="V3" s="112">
        <f t="shared" si="0"/>
        <v>21</v>
      </c>
      <c r="W3" s="112">
        <f t="shared" si="0"/>
        <v>22</v>
      </c>
      <c r="X3" s="112">
        <f t="shared" si="0"/>
        <v>23</v>
      </c>
      <c r="Y3" s="112">
        <f t="shared" si="0"/>
        <v>24</v>
      </c>
      <c r="Z3" s="112">
        <f t="shared" si="0"/>
        <v>25</v>
      </c>
      <c r="AA3" s="112">
        <f t="shared" si="0"/>
        <v>26</v>
      </c>
      <c r="AB3" s="112">
        <f t="shared" si="0"/>
        <v>27</v>
      </c>
      <c r="AC3" s="112">
        <f t="shared" si="0"/>
        <v>28</v>
      </c>
      <c r="AD3" s="112">
        <f t="shared" si="0"/>
        <v>29</v>
      </c>
      <c r="AE3" s="112">
        <v>30</v>
      </c>
      <c r="AF3" s="112">
        <v>31</v>
      </c>
      <c r="AG3" s="123" t="s">
        <v>24</v>
      </c>
    </row>
    <row r="4" spans="1:37" s="5" customFormat="1" ht="20.100000000000001" customHeight="1" x14ac:dyDescent="0.2">
      <c r="A4" s="119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23"/>
    </row>
    <row r="5" spans="1:37" s="5" customFormat="1" x14ac:dyDescent="0.2">
      <c r="A5" s="50" t="s">
        <v>28</v>
      </c>
      <c r="B5" s="90">
        <f>[1]Agosto!$E$5</f>
        <v>55.666666666666664</v>
      </c>
      <c r="C5" s="90">
        <f>[1]Agosto!$E$6</f>
        <v>41.125</v>
      </c>
      <c r="D5" s="90">
        <f>[1]Agosto!$E$7</f>
        <v>32.375</v>
      </c>
      <c r="E5" s="90">
        <f>[1]Agosto!$E$8</f>
        <v>40.25</v>
      </c>
      <c r="F5" s="90">
        <f>[1]Agosto!$E$9</f>
        <v>50.833333333333336</v>
      </c>
      <c r="G5" s="90">
        <f>[1]Agosto!$E$10</f>
        <v>43.166666666666664</v>
      </c>
      <c r="H5" s="90">
        <f>[1]Agosto!$E$11</f>
        <v>47.75</v>
      </c>
      <c r="I5" s="90">
        <f>[1]Agosto!$E$12</f>
        <v>61.291666666666664</v>
      </c>
      <c r="J5" s="90">
        <f>[1]Agosto!$E$13</f>
        <v>92.666666666666671</v>
      </c>
      <c r="K5" s="90">
        <f>[1]Agosto!$E$14</f>
        <v>76.708333333333329</v>
      </c>
      <c r="L5" s="90">
        <f>[1]Agosto!$E$15</f>
        <v>64.904761904761898</v>
      </c>
      <c r="M5" s="90">
        <f>[1]Agosto!$E$16</f>
        <v>63.25</v>
      </c>
      <c r="N5" s="90">
        <f>[1]Agosto!$E$17</f>
        <v>60.75</v>
      </c>
      <c r="O5" s="90">
        <f>[1]Agosto!$E$18</f>
        <v>59.416666666666664</v>
      </c>
      <c r="P5" s="90">
        <f>[1]Agosto!$E$19</f>
        <v>52.791666666666664</v>
      </c>
      <c r="Q5" s="90">
        <f>[1]Agosto!$E$20</f>
        <v>54.041666666666664</v>
      </c>
      <c r="R5" s="90">
        <f>[1]Agosto!$E$21</f>
        <v>52.625</v>
      </c>
      <c r="S5" s="90">
        <f>[1]Agosto!$E$22</f>
        <v>47.083333333333336</v>
      </c>
      <c r="T5" s="90">
        <f>[1]Agosto!$E$23</f>
        <v>46.541666666666664</v>
      </c>
      <c r="U5" s="90">
        <f>[1]Agosto!$E$24</f>
        <v>49.291666666666664</v>
      </c>
      <c r="V5" s="90">
        <f>[1]Agosto!$E$25</f>
        <v>43.916666666666664</v>
      </c>
      <c r="W5" s="90">
        <f>[1]Agosto!$E$26</f>
        <v>37.333333333333336</v>
      </c>
      <c r="X5" s="90">
        <f>[1]Agosto!$E$27</f>
        <v>49.166666666666664</v>
      </c>
      <c r="Y5" s="90">
        <f>[1]Agosto!$E$28</f>
        <v>78.166666666666671</v>
      </c>
      <c r="Z5" s="90">
        <f>[1]Agosto!$E$29</f>
        <v>86.208333333333329</v>
      </c>
      <c r="AA5" s="90">
        <f>[1]Agosto!$E$30</f>
        <v>64.75</v>
      </c>
      <c r="AB5" s="90">
        <f>[1]Agosto!$E$31</f>
        <v>64.75</v>
      </c>
      <c r="AC5" s="90">
        <f>[1]Agosto!$E$32</f>
        <v>62.541666666666664</v>
      </c>
      <c r="AD5" s="90">
        <f>[1]Agosto!$E$33</f>
        <v>47.375</v>
      </c>
      <c r="AE5" s="90">
        <f>[1]Agosto!$E$34</f>
        <v>45</v>
      </c>
      <c r="AF5" s="90">
        <f>[1]Agosto!$E$35</f>
        <v>44.416666666666664</v>
      </c>
      <c r="AG5" s="100">
        <f t="shared" ref="AG5:AG50" si="1">AVERAGE(B5:AF5)</f>
        <v>55.359831029185877</v>
      </c>
    </row>
    <row r="6" spans="1:37" x14ac:dyDescent="0.2">
      <c r="A6" s="50" t="s">
        <v>0</v>
      </c>
      <c r="B6" s="93">
        <f>[2]Agosto!$E$5</f>
        <v>61.458333333333336</v>
      </c>
      <c r="C6" s="93">
        <f>[2]Agosto!$E$6</f>
        <v>43.166666666666664</v>
      </c>
      <c r="D6" s="93">
        <f>[2]Agosto!$E$7</f>
        <v>39.958333333333336</v>
      </c>
      <c r="E6" s="93">
        <f>[2]Agosto!$E$8</f>
        <v>44.916666666666664</v>
      </c>
      <c r="F6" s="93">
        <f>[2]Agosto!$E$9</f>
        <v>42.5</v>
      </c>
      <c r="G6" s="93">
        <f>[2]Agosto!$E$10</f>
        <v>44.625</v>
      </c>
      <c r="H6" s="93">
        <f>[2]Agosto!$E$11</f>
        <v>50.291666666666664</v>
      </c>
      <c r="I6" s="93">
        <f>[2]Agosto!$E$12</f>
        <v>91.791666666666671</v>
      </c>
      <c r="J6" s="93">
        <f>[2]Agosto!$E$13</f>
        <v>71.708333333333329</v>
      </c>
      <c r="K6" s="93">
        <f>[2]Agosto!$E$14</f>
        <v>64.727272727272734</v>
      </c>
      <c r="L6" s="93">
        <f>[2]Agosto!$E$15</f>
        <v>32.727272727272727</v>
      </c>
      <c r="M6" s="93">
        <f>[2]Agosto!$E$16</f>
        <v>48.333333333333336</v>
      </c>
      <c r="N6" s="93">
        <f>[2]Agosto!$E$17</f>
        <v>47.041666666666664</v>
      </c>
      <c r="O6" s="93">
        <f>[2]Agosto!$E$18</f>
        <v>42.916666666666664</v>
      </c>
      <c r="P6" s="93">
        <f>[2]Agosto!$E$19</f>
        <v>44.583333333333336</v>
      </c>
      <c r="Q6" s="93">
        <f>[2]Agosto!$E$20</f>
        <v>43.083333333333336</v>
      </c>
      <c r="R6" s="93">
        <f>[2]Agosto!$E$21</f>
        <v>40.458333333333336</v>
      </c>
      <c r="S6" s="93">
        <f>[2]Agosto!$E$22</f>
        <v>42.291666666666664</v>
      </c>
      <c r="T6" s="93">
        <f>[2]Agosto!$E$23</f>
        <v>34.208333333333336</v>
      </c>
      <c r="U6" s="93">
        <f>[2]Agosto!$E$24</f>
        <v>40.666666666666664</v>
      </c>
      <c r="V6" s="93">
        <f>[2]Agosto!$E$25</f>
        <v>32.875</v>
      </c>
      <c r="W6" s="93">
        <f>[2]Agosto!$E$26</f>
        <v>39.708333333333336</v>
      </c>
      <c r="X6" s="93">
        <f>[2]Agosto!$E$27</f>
        <v>85.625</v>
      </c>
      <c r="Y6" s="93">
        <f>[2]Agosto!$E$28</f>
        <v>79.400000000000006</v>
      </c>
      <c r="Z6" s="93">
        <f>[2]Agosto!$E$29</f>
        <v>61.916666666666664</v>
      </c>
      <c r="AA6" s="93">
        <f>[2]Agosto!$E$30</f>
        <v>52.833333333333336</v>
      </c>
      <c r="AB6" s="93">
        <f>[2]Agosto!$E$31</f>
        <v>30.25</v>
      </c>
      <c r="AC6" s="93">
        <f>[2]Agosto!$E$32</f>
        <v>40.75</v>
      </c>
      <c r="AD6" s="93">
        <f>[2]Agosto!$E$33</f>
        <v>46.625</v>
      </c>
      <c r="AE6" s="93">
        <f>[2]Agosto!$E$34</f>
        <v>44.541666666666664</v>
      </c>
      <c r="AF6" s="93">
        <f>[2]Agosto!$E$35</f>
        <v>44.916666666666664</v>
      </c>
      <c r="AG6" s="100">
        <f t="shared" si="1"/>
        <v>49.383748778103623</v>
      </c>
    </row>
    <row r="7" spans="1:37" x14ac:dyDescent="0.2">
      <c r="A7" s="50" t="s">
        <v>86</v>
      </c>
      <c r="B7" s="93">
        <f>[3]Agosto!$E$5</f>
        <v>55.041666666666664</v>
      </c>
      <c r="C7" s="93">
        <f>[3]Agosto!$E$6</f>
        <v>39.625</v>
      </c>
      <c r="D7" s="93">
        <f>[3]Agosto!$E$7</f>
        <v>39.208333333333336</v>
      </c>
      <c r="E7" s="93">
        <f>[3]Agosto!$E$8</f>
        <v>39.541666666666664</v>
      </c>
      <c r="F7" s="93">
        <f>[3]Agosto!$E$9</f>
        <v>40.625</v>
      </c>
      <c r="G7" s="93">
        <f>[3]Agosto!$E$10</f>
        <v>41.458333333333336</v>
      </c>
      <c r="H7" s="93">
        <f>[3]Agosto!$E$11</f>
        <v>40.25</v>
      </c>
      <c r="I7" s="93">
        <f>[3]Agosto!$E$12</f>
        <v>75.791666666666671</v>
      </c>
      <c r="J7" s="93">
        <f>[3]Agosto!$E$13</f>
        <v>78.75</v>
      </c>
      <c r="K7" s="93">
        <f>[3]Agosto!$E$14</f>
        <v>65.375</v>
      </c>
      <c r="L7" s="93">
        <f>[3]Agosto!$E$15</f>
        <v>52.666666666666664</v>
      </c>
      <c r="M7" s="93">
        <f>[3]Agosto!$E$16</f>
        <v>44.291666666666664</v>
      </c>
      <c r="N7" s="93">
        <f>[3]Agosto!$E$17</f>
        <v>41.208333333333336</v>
      </c>
      <c r="O7" s="93">
        <f>[3]Agosto!$E$18</f>
        <v>50</v>
      </c>
      <c r="P7" s="93">
        <f>[3]Agosto!$E$19</f>
        <v>40.5</v>
      </c>
      <c r="Q7" s="93">
        <f>[3]Agosto!$E$20</f>
        <v>38.166666666666664</v>
      </c>
      <c r="R7" s="93">
        <f>[3]Agosto!$E$21</f>
        <v>38.166666666666664</v>
      </c>
      <c r="S7" s="93">
        <f>[3]Agosto!$E$22</f>
        <v>30.041666666666668</v>
      </c>
      <c r="T7" s="93">
        <f>[3]Agosto!$E$23</f>
        <v>28.583333333333332</v>
      </c>
      <c r="U7" s="93">
        <f>[3]Agosto!$E$24</f>
        <v>31.625</v>
      </c>
      <c r="V7" s="93">
        <f>[3]Agosto!$E$25</f>
        <v>29</v>
      </c>
      <c r="W7" s="93">
        <f>[3]Agosto!$E$26</f>
        <v>30.333333333333332</v>
      </c>
      <c r="X7" s="93">
        <f>[3]Agosto!$E$27</f>
        <v>70.291666666666671</v>
      </c>
      <c r="Y7" s="93">
        <f>[3]Agosto!$E$28</f>
        <v>92.333333333333329</v>
      </c>
      <c r="Z7" s="93">
        <f>[3]Agosto!$E$29</f>
        <v>66.875</v>
      </c>
      <c r="AA7" s="93">
        <f>[3]Agosto!$E$30</f>
        <v>51.208333333333336</v>
      </c>
      <c r="AB7" s="93">
        <f>[3]Agosto!$E$31</f>
        <v>45.416666666666664</v>
      </c>
      <c r="AC7" s="93">
        <f>[3]Agosto!$E$32</f>
        <v>37.083333333333336</v>
      </c>
      <c r="AD7" s="93">
        <f>[3]Agosto!$E$33</f>
        <v>43.916666666666664</v>
      </c>
      <c r="AE7" s="93">
        <f>[3]Agosto!$E$34</f>
        <v>39</v>
      </c>
      <c r="AF7" s="93">
        <f>[3]Agosto!$E$35</f>
        <v>37.041666666666664</v>
      </c>
      <c r="AG7" s="100">
        <f t="shared" si="1"/>
        <v>46.884408602150543</v>
      </c>
    </row>
    <row r="8" spans="1:37" x14ac:dyDescent="0.2">
      <c r="A8" s="50" t="s">
        <v>1</v>
      </c>
      <c r="B8" s="93">
        <f>[4]Agosto!$E$5</f>
        <v>36</v>
      </c>
      <c r="C8" s="93">
        <f>[4]Agosto!$E$6</f>
        <v>29.041666666666668</v>
      </c>
      <c r="D8" s="93">
        <f>[4]Agosto!$E$7</f>
        <v>26.75</v>
      </c>
      <c r="E8" s="93">
        <f>[4]Agosto!$E$8</f>
        <v>39.458333333333336</v>
      </c>
      <c r="F8" s="93">
        <f>[4]Agosto!$E$9</f>
        <v>43.458333333333336</v>
      </c>
      <c r="G8" s="93">
        <f>[4]Agosto!$E$10</f>
        <v>41.291666666666664</v>
      </c>
      <c r="H8" s="93">
        <f>[4]Agosto!$E$11</f>
        <v>41.416666666666664</v>
      </c>
      <c r="I8" s="93">
        <f>[4]Agosto!$E$12</f>
        <v>77.291666666666671</v>
      </c>
      <c r="J8" s="93">
        <f>[4]Agosto!$E$13</f>
        <v>88.125</v>
      </c>
      <c r="K8" s="93">
        <f>[4]Agosto!$E$14</f>
        <v>75.583333333333329</v>
      </c>
      <c r="L8" s="93">
        <f>[4]Agosto!$E$15</f>
        <v>60.625</v>
      </c>
      <c r="M8" s="93">
        <f>[4]Agosto!$E$16</f>
        <v>57.791666666666664</v>
      </c>
      <c r="N8" s="93">
        <f>[4]Agosto!$E$17</f>
        <v>44.708333333333336</v>
      </c>
      <c r="O8" s="93">
        <f>[4]Agosto!$E$18</f>
        <v>42.708333333333336</v>
      </c>
      <c r="P8" s="93">
        <f>[4]Agosto!$E$19</f>
        <v>51.208333333333336</v>
      </c>
      <c r="Q8" s="93">
        <f>[4]Agosto!$E$20</f>
        <v>55.208333333333336</v>
      </c>
      <c r="R8" s="93">
        <f>[4]Agosto!$E$21</f>
        <v>52.541666666666664</v>
      </c>
      <c r="S8" s="93">
        <f>[4]Agosto!$E$22</f>
        <v>43.708333333333336</v>
      </c>
      <c r="T8" s="93">
        <f>[4]Agosto!$E$23</f>
        <v>48.208333333333336</v>
      </c>
      <c r="U8" s="93">
        <f>[4]Agosto!$E$24</f>
        <v>47.833333333333336</v>
      </c>
      <c r="V8" s="93">
        <f>[4]Agosto!$E$25</f>
        <v>44.875</v>
      </c>
      <c r="W8" s="93">
        <f>[4]Agosto!$E$26</f>
        <v>38.041666666666664</v>
      </c>
      <c r="X8" s="93">
        <f>[4]Agosto!$E$27</f>
        <v>65.75</v>
      </c>
      <c r="Y8" s="93">
        <f>[4]Agosto!$E$28</f>
        <v>82.791666666666671</v>
      </c>
      <c r="Z8" s="93">
        <f>[4]Agosto!$E$29</f>
        <v>66.583333333333329</v>
      </c>
      <c r="AA8" s="93">
        <f>[4]Agosto!$E$30</f>
        <v>56.666666666666664</v>
      </c>
      <c r="AB8" s="93">
        <f>[4]Agosto!$E$31</f>
        <v>38.25</v>
      </c>
      <c r="AC8" s="93">
        <f>[4]Agosto!$E$32</f>
        <v>29</v>
      </c>
      <c r="AD8" s="93">
        <f>[4]Agosto!$E$33</f>
        <v>38.75</v>
      </c>
      <c r="AE8" s="93">
        <f>[4]Agosto!$E$34</f>
        <v>27.25</v>
      </c>
      <c r="AF8" s="93">
        <f>[4]Agosto!$E$35</f>
        <v>40.583333333333336</v>
      </c>
      <c r="AG8" s="100">
        <f t="shared" si="1"/>
        <v>49.403225806451623</v>
      </c>
    </row>
    <row r="9" spans="1:37" x14ac:dyDescent="0.2">
      <c r="A9" s="50" t="s">
        <v>149</v>
      </c>
      <c r="B9" s="93">
        <f>[5]Agosto!$E$5</f>
        <v>59.125</v>
      </c>
      <c r="C9" s="93">
        <f>[5]Agosto!$E$6</f>
        <v>42.75</v>
      </c>
      <c r="D9" s="93">
        <f>[5]Agosto!$E$7</f>
        <v>43.125</v>
      </c>
      <c r="E9" s="93">
        <f>[5]Agosto!$E$8</f>
        <v>46.458333333333336</v>
      </c>
      <c r="F9" s="93">
        <f>[5]Agosto!$E$9</f>
        <v>38.333333333333336</v>
      </c>
      <c r="G9" s="93">
        <f>[5]Agosto!$E$10</f>
        <v>40.541666666666664</v>
      </c>
      <c r="H9" s="93">
        <f>[5]Agosto!$E$11</f>
        <v>44.833333333333336</v>
      </c>
      <c r="I9" s="93">
        <f>[5]Agosto!$E$12</f>
        <v>98.375</v>
      </c>
      <c r="J9" s="93">
        <f>[5]Agosto!$E$13</f>
        <v>74.416666666666671</v>
      </c>
      <c r="K9" s="93">
        <f>[5]Agosto!$E$14</f>
        <v>66.541666666666671</v>
      </c>
      <c r="L9" s="93">
        <f>[5]Agosto!$E$15</f>
        <v>48.458333333333336</v>
      </c>
      <c r="M9" s="93">
        <f>[5]Agosto!$E$16</f>
        <v>42.833333333333336</v>
      </c>
      <c r="N9" s="93">
        <f>[5]Agosto!$E$17</f>
        <v>44.125</v>
      </c>
      <c r="O9" s="93">
        <f>[5]Agosto!$E$18</f>
        <v>39.458333333333336</v>
      </c>
      <c r="P9" s="93">
        <f>[5]Agosto!$E$19</f>
        <v>37.791666666666664</v>
      </c>
      <c r="Q9" s="93">
        <f>[5]Agosto!$E$20</f>
        <v>32.916666666666664</v>
      </c>
      <c r="R9" s="93">
        <f>[5]Agosto!$E$21</f>
        <v>32.708333333333336</v>
      </c>
      <c r="S9" s="93">
        <f>[5]Agosto!$E$22</f>
        <v>29.708333333333332</v>
      </c>
      <c r="T9" s="93">
        <f>[5]Agosto!$E$23</f>
        <v>30.684210526315791</v>
      </c>
      <c r="U9" s="93">
        <f>[5]Agosto!$E$24</f>
        <v>28.333333333333332</v>
      </c>
      <c r="V9" s="93">
        <f>[5]Agosto!$E$25</f>
        <v>27.458333333333332</v>
      </c>
      <c r="W9" s="93">
        <f>[5]Agosto!$E$26</f>
        <v>36.125</v>
      </c>
      <c r="X9" s="93">
        <f>[5]Agosto!$E$27</f>
        <v>94.208333333333329</v>
      </c>
      <c r="Y9" s="93">
        <f>[5]Agosto!$E$28</f>
        <v>87</v>
      </c>
      <c r="Z9" s="93">
        <f>[5]Agosto!$E$29</f>
        <v>58.666666666666664</v>
      </c>
      <c r="AA9" s="93">
        <f>[5]Agosto!$E$30</f>
        <v>52.083333333333336</v>
      </c>
      <c r="AB9" s="93">
        <f>[5]Agosto!$E$31</f>
        <v>36.958333333333336</v>
      </c>
      <c r="AC9" s="93">
        <f>[5]Agosto!$E$32</f>
        <v>31.375</v>
      </c>
      <c r="AD9" s="93">
        <f>[5]Agosto!$E$33</f>
        <v>43</v>
      </c>
      <c r="AE9" s="93">
        <f>[5]Agosto!$E$34</f>
        <v>39.208333333333336</v>
      </c>
      <c r="AF9" s="93">
        <f>[5]Agosto!$E$35</f>
        <v>40.666666666666664</v>
      </c>
      <c r="AG9" s="100">
        <f t="shared" si="1"/>
        <v>47.363469156762882</v>
      </c>
    </row>
    <row r="10" spans="1:37" x14ac:dyDescent="0.2">
      <c r="A10" s="50" t="s">
        <v>93</v>
      </c>
      <c r="B10" s="93">
        <f>[6]Agosto!$E$5</f>
        <v>50.875</v>
      </c>
      <c r="C10" s="93">
        <f>[6]Agosto!$E$6</f>
        <v>35.666666666666664</v>
      </c>
      <c r="D10" s="93">
        <f>[6]Agosto!$E$7</f>
        <v>36.916666666666664</v>
      </c>
      <c r="E10" s="93">
        <f>[6]Agosto!$E$8</f>
        <v>39.75</v>
      </c>
      <c r="F10" s="93">
        <f>[6]Agosto!$E$9</f>
        <v>38.291666666666664</v>
      </c>
      <c r="G10" s="93">
        <f>[6]Agosto!$E$10</f>
        <v>37.041666666666664</v>
      </c>
      <c r="H10" s="93">
        <f>[6]Agosto!$E$11</f>
        <v>34.666666666666664</v>
      </c>
      <c r="I10" s="93">
        <f>[6]Agosto!$E$12</f>
        <v>58.125</v>
      </c>
      <c r="J10" s="93">
        <f>[6]Agosto!$E$13</f>
        <v>96.416666666666671</v>
      </c>
      <c r="K10" s="93">
        <f>[6]Agosto!$E$14</f>
        <v>75.25</v>
      </c>
      <c r="L10" s="93">
        <f>[6]Agosto!$E$15</f>
        <v>59.833333333333336</v>
      </c>
      <c r="M10" s="93">
        <f>[6]Agosto!$E$16</f>
        <v>53.666666666666664</v>
      </c>
      <c r="N10" s="93">
        <f>[6]Agosto!$E$17</f>
        <v>47</v>
      </c>
      <c r="O10" s="93">
        <f>[6]Agosto!$E$18</f>
        <v>40.833333333333336</v>
      </c>
      <c r="P10" s="93">
        <f>[6]Agosto!$E$19</f>
        <v>40.333333333333336</v>
      </c>
      <c r="Q10" s="93">
        <f>[6]Agosto!$E$20</f>
        <v>37.458333333333336</v>
      </c>
      <c r="R10" s="93">
        <f>[6]Agosto!$E$21</f>
        <v>31</v>
      </c>
      <c r="S10" s="93">
        <f>[6]Agosto!$E$22</f>
        <v>39.833333333333336</v>
      </c>
      <c r="T10" s="93">
        <f>[6]Agosto!$E$23</f>
        <v>31.875</v>
      </c>
      <c r="U10" s="93">
        <f>[6]Agosto!$E$24</f>
        <v>30</v>
      </c>
      <c r="V10" s="93">
        <f>[6]Agosto!$E$25</f>
        <v>29.166666666666668</v>
      </c>
      <c r="W10" s="93">
        <f>[6]Agosto!$E$26</f>
        <v>24.958333333333332</v>
      </c>
      <c r="X10" s="93">
        <f>[6]Agosto!$E$27</f>
        <v>40.833333333333336</v>
      </c>
      <c r="Y10" s="93">
        <f>[6]Agosto!$E$28</f>
        <v>84.791666666666671</v>
      </c>
      <c r="Z10" s="93">
        <f>[6]Agosto!$E$29</f>
        <v>85.958333333333329</v>
      </c>
      <c r="AA10" s="93">
        <f>[6]Agosto!$E$30</f>
        <v>59.916666666666664</v>
      </c>
      <c r="AB10" s="93">
        <f>[6]Agosto!$E$31</f>
        <v>51.625</v>
      </c>
      <c r="AC10" s="93">
        <f>[6]Agosto!$E$32</f>
        <v>43.333333333333336</v>
      </c>
      <c r="AD10" s="93">
        <f>[6]Agosto!$E$33</f>
        <v>45.583333333333336</v>
      </c>
      <c r="AE10" s="93">
        <f>[6]Agosto!$E$34</f>
        <v>44.875</v>
      </c>
      <c r="AF10" s="93">
        <f>[6]Agosto!$E$35</f>
        <v>34.958333333333336</v>
      </c>
      <c r="AG10" s="100">
        <f t="shared" si="1"/>
        <v>47.123655913978489</v>
      </c>
    </row>
    <row r="11" spans="1:37" x14ac:dyDescent="0.2">
      <c r="A11" s="50" t="s">
        <v>50</v>
      </c>
      <c r="B11" s="93">
        <f>[7]Agosto!$E$5</f>
        <v>50.958333333333336</v>
      </c>
      <c r="C11" s="93">
        <f>[7]Agosto!$E$6</f>
        <v>36.833333333333336</v>
      </c>
      <c r="D11" s="93">
        <f>[7]Agosto!$E$7</f>
        <v>36</v>
      </c>
      <c r="E11" s="93">
        <f>[7]Agosto!$E$8</f>
        <v>34.833333333333336</v>
      </c>
      <c r="F11" s="93">
        <f>[7]Agosto!$E$9</f>
        <v>38.166666666666664</v>
      </c>
      <c r="G11" s="93">
        <f>[7]Agosto!$E$10</f>
        <v>34.708333333333336</v>
      </c>
      <c r="H11" s="93">
        <f>[7]Agosto!$E$11</f>
        <v>30.708333333333332</v>
      </c>
      <c r="I11" s="93">
        <f>[7]Agosto!$E$12</f>
        <v>56.166666666666664</v>
      </c>
      <c r="J11" s="93">
        <f>[7]Agosto!$E$13</f>
        <v>100</v>
      </c>
      <c r="K11" s="93">
        <f>[7]Agosto!$E$14</f>
        <v>55.583333333333336</v>
      </c>
      <c r="L11" s="93">
        <f>[7]Agosto!$E$15</f>
        <v>55.31818181818182</v>
      </c>
      <c r="M11" s="93">
        <f>[7]Agosto!$E$16</f>
        <v>49.708333333333336</v>
      </c>
      <c r="N11" s="93">
        <f>[7]Agosto!$E$17</f>
        <v>40.958333333333336</v>
      </c>
      <c r="O11" s="93">
        <f>[7]Agosto!$E$18</f>
        <v>54.791666666666664</v>
      </c>
      <c r="P11" s="93">
        <f>[7]Agosto!$E$19</f>
        <v>38.916666666666664</v>
      </c>
      <c r="Q11" s="93">
        <f>[7]Agosto!$E$20</f>
        <v>31.875</v>
      </c>
      <c r="R11" s="93">
        <f>[7]Agosto!$E$21</f>
        <v>31.208333333333332</v>
      </c>
      <c r="S11" s="93">
        <f>[7]Agosto!$E$22</f>
        <v>26.375</v>
      </c>
      <c r="T11" s="93">
        <f>[7]Agosto!$E$23</f>
        <v>26.125</v>
      </c>
      <c r="U11" s="93">
        <f>[7]Agosto!$E$24</f>
        <v>26.583333333333332</v>
      </c>
      <c r="V11" s="93">
        <f>[7]Agosto!$E$25</f>
        <v>33.375</v>
      </c>
      <c r="W11" s="93">
        <f>[7]Agosto!$E$26</f>
        <v>23</v>
      </c>
      <c r="X11" s="93">
        <f>[7]Agosto!$E$27</f>
        <v>37.5</v>
      </c>
      <c r="Y11" s="93">
        <f>[7]Agosto!$E$28</f>
        <v>85.5625</v>
      </c>
      <c r="Z11" s="93">
        <f>[7]Agosto!$E$29</f>
        <v>70.15789473684211</v>
      </c>
      <c r="AA11" s="93">
        <f>[7]Agosto!$E$30</f>
        <v>53</v>
      </c>
      <c r="AB11" s="93">
        <f>[6]Agosto!$E$31</f>
        <v>51.625</v>
      </c>
      <c r="AC11" s="93">
        <f>[7]Agosto!$E$32</f>
        <v>38.416666666666664</v>
      </c>
      <c r="AD11" s="93">
        <f>[7]Agosto!$E$33</f>
        <v>47.75</v>
      </c>
      <c r="AE11" s="93">
        <f>[7]Agosto!$E$34</f>
        <v>38</v>
      </c>
      <c r="AF11" s="93">
        <f>[7]Agosto!$E$35</f>
        <v>28.75</v>
      </c>
      <c r="AG11" s="100">
        <f t="shared" si="1"/>
        <v>43.966298168441639</v>
      </c>
    </row>
    <row r="12" spans="1:37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100" t="e">
        <f t="shared" si="1"/>
        <v>#DIV/0!</v>
      </c>
    </row>
    <row r="13" spans="1:37" x14ac:dyDescent="0.2">
      <c r="A13" s="50" t="s">
        <v>96</v>
      </c>
      <c r="B13" s="93">
        <f>[8]Agosto!$E$5</f>
        <v>55.458333333333336</v>
      </c>
      <c r="C13" s="93">
        <f>[8]Agosto!$E$6</f>
        <v>39.416666666666664</v>
      </c>
      <c r="D13" s="93">
        <f>[8]Agosto!$E$7</f>
        <v>37.708333333333336</v>
      </c>
      <c r="E13" s="93">
        <f>[8]Agosto!$E$8</f>
        <v>37.791666666666664</v>
      </c>
      <c r="F13" s="93">
        <f>[8]Agosto!$E$9</f>
        <v>40.291666666666664</v>
      </c>
      <c r="G13" s="93">
        <f>[8]Agosto!$E$10</f>
        <v>48.25</v>
      </c>
      <c r="H13" s="93">
        <f>[8]Agosto!$E$11</f>
        <v>42.958333333333336</v>
      </c>
      <c r="I13" s="93">
        <f>[8]Agosto!$E$12</f>
        <v>92.25</v>
      </c>
      <c r="J13" s="93">
        <f>[8]Agosto!$E$13</f>
        <v>71.916666666666671</v>
      </c>
      <c r="K13" s="93">
        <f>[8]Agosto!$E$14</f>
        <v>65.666666666666671</v>
      </c>
      <c r="L13" s="93">
        <f>[8]Agosto!$E$15</f>
        <v>53.208333333333336</v>
      </c>
      <c r="M13" s="93">
        <f>[8]Agosto!$E$16</f>
        <v>50.5</v>
      </c>
      <c r="N13" s="93">
        <f>[8]Agosto!$E$17</f>
        <v>45.625</v>
      </c>
      <c r="O13" s="93">
        <f>[8]Agosto!$E$18</f>
        <v>41.291666666666664</v>
      </c>
      <c r="P13" s="93">
        <f>[8]Agosto!$E$19</f>
        <v>42.291666666666664</v>
      </c>
      <c r="Q13" s="93">
        <f>[8]Agosto!$E$20</f>
        <v>42.583333333333336</v>
      </c>
      <c r="R13" s="93">
        <f>[8]Agosto!$E$21</f>
        <v>42.25</v>
      </c>
      <c r="S13" s="93">
        <f>[8]Agosto!$E$22</f>
        <v>42.75</v>
      </c>
      <c r="T13" s="93">
        <f>[8]Agosto!$E$23</f>
        <v>39.083333333333336</v>
      </c>
      <c r="U13" s="93">
        <f>[8]Agosto!$E$24</f>
        <v>38.833333333333336</v>
      </c>
      <c r="V13" s="93">
        <f>[8]Agosto!$E$25</f>
        <v>40.583333333333336</v>
      </c>
      <c r="W13" s="93">
        <f>[8]Agosto!$E$26</f>
        <v>34</v>
      </c>
      <c r="X13" s="93">
        <f>[8]Agosto!$E$27</f>
        <v>85.791666666666671</v>
      </c>
      <c r="Y13" s="93">
        <f>[8]Agosto!$E$28</f>
        <v>89.125</v>
      </c>
      <c r="Z13" s="93">
        <f>[8]Agosto!$E$29</f>
        <v>60.083333333333336</v>
      </c>
      <c r="AA13" s="93">
        <f>[8]Agosto!$E$30</f>
        <v>57.75</v>
      </c>
      <c r="AB13" s="93">
        <f>[8]Agosto!$E$31</f>
        <v>48.375</v>
      </c>
      <c r="AC13" s="93">
        <f>[8]Agosto!$E$32</f>
        <v>45.75</v>
      </c>
      <c r="AD13" s="93">
        <f>[8]Agosto!$E$33</f>
        <v>44.458333333333336</v>
      </c>
      <c r="AE13" s="93">
        <f>[8]Agosto!$E$34</f>
        <v>44.416666666666664</v>
      </c>
      <c r="AF13" s="93">
        <f>[8]Agosto!$E$35</f>
        <v>43.208333333333336</v>
      </c>
      <c r="AG13" s="100">
        <f t="shared" si="1"/>
        <v>50.440860215053767</v>
      </c>
    </row>
    <row r="14" spans="1:37" hidden="1" x14ac:dyDescent="0.2">
      <c r="A14" s="50" t="s">
        <v>100</v>
      </c>
      <c r="B14" s="93" t="str">
        <f>[9]Agosto!$E$5</f>
        <v>*</v>
      </c>
      <c r="C14" s="93" t="str">
        <f>[9]Agosto!$E$6</f>
        <v>*</v>
      </c>
      <c r="D14" s="93" t="str">
        <f>[9]Agosto!$E$7</f>
        <v>*</v>
      </c>
      <c r="E14" s="93" t="str">
        <f>[9]Agosto!$E$8</f>
        <v>*</v>
      </c>
      <c r="F14" s="93" t="str">
        <f>[9]Agosto!$E$9</f>
        <v>*</v>
      </c>
      <c r="G14" s="93" t="str">
        <f>[9]Agosto!$E$10</f>
        <v>*</v>
      </c>
      <c r="H14" s="93" t="str">
        <f>[9]Agosto!$E$11</f>
        <v>*</v>
      </c>
      <c r="I14" s="93" t="str">
        <f>[9]Agosto!$E$12</f>
        <v>*</v>
      </c>
      <c r="J14" s="93" t="str">
        <f>[9]Agosto!$E$13</f>
        <v>*</v>
      </c>
      <c r="K14" s="93" t="str">
        <f>[9]Agosto!$E$14</f>
        <v>*</v>
      </c>
      <c r="L14" s="93" t="str">
        <f>[9]Agosto!$E$15</f>
        <v>*</v>
      </c>
      <c r="M14" s="93" t="str">
        <f>[9]Agosto!$E$16</f>
        <v>*</v>
      </c>
      <c r="N14" s="93" t="str">
        <f>[9]Agosto!$E$17</f>
        <v>*</v>
      </c>
      <c r="O14" s="93" t="str">
        <f>[9]Agosto!$E$18</f>
        <v>*</v>
      </c>
      <c r="P14" s="93" t="str">
        <f>[9]Agosto!$E$19</f>
        <v>*</v>
      </c>
      <c r="Q14" s="93" t="str">
        <f>[9]Agosto!$E$20</f>
        <v>*</v>
      </c>
      <c r="R14" s="93" t="str">
        <f>[9]Agosto!$E$21</f>
        <v>*</v>
      </c>
      <c r="S14" s="93" t="str">
        <f>[9]Agosto!$E$22</f>
        <v>*</v>
      </c>
      <c r="T14" s="93" t="str">
        <f>[9]Agosto!$E$23</f>
        <v>*</v>
      </c>
      <c r="U14" s="93" t="str">
        <f>[9]Agosto!$E$24</f>
        <v>*</v>
      </c>
      <c r="V14" s="93" t="str">
        <f>[9]Agosto!$E$25</f>
        <v>*</v>
      </c>
      <c r="W14" s="93" t="str">
        <f>[9]Agosto!$E$26</f>
        <v>*</v>
      </c>
      <c r="X14" s="93" t="str">
        <f>[9]Agosto!$E$27</f>
        <v>*</v>
      </c>
      <c r="Y14" s="93" t="str">
        <f>[9]Agosto!$E$28</f>
        <v>*</v>
      </c>
      <c r="Z14" s="93" t="str">
        <f>[9]Agosto!$E$29</f>
        <v>*</v>
      </c>
      <c r="AA14" s="93" t="str">
        <f>[9]Agosto!$E$30</f>
        <v>*</v>
      </c>
      <c r="AB14" s="93" t="str">
        <f>[9]Agosto!$E$31</f>
        <v>*</v>
      </c>
      <c r="AC14" s="93" t="str">
        <f>[9]Agosto!$E$32</f>
        <v>*</v>
      </c>
      <c r="AD14" s="93" t="str">
        <f>[9]Agosto!$E$33</f>
        <v>*</v>
      </c>
      <c r="AE14" s="93" t="str">
        <f>[9]Agosto!$E$34</f>
        <v>*</v>
      </c>
      <c r="AF14" s="93" t="str">
        <f>[9]Agosto!$E$35</f>
        <v>*</v>
      </c>
      <c r="AG14" s="100" t="s">
        <v>203</v>
      </c>
      <c r="AK14" t="s">
        <v>33</v>
      </c>
    </row>
    <row r="15" spans="1:37" x14ac:dyDescent="0.2">
      <c r="A15" s="50" t="s">
        <v>103</v>
      </c>
      <c r="B15" s="93">
        <f>[10]Agosto!$E$5</f>
        <v>52.291666666666664</v>
      </c>
      <c r="C15" s="93">
        <f>[10]Agosto!$E$6</f>
        <v>38.958333333333336</v>
      </c>
      <c r="D15" s="93">
        <f>[10]Agosto!$E$7</f>
        <v>40.625</v>
      </c>
      <c r="E15" s="93">
        <f>[10]Agosto!$E$8</f>
        <v>40.666666666666664</v>
      </c>
      <c r="F15" s="93">
        <f>[10]Agosto!$E$9</f>
        <v>40.5</v>
      </c>
      <c r="G15" s="93">
        <f>[10]Agosto!$E$10</f>
        <v>38.333333333333336</v>
      </c>
      <c r="H15" s="93">
        <f>[10]Agosto!$E$11</f>
        <v>42.791666666666664</v>
      </c>
      <c r="I15" s="93">
        <f>[10]Agosto!$E$12</f>
        <v>92.333333333333329</v>
      </c>
      <c r="J15" s="93">
        <f>[10]Agosto!$E$13</f>
        <v>78.833333333333329</v>
      </c>
      <c r="K15" s="93">
        <f>[10]Agosto!$E$14</f>
        <v>72.375</v>
      </c>
      <c r="L15" s="93">
        <f>[10]Agosto!$E$15</f>
        <v>51.958333333333336</v>
      </c>
      <c r="M15" s="93">
        <f>[10]Agosto!$E$16</f>
        <v>54.25</v>
      </c>
      <c r="N15" s="93">
        <f>[10]Agosto!$E$17</f>
        <v>48.291666666666664</v>
      </c>
      <c r="O15" s="93">
        <f>[10]Agosto!$E$18</f>
        <v>41.375</v>
      </c>
      <c r="P15" s="93">
        <f>[10]Agosto!$E$19</f>
        <v>39.375</v>
      </c>
      <c r="Q15" s="93">
        <f>[10]Agosto!$E$20</f>
        <v>31.666666666666668</v>
      </c>
      <c r="R15" s="93">
        <f>[10]Agosto!$E$21</f>
        <v>31.833333333333332</v>
      </c>
      <c r="S15" s="93">
        <f>[10]Agosto!$E$22</f>
        <v>25.958333333333332</v>
      </c>
      <c r="T15" s="93">
        <f>[10]Agosto!$E$23</f>
        <v>22.958333333333332</v>
      </c>
      <c r="U15" s="93">
        <f>[10]Agosto!$E$24</f>
        <v>26.916666666666668</v>
      </c>
      <c r="V15" s="93">
        <f>[10]Agosto!$E$25</f>
        <v>24.125</v>
      </c>
      <c r="W15" s="93">
        <f>[10]Agosto!$E$26</f>
        <v>33.041666666666664</v>
      </c>
      <c r="X15" s="93">
        <f>[10]Agosto!$E$27</f>
        <v>89.875</v>
      </c>
      <c r="Y15" s="93">
        <f>[10]Agosto!$E$28</f>
        <v>89.333333333333329</v>
      </c>
      <c r="Z15" s="93">
        <f>[10]Agosto!$E$29</f>
        <v>68.458333333333329</v>
      </c>
      <c r="AA15" s="93">
        <f>[10]Agosto!$E$30</f>
        <v>57.956521739130437</v>
      </c>
      <c r="AB15" s="93">
        <f>[10]Agosto!$E$31</f>
        <v>38.708333333333336</v>
      </c>
      <c r="AC15" s="93">
        <f>[10]Agosto!$E$32</f>
        <v>35.625</v>
      </c>
      <c r="AD15" s="93">
        <f>[10]Agosto!$E$33</f>
        <v>45.333333333333336</v>
      </c>
      <c r="AE15" s="93">
        <f>[10]Agosto!$E$34</f>
        <v>35.916666666666664</v>
      </c>
      <c r="AF15" s="93">
        <f>[10]Agosto!$E$35</f>
        <v>32.75</v>
      </c>
      <c r="AG15" s="100">
        <f t="shared" si="1"/>
        <v>47.206930808789146</v>
      </c>
      <c r="AK15" t="s">
        <v>33</v>
      </c>
    </row>
    <row r="16" spans="1:37" x14ac:dyDescent="0.2">
      <c r="A16" s="50" t="s">
        <v>150</v>
      </c>
      <c r="B16" s="93">
        <f>[11]Agosto!$E$5</f>
        <v>41.291666666666664</v>
      </c>
      <c r="C16" s="93">
        <f>[11]Agosto!$E$6</f>
        <v>33</v>
      </c>
      <c r="D16" s="93">
        <f>[11]Agosto!$E$7</f>
        <v>38.041666666666664</v>
      </c>
      <c r="E16" s="93">
        <f>[11]Agosto!$E$8</f>
        <v>40.083333333333336</v>
      </c>
      <c r="F16" s="93">
        <f>[11]Agosto!$E$9</f>
        <v>39.5</v>
      </c>
      <c r="G16" s="93">
        <f>[11]Agosto!$E$10</f>
        <v>38.083333333333336</v>
      </c>
      <c r="H16" s="93">
        <f>[11]Agosto!$E$11</f>
        <v>46.416666666666664</v>
      </c>
      <c r="I16" s="93">
        <f>[11]Agosto!$E$12</f>
        <v>56.416666666666664</v>
      </c>
      <c r="J16" s="93">
        <f>[11]Agosto!$E$13</f>
        <v>98.5</v>
      </c>
      <c r="K16" s="93">
        <f>[11]Agosto!$E$14</f>
        <v>65.3125</v>
      </c>
      <c r="L16" s="93">
        <f>[11]Agosto!$E$15</f>
        <v>58.583333333333336</v>
      </c>
      <c r="M16" s="93">
        <f>[11]Agosto!$E$16</f>
        <v>52.869565217391305</v>
      </c>
      <c r="N16" s="93">
        <f>[11]Agosto!$E$17</f>
        <v>48.583333333333336</v>
      </c>
      <c r="O16" s="93">
        <f>[11]Agosto!$E$18</f>
        <v>30.333333333333332</v>
      </c>
      <c r="P16" s="93">
        <f>[11]Agosto!$E$19</f>
        <v>34.958333333333336</v>
      </c>
      <c r="Q16" s="93">
        <f>[11]Agosto!$E$20</f>
        <v>40.043478260869563</v>
      </c>
      <c r="R16" s="93">
        <f>[11]Agosto!$E$21</f>
        <v>32.125</v>
      </c>
      <c r="S16" s="93">
        <f>[11]Agosto!$E$22</f>
        <v>31.791666666666668</v>
      </c>
      <c r="T16" s="93">
        <f>[11]Agosto!$E$23</f>
        <v>33.541666666666664</v>
      </c>
      <c r="U16" s="93">
        <f>[11]Agosto!$E$24</f>
        <v>37.208333333333336</v>
      </c>
      <c r="V16" s="93">
        <f>[11]Agosto!$E$25</f>
        <v>31.217391304347824</v>
      </c>
      <c r="W16" s="93">
        <f>[11]Agosto!$E$26</f>
        <v>29.708333333333332</v>
      </c>
      <c r="X16" s="93">
        <f>[11]Agosto!$E$27</f>
        <v>42.333333333333336</v>
      </c>
      <c r="Y16" s="93">
        <f>[11]Agosto!$E$28</f>
        <v>82.25</v>
      </c>
      <c r="Z16" s="93">
        <f>[11]Agosto!$E$29</f>
        <v>83.058823529411768</v>
      </c>
      <c r="AA16" s="93">
        <f>[11]Agosto!$E$30</f>
        <v>61.833333333333336</v>
      </c>
      <c r="AB16" s="93">
        <f>[11]Agosto!$E$31</f>
        <v>48.958333333333336</v>
      </c>
      <c r="AC16" s="93">
        <f>[11]Agosto!$E$32</f>
        <v>36.166666666666664</v>
      </c>
      <c r="AD16" s="93">
        <f>[11]Agosto!$E$33</f>
        <v>30.583333333333332</v>
      </c>
      <c r="AE16" s="93">
        <f>[11]Agosto!$E$34</f>
        <v>28.541666666666668</v>
      </c>
      <c r="AF16" s="93">
        <f>[11]Agosto!$E$35</f>
        <v>34.083333333333336</v>
      </c>
      <c r="AG16" s="100">
        <f t="shared" si="1"/>
        <v>45.336078225118939</v>
      </c>
    </row>
    <row r="17" spans="1:37" x14ac:dyDescent="0.2">
      <c r="A17" s="50" t="s">
        <v>2</v>
      </c>
      <c r="B17" s="93">
        <f>[12]Agosto!$E$5</f>
        <v>35.583333333333336</v>
      </c>
      <c r="C17" s="93">
        <f>[12]Agosto!$E$6</f>
        <v>26.791666666666668</v>
      </c>
      <c r="D17" s="93">
        <f>[12]Agosto!$E$7</f>
        <v>29.708333333333332</v>
      </c>
      <c r="E17" s="93">
        <f>[12]Agosto!$E$8</f>
        <v>30.416666666666668</v>
      </c>
      <c r="F17" s="93">
        <f>[12]Agosto!$E$9</f>
        <v>29.166666666666668</v>
      </c>
      <c r="G17" s="93">
        <f>[12]Agosto!$E$10</f>
        <v>28.75</v>
      </c>
      <c r="H17" s="93">
        <f>[12]Agosto!$E$11</f>
        <v>31.291666666666668</v>
      </c>
      <c r="I17" s="93">
        <f>[12]Agosto!$E$12</f>
        <v>65.583333333333329</v>
      </c>
      <c r="J17" s="93">
        <f>[12]Agosto!$E$13</f>
        <v>90.375</v>
      </c>
      <c r="K17" s="93">
        <f>[12]Agosto!$E$14</f>
        <v>70.791666666666671</v>
      </c>
      <c r="L17" s="93">
        <f>[12]Agosto!$E$15</f>
        <v>48.875</v>
      </c>
      <c r="M17" s="93">
        <f>[12]Agosto!$E$16</f>
        <v>43.958333333333336</v>
      </c>
      <c r="N17" s="93">
        <f>[12]Agosto!$E$17</f>
        <v>34.208333333333336</v>
      </c>
      <c r="O17" s="93">
        <f>[12]Agosto!$E$18</f>
        <v>27.291666666666668</v>
      </c>
      <c r="P17" s="93">
        <f>[12]Agosto!$E$19</f>
        <v>24.791666666666668</v>
      </c>
      <c r="Q17" s="93">
        <f>[12]Agosto!$E$20</f>
        <v>22.666666666666668</v>
      </c>
      <c r="R17" s="93">
        <f>[12]Agosto!$E$21</f>
        <v>23</v>
      </c>
      <c r="S17" s="93">
        <f>[12]Agosto!$E$22</f>
        <v>24.583333333333332</v>
      </c>
      <c r="T17" s="93">
        <f>[12]Agosto!$E$23</f>
        <v>21.083333333333332</v>
      </c>
      <c r="U17" s="93">
        <f>[12]Agosto!$E$24</f>
        <v>24.083333333333332</v>
      </c>
      <c r="V17" s="93">
        <f>[12]Agosto!$E$25</f>
        <v>19.916666666666668</v>
      </c>
      <c r="W17" s="93">
        <f>[12]Agosto!$E$26</f>
        <v>22.083333333333332</v>
      </c>
      <c r="X17" s="93">
        <f>[12]Agosto!$E$27</f>
        <v>45.291666666666664</v>
      </c>
      <c r="Y17" s="93">
        <f>[12]Agosto!$E$28</f>
        <v>83.166666666666671</v>
      </c>
      <c r="Z17" s="93">
        <f>[12]Agosto!$E$29</f>
        <v>74.791666666666671</v>
      </c>
      <c r="AA17" s="93">
        <f>[12]Agosto!$E$30</f>
        <v>47.708333333333336</v>
      </c>
      <c r="AB17" s="93">
        <f>[12]Agosto!$E$31</f>
        <v>37.5</v>
      </c>
      <c r="AC17" s="93">
        <f>[12]Agosto!$E$32</f>
        <v>22.666666666666668</v>
      </c>
      <c r="AD17" s="93">
        <f>[12]Agosto!$E$33</f>
        <v>25.833333333333332</v>
      </c>
      <c r="AE17" s="93">
        <f>[12]Agosto!$E$34</f>
        <v>25.5</v>
      </c>
      <c r="AF17" s="93">
        <f>[12]Agosto!$E$35</f>
        <v>25.458333333333332</v>
      </c>
      <c r="AG17" s="100">
        <f t="shared" si="1"/>
        <v>37.513440860215049</v>
      </c>
      <c r="AI17" s="11" t="s">
        <v>33</v>
      </c>
    </row>
    <row r="18" spans="1:37" x14ac:dyDescent="0.2">
      <c r="A18" s="50" t="s">
        <v>3</v>
      </c>
      <c r="B18" s="93">
        <f>[13]Agosto!$E5</f>
        <v>43.625</v>
      </c>
      <c r="C18" s="93">
        <f>[13]Agosto!$E6</f>
        <v>44.208333333333336</v>
      </c>
      <c r="D18" s="93">
        <f>[13]Agosto!$E7</f>
        <v>41.791666666666664</v>
      </c>
      <c r="E18" s="93">
        <f>[13]Agosto!$E8</f>
        <v>44.958333333333336</v>
      </c>
      <c r="F18" s="93">
        <f>[13]Agosto!$E9</f>
        <v>45.958333333333336</v>
      </c>
      <c r="G18" s="93">
        <f>[13]Agosto!$E10</f>
        <v>44.416666666666664</v>
      </c>
      <c r="H18" s="93">
        <f>[13]Agosto!$E11</f>
        <v>43.625</v>
      </c>
      <c r="I18" s="93">
        <f>[13]Agosto!$E12</f>
        <v>45.708333333333336</v>
      </c>
      <c r="J18" s="93">
        <f>[13]Agosto!$E13</f>
        <v>68.291666666666671</v>
      </c>
      <c r="K18" s="93">
        <f>[13]Agosto!$E14</f>
        <v>57.708333333333336</v>
      </c>
      <c r="L18" s="93">
        <f>[13]Agosto!$E15</f>
        <v>49.166666666666664</v>
      </c>
      <c r="M18" s="93">
        <f>[13]Agosto!$E16</f>
        <v>43.833333333333336</v>
      </c>
      <c r="N18" s="93">
        <f>[13]Agosto!$E17</f>
        <v>44.5</v>
      </c>
      <c r="O18" s="93">
        <f>[13]Agosto!$E18</f>
        <v>42.416666666666664</v>
      </c>
      <c r="P18" s="93">
        <f>[13]Agosto!$E19</f>
        <v>32.875</v>
      </c>
      <c r="Q18" s="93">
        <f>[13]Agosto!$E20</f>
        <v>38.875</v>
      </c>
      <c r="R18" s="93">
        <f>[13]Agosto!$E21</f>
        <v>37.666666666666664</v>
      </c>
      <c r="S18" s="93">
        <f>[13]Agosto!$E22</f>
        <v>38.75</v>
      </c>
      <c r="T18" s="93">
        <f>[13]Agosto!$E23</f>
        <v>34.375</v>
      </c>
      <c r="U18" s="93">
        <f>[13]Agosto!$E24</f>
        <v>34.5</v>
      </c>
      <c r="V18" s="93">
        <f>[13]Agosto!$E25</f>
        <v>33.125</v>
      </c>
      <c r="W18" s="93">
        <f>[13]Agosto!$E26</f>
        <v>32.583333333333336</v>
      </c>
      <c r="X18" s="93">
        <f>[13]Agosto!$E27</f>
        <v>36.416666666666664</v>
      </c>
      <c r="Y18" s="93">
        <f>[13]Agosto!$E28</f>
        <v>55.291666666666664</v>
      </c>
      <c r="Z18" s="93">
        <f>[13]Agosto!$E29</f>
        <v>67</v>
      </c>
      <c r="AA18" s="93">
        <f>[13]Agosto!$E30</f>
        <v>42.583333333333336</v>
      </c>
      <c r="AB18" s="93">
        <f>[13]Agosto!$E31</f>
        <v>42.75</v>
      </c>
      <c r="AC18" s="93">
        <f>[13]Agosto!$E32</f>
        <v>28.833333333333332</v>
      </c>
      <c r="AD18" s="93">
        <f>[13]Agosto!$E33</f>
        <v>31.708333333333332</v>
      </c>
      <c r="AE18" s="93">
        <f>[13]Agosto!$E34</f>
        <v>38</v>
      </c>
      <c r="AF18" s="93">
        <f>[13]Agosto!$E35</f>
        <v>38.041666666666664</v>
      </c>
      <c r="AG18" s="100">
        <f t="shared" si="1"/>
        <v>42.696236559139784</v>
      </c>
      <c r="AH18" s="11" t="s">
        <v>33</v>
      </c>
      <c r="AI18" s="11" t="s">
        <v>33</v>
      </c>
    </row>
    <row r="19" spans="1:37" x14ac:dyDescent="0.2">
      <c r="A19" s="50" t="s">
        <v>4</v>
      </c>
      <c r="B19" s="93">
        <f>[14]Agosto!$E$5</f>
        <v>39.458333333333336</v>
      </c>
      <c r="C19" s="93">
        <f>[14]Agosto!$E$6</f>
        <v>38.208333333333336</v>
      </c>
      <c r="D19" s="93">
        <f>[14]Agosto!$E$7</f>
        <v>37.25</v>
      </c>
      <c r="E19" s="93">
        <f>[14]Agosto!$E$8</f>
        <v>37.333333333333336</v>
      </c>
      <c r="F19" s="93">
        <f>[14]Agosto!$E$9</f>
        <v>37.375</v>
      </c>
      <c r="G19" s="93">
        <f>[14]Agosto!$E$10</f>
        <v>38</v>
      </c>
      <c r="H19" s="93">
        <f>[14]Agosto!$E$11</f>
        <v>35.833333333333336</v>
      </c>
      <c r="I19" s="93">
        <f>[14]Agosto!$E$12</f>
        <v>38.75</v>
      </c>
      <c r="J19" s="93">
        <f>[14]Agosto!$E$13</f>
        <v>85.041666666666671</v>
      </c>
      <c r="K19" s="93">
        <f>[14]Agosto!$E$14</f>
        <v>63.875</v>
      </c>
      <c r="L19" s="93">
        <f>[14]Agosto!$E$15</f>
        <v>38.458333333333336</v>
      </c>
      <c r="M19" s="93">
        <f>[14]Agosto!$E$16</f>
        <v>34.954545454545453</v>
      </c>
      <c r="N19" s="93">
        <f>[14]Agosto!$E$17</f>
        <v>34.666666666666664</v>
      </c>
      <c r="O19" s="93">
        <f>[14]Agosto!$E$18</f>
        <v>24.791666666666668</v>
      </c>
      <c r="P19" s="93">
        <f>[14]Agosto!$E$19</f>
        <v>20.666666666666668</v>
      </c>
      <c r="Q19" s="93">
        <f>[14]Agosto!$E$20</f>
        <v>22.041666666666668</v>
      </c>
      <c r="R19" s="93">
        <f>[14]Agosto!$E$21</f>
        <v>25.458333333333332</v>
      </c>
      <c r="S19" s="93">
        <f>[14]Agosto!$E$22</f>
        <v>24.958333333333332</v>
      </c>
      <c r="T19" s="93">
        <f>[14]Agosto!$E$23</f>
        <v>20.083333333333332</v>
      </c>
      <c r="U19" s="93">
        <f>[14]Agosto!$E$24</f>
        <v>21.25</v>
      </c>
      <c r="V19" s="93">
        <f>[14]Agosto!$E$25</f>
        <v>22.125</v>
      </c>
      <c r="W19" s="93">
        <f>[14]Agosto!$E$26</f>
        <v>23.695652173913043</v>
      </c>
      <c r="X19" s="93">
        <f>[14]Agosto!$E$27</f>
        <v>26.333333333333332</v>
      </c>
      <c r="Y19" s="93">
        <f>[14]Agosto!$E$28</f>
        <v>58.583333333333336</v>
      </c>
      <c r="Z19" s="93">
        <f>[14]Agosto!$E$29</f>
        <v>74.791666666666671</v>
      </c>
      <c r="AA19" s="93">
        <f>[14]Agosto!$E$30</f>
        <v>49.260869565217391</v>
      </c>
      <c r="AB19" s="93">
        <f>[14]Agosto!$E$31</f>
        <v>39.666666666666664</v>
      </c>
      <c r="AC19" s="93">
        <f>[14]Agosto!$E$32</f>
        <v>26.333333333333332</v>
      </c>
      <c r="AD19" s="93">
        <f>[14]Agosto!$E$33</f>
        <v>26.708333333333332</v>
      </c>
      <c r="AE19" s="93">
        <f>[14]Agosto!$E$34</f>
        <v>30.916666666666668</v>
      </c>
      <c r="AF19" s="93">
        <f>[14]Agosto!$E$35</f>
        <v>29.166666666666668</v>
      </c>
      <c r="AG19" s="100">
        <f t="shared" si="1"/>
        <v>36.323744103021802</v>
      </c>
      <c r="AI19" t="s">
        <v>33</v>
      </c>
    </row>
    <row r="20" spans="1:37" x14ac:dyDescent="0.2">
      <c r="A20" s="50" t="s">
        <v>5</v>
      </c>
      <c r="B20" s="93">
        <f>[15]Agosto!$E$5</f>
        <v>33.333333333333336</v>
      </c>
      <c r="C20" s="93">
        <f>[15]Agosto!$E$6</f>
        <v>31.083333333333332</v>
      </c>
      <c r="D20" s="93">
        <f>[15]Agosto!$E$7</f>
        <v>30.208333333333332</v>
      </c>
      <c r="E20" s="93">
        <f>[15]Agosto!$E$8</f>
        <v>27.541666666666668</v>
      </c>
      <c r="F20" s="93">
        <f>[15]Agosto!$E$9</f>
        <v>28.208333333333332</v>
      </c>
      <c r="G20" s="93">
        <f>[15]Agosto!$E$10</f>
        <v>27.833333333333332</v>
      </c>
      <c r="H20" s="93">
        <f>[15]Agosto!$E$11</f>
        <v>31.958333333333332</v>
      </c>
      <c r="I20" s="93">
        <f>[15]Agosto!$E$12</f>
        <v>81.083333333333329</v>
      </c>
      <c r="J20" s="93">
        <f>[15]Agosto!$E$13</f>
        <v>70.625</v>
      </c>
      <c r="K20" s="93">
        <f>[15]Agosto!$E$14</f>
        <v>57.875</v>
      </c>
      <c r="L20" s="93">
        <f>[15]Agosto!$E$15</f>
        <v>46.208333333333336</v>
      </c>
      <c r="M20" s="93">
        <f>[15]Agosto!$E$16</f>
        <v>27.916666666666668</v>
      </c>
      <c r="N20" s="93">
        <f>[15]Agosto!$E$17</f>
        <v>33.208333333333336</v>
      </c>
      <c r="O20" s="93">
        <f>[15]Agosto!$E$18</f>
        <v>36.166666666666664</v>
      </c>
      <c r="P20" s="93">
        <f>[15]Agosto!$E$19</f>
        <v>24.625</v>
      </c>
      <c r="Q20" s="93">
        <f>[15]Agosto!$E$20</f>
        <v>27.875</v>
      </c>
      <c r="R20" s="93">
        <f>[15]Agosto!$E$21</f>
        <v>29.916666666666668</v>
      </c>
      <c r="S20" s="93">
        <f>[15]Agosto!$E$22</f>
        <v>32.25</v>
      </c>
      <c r="T20" s="93">
        <f>[15]Agosto!$E$23</f>
        <v>33.958333333333336</v>
      </c>
      <c r="U20" s="93">
        <f>[15]Agosto!$E$24</f>
        <v>27.875</v>
      </c>
      <c r="V20" s="93">
        <f>[15]Agosto!$E$25</f>
        <v>22.958333333333332</v>
      </c>
      <c r="W20" s="93">
        <f>[15]Agosto!$E$26</f>
        <v>27.333333333333332</v>
      </c>
      <c r="X20" s="93">
        <f>[15]Agosto!$E$27</f>
        <v>55.666666666666664</v>
      </c>
      <c r="Y20" s="93">
        <f>[15]Agosto!$E$28</f>
        <v>71.5</v>
      </c>
      <c r="Z20" s="93">
        <f>[15]Agosto!$E$29</f>
        <v>54.541666666666664</v>
      </c>
      <c r="AA20" s="93">
        <f>[15]Agosto!$E$30</f>
        <v>46.416666666666664</v>
      </c>
      <c r="AB20" s="93">
        <f>[15]Agosto!$E$31</f>
        <v>41.125</v>
      </c>
      <c r="AC20" s="93">
        <f>[15]Agosto!$E$32</f>
        <v>40.083333333333336</v>
      </c>
      <c r="AD20" s="93">
        <f>[15]Agosto!$E$33</f>
        <v>23.291666666666668</v>
      </c>
      <c r="AE20" s="93">
        <f>[15]Agosto!$E$34</f>
        <v>23.416666666666668</v>
      </c>
      <c r="AF20" s="93">
        <f>[15]Agosto!$E$35</f>
        <v>29.5</v>
      </c>
      <c r="AG20" s="100">
        <f t="shared" si="1"/>
        <v>37.922043010752688</v>
      </c>
      <c r="AH20" s="11" t="s">
        <v>33</v>
      </c>
    </row>
    <row r="21" spans="1:37" x14ac:dyDescent="0.2">
      <c r="A21" s="50" t="s">
        <v>31</v>
      </c>
      <c r="B21" s="93">
        <f>[16]Agosto!$E$5</f>
        <v>40.666666666666664</v>
      </c>
      <c r="C21" s="93">
        <f>[16]Agosto!$E$6</f>
        <v>39.208333333333336</v>
      </c>
      <c r="D21" s="93">
        <f>[16]Agosto!$E$7</f>
        <v>38.666666666666664</v>
      </c>
      <c r="E21" s="93">
        <f>[16]Agosto!$E$8</f>
        <v>37</v>
      </c>
      <c r="F21" s="93">
        <f>[16]Agosto!$E$9</f>
        <v>38.541666666666664</v>
      </c>
      <c r="G21" s="93">
        <f>[16]Agosto!$E$10</f>
        <v>41.625</v>
      </c>
      <c r="H21" s="93">
        <f>[16]Agosto!$E$11</f>
        <v>38.5</v>
      </c>
      <c r="I21" s="93">
        <f>[16]Agosto!$E$12</f>
        <v>41.458333333333336</v>
      </c>
      <c r="J21" s="93">
        <f>[16]Agosto!$E$13</f>
        <v>81.416666666666671</v>
      </c>
      <c r="K21" s="93">
        <f>[16]Agosto!$E$14</f>
        <v>59.583333333333336</v>
      </c>
      <c r="L21" s="93">
        <f>[16]Agosto!$E$15</f>
        <v>38.666666666666664</v>
      </c>
      <c r="M21" s="93">
        <f>[16]Agosto!$E$16</f>
        <v>32.416666666666664</v>
      </c>
      <c r="N21" s="93">
        <f>[16]Agosto!$E$17</f>
        <v>33.958333333333336</v>
      </c>
      <c r="O21" s="93">
        <f>[16]Agosto!$E$18</f>
        <v>27.458333333333332</v>
      </c>
      <c r="P21" s="93">
        <f>[16]Agosto!$E$19</f>
        <v>23.708333333333332</v>
      </c>
      <c r="Q21" s="93">
        <f>[16]Agosto!$E$20</f>
        <v>26.166666666666668</v>
      </c>
      <c r="R21" s="93">
        <f>[16]Agosto!$E$21</f>
        <v>26.333333333333332</v>
      </c>
      <c r="S21" s="93">
        <f>[16]Agosto!$E$22</f>
        <v>26.625</v>
      </c>
      <c r="T21" s="93">
        <f>[16]Agosto!$E$23</f>
        <v>22.583333333333332</v>
      </c>
      <c r="U21" s="93">
        <f>[16]Agosto!$E$24</f>
        <v>23.75</v>
      </c>
      <c r="V21" s="93">
        <f>[16]Agosto!$E$25</f>
        <v>25.25</v>
      </c>
      <c r="W21" s="93">
        <f>[16]Agosto!$E$26</f>
        <v>26.083333333333332</v>
      </c>
      <c r="X21" s="93">
        <f>[16]Agosto!$E$27</f>
        <v>28.958333333333332</v>
      </c>
      <c r="Y21" s="93">
        <f>[16]Agosto!$E$28</f>
        <v>56.416666666666664</v>
      </c>
      <c r="Z21" s="93">
        <f>[16]Agosto!$E$29</f>
        <v>70.875</v>
      </c>
      <c r="AA21" s="93">
        <f>[16]Agosto!$E$30</f>
        <v>47.208333333333336</v>
      </c>
      <c r="AB21" s="93">
        <f>[16]Agosto!$E$31</f>
        <v>35.5</v>
      </c>
      <c r="AC21" s="93">
        <f>[16]Agosto!$E$32</f>
        <v>25.708333333333332</v>
      </c>
      <c r="AD21" s="93">
        <f>[16]Agosto!$E$33</f>
        <v>27</v>
      </c>
      <c r="AE21" s="93">
        <f>[16]Agosto!$E$34</f>
        <v>30</v>
      </c>
      <c r="AF21" s="93">
        <f>[16]Agosto!$E$35</f>
        <v>32.625</v>
      </c>
      <c r="AG21" s="100">
        <f t="shared" si="1"/>
        <v>36.901881720430111</v>
      </c>
      <c r="AI21" t="s">
        <v>33</v>
      </c>
      <c r="AJ21" t="s">
        <v>33</v>
      </c>
    </row>
    <row r="22" spans="1:37" x14ac:dyDescent="0.2">
      <c r="A22" s="50" t="s">
        <v>6</v>
      </c>
      <c r="B22" s="93">
        <f>[17]Agosto!$E$5</f>
        <v>40.166666666666664</v>
      </c>
      <c r="C22" s="93">
        <f>[17]Agosto!$E$6</f>
        <v>40.478260869565219</v>
      </c>
      <c r="D22" s="93">
        <f>[17]Agosto!$E$7</f>
        <v>42.833333333333336</v>
      </c>
      <c r="E22" s="93">
        <f>[17]Agosto!$E$8</f>
        <v>42.25</v>
      </c>
      <c r="F22" s="93">
        <f>[17]Agosto!$E$9</f>
        <v>45.666666666666664</v>
      </c>
      <c r="G22" s="93">
        <f>[17]Agosto!$E$10</f>
        <v>42.541666666666664</v>
      </c>
      <c r="H22" s="93">
        <f>[17]Agosto!$E$11</f>
        <v>43.125</v>
      </c>
      <c r="I22" s="93">
        <f>[17]Agosto!$E$12</f>
        <v>50.833333333333336</v>
      </c>
      <c r="J22" s="93">
        <f>[17]Agosto!$E$13</f>
        <v>84.130952380952394</v>
      </c>
      <c r="K22" s="93">
        <f>[17]Agosto!$E$14</f>
        <v>59.782608695652172</v>
      </c>
      <c r="L22" s="93">
        <f>[17]Agosto!$E$15</f>
        <v>46.916666666666664</v>
      </c>
      <c r="M22" s="93">
        <f>[17]Agosto!$E$16</f>
        <v>34.166666666666664</v>
      </c>
      <c r="N22" s="93">
        <f>[17]Agosto!$E$17</f>
        <v>38.086956521739133</v>
      </c>
      <c r="O22" s="93">
        <f>[17]Agosto!$E$18</f>
        <v>28.458333333333332</v>
      </c>
      <c r="P22" s="93">
        <f>[17]Agosto!$E$19</f>
        <v>44.263157894736842</v>
      </c>
      <c r="Q22" s="93">
        <f>[17]Agosto!$E$20</f>
        <v>42.421052631578945</v>
      </c>
      <c r="R22" s="93">
        <f>[17]Agosto!$E$21</f>
        <v>46.833333333333336</v>
      </c>
      <c r="S22" s="93">
        <f>[17]Agosto!$E$22</f>
        <v>39.588235294117645</v>
      </c>
      <c r="T22" s="93">
        <f>[17]Agosto!$E$23</f>
        <v>43.666666666666664</v>
      </c>
      <c r="U22" s="93">
        <f>[17]Agosto!$E$24</f>
        <v>39.705882352941174</v>
      </c>
      <c r="V22" s="93" t="str">
        <f>[17]Agosto!$E$25</f>
        <v>*</v>
      </c>
      <c r="W22" s="93" t="str">
        <f>[17]Agosto!$E$26</f>
        <v>*</v>
      </c>
      <c r="X22" s="93" t="str">
        <f>[17]Agosto!$E$27</f>
        <v>*</v>
      </c>
      <c r="Y22" s="93" t="str">
        <f>[17]Agosto!$E$28</f>
        <v>*</v>
      </c>
      <c r="Z22" s="93" t="str">
        <f>[17]Agosto!$E$29</f>
        <v>*</v>
      </c>
      <c r="AA22" s="93" t="str">
        <f>[17]Agosto!$E$30</f>
        <v>*</v>
      </c>
      <c r="AB22" s="93" t="str">
        <f>[17]Agosto!$E$31</f>
        <v>*</v>
      </c>
      <c r="AC22" s="93" t="str">
        <f>[17]Agosto!$E$32</f>
        <v>*</v>
      </c>
      <c r="AD22" s="93" t="str">
        <f>[17]Agosto!$E$33</f>
        <v>*</v>
      </c>
      <c r="AE22" s="93" t="str">
        <f>[17]Agosto!$E$34</f>
        <v>*</v>
      </c>
      <c r="AF22" s="93" t="str">
        <f>[17]Agosto!$E$35</f>
        <v>*</v>
      </c>
      <c r="AG22" s="100">
        <f t="shared" si="1"/>
        <v>44.795771998730842</v>
      </c>
      <c r="AK22" t="s">
        <v>33</v>
      </c>
    </row>
    <row r="23" spans="1:37" x14ac:dyDescent="0.2">
      <c r="A23" s="50" t="s">
        <v>7</v>
      </c>
      <c r="B23" s="93">
        <f>[18]Agosto!$E$5</f>
        <v>50.083333333333336</v>
      </c>
      <c r="C23" s="93">
        <f>[18]Agosto!$E$6</f>
        <v>37.416666666666664</v>
      </c>
      <c r="D23" s="93">
        <f>[18]Agosto!$E$7</f>
        <v>37.833333333333336</v>
      </c>
      <c r="E23" s="93">
        <f>[18]Agosto!$E$8</f>
        <v>37.458333333333336</v>
      </c>
      <c r="F23" s="93">
        <f>[18]Agosto!$E$9</f>
        <v>37.458333333333336</v>
      </c>
      <c r="G23" s="93">
        <f>[18]Agosto!$E$10</f>
        <v>36.541666666666664</v>
      </c>
      <c r="H23" s="93">
        <f>[18]Agosto!$E$11</f>
        <v>39.916666666666664</v>
      </c>
      <c r="I23" s="93">
        <f>[18]Agosto!$E$12</f>
        <v>85.125</v>
      </c>
      <c r="J23" s="93">
        <f>[18]Agosto!$E$13</f>
        <v>77.125</v>
      </c>
      <c r="K23" s="93">
        <f>[18]Agosto!$E$14</f>
        <v>68</v>
      </c>
      <c r="L23" s="93">
        <f>[18]Agosto!$E$15</f>
        <v>44.708333333333336</v>
      </c>
      <c r="M23" s="93">
        <f>[18]Agosto!$E$16</f>
        <v>47.166666666666664</v>
      </c>
      <c r="N23" s="93">
        <f>[18]Agosto!$E$17</f>
        <v>42.125</v>
      </c>
      <c r="O23" s="93">
        <f>[18]Agosto!$E$18</f>
        <v>39.5</v>
      </c>
      <c r="P23" s="93">
        <f>[18]Agosto!$E$19</f>
        <v>34.958333333333336</v>
      </c>
      <c r="Q23" s="93">
        <f>[18]Agosto!$E$20</f>
        <v>30.833333333333332</v>
      </c>
      <c r="R23" s="93">
        <f>[18]Agosto!$E$21</f>
        <v>28.875</v>
      </c>
      <c r="S23" s="93">
        <f>[18]Agosto!$E$22</f>
        <v>25.416666666666668</v>
      </c>
      <c r="T23" s="93">
        <f>[18]Agosto!$E$23</f>
        <v>22.916666666666668</v>
      </c>
      <c r="U23" s="93">
        <f>[18]Agosto!$E$24</f>
        <v>26</v>
      </c>
      <c r="V23" s="93">
        <f>[18]Agosto!$E$25</f>
        <v>24.125</v>
      </c>
      <c r="W23" s="93">
        <f>[18]Agosto!$E$26</f>
        <v>29.541666666666668</v>
      </c>
      <c r="X23" s="93">
        <f>[18]Agosto!$E$27</f>
        <v>84.083333333333329</v>
      </c>
      <c r="Y23" s="93">
        <f>[18]Agosto!$E$28</f>
        <v>88.958333333333329</v>
      </c>
      <c r="Z23" s="93">
        <f>[18]Agosto!$E$29</f>
        <v>63.166666666666664</v>
      </c>
      <c r="AA23" s="93">
        <f>[18]Agosto!$E$30</f>
        <v>52.791666666666664</v>
      </c>
      <c r="AB23" s="93">
        <f>[18]Agosto!$E$31</f>
        <v>33.708333333333336</v>
      </c>
      <c r="AC23" s="93">
        <f>[18]Agosto!$E$32</f>
        <v>29.333333333333332</v>
      </c>
      <c r="AD23" s="93">
        <f>[18]Agosto!$E$33</f>
        <v>35.416666666666664</v>
      </c>
      <c r="AE23" s="93">
        <f>[18]Agosto!$E$34</f>
        <v>33.458333333333336</v>
      </c>
      <c r="AF23" s="93">
        <f>[18]Agosto!$E$35</f>
        <v>29.75</v>
      </c>
      <c r="AG23" s="100">
        <f t="shared" si="1"/>
        <v>43.670698924731184</v>
      </c>
    </row>
    <row r="24" spans="1:37" x14ac:dyDescent="0.2">
      <c r="A24" s="50" t="s">
        <v>151</v>
      </c>
      <c r="B24" s="93">
        <f>[19]Agosto!$E$5</f>
        <v>53.958333333333336</v>
      </c>
      <c r="C24" s="93">
        <f>[19]Agosto!$E$6</f>
        <v>40.291666666666664</v>
      </c>
      <c r="D24" s="93">
        <f>[19]Agosto!$E$7</f>
        <v>40.541666666666664</v>
      </c>
      <c r="E24" s="93">
        <f>[19]Agosto!$E$8</f>
        <v>40.958333333333336</v>
      </c>
      <c r="F24" s="93">
        <f>[19]Agosto!$E$9</f>
        <v>43.958333333333336</v>
      </c>
      <c r="G24" s="93">
        <f>[19]Agosto!$E$10</f>
        <v>40.416666666666664</v>
      </c>
      <c r="H24" s="93">
        <f>[19]Agosto!$E$11</f>
        <v>43.958333333333336</v>
      </c>
      <c r="I24" s="93">
        <f>[19]Agosto!$E$12</f>
        <v>78.958333333333329</v>
      </c>
      <c r="J24" s="93">
        <f>[19]Agosto!$E$13</f>
        <v>74.666666666666671</v>
      </c>
      <c r="K24" s="93">
        <f>[19]Agosto!$E$14</f>
        <v>69.083333333333329</v>
      </c>
      <c r="L24" s="93">
        <f>[19]Agosto!$E$15</f>
        <v>54.583333333333336</v>
      </c>
      <c r="M24" s="93">
        <f>[19]Agosto!$E$16</f>
        <v>48.791666666666664</v>
      </c>
      <c r="N24" s="93">
        <f>[19]Agosto!$E$17</f>
        <v>46.041666666666664</v>
      </c>
      <c r="O24" s="93">
        <f>[19]Agosto!$E$18</f>
        <v>44.791666666666664</v>
      </c>
      <c r="P24" s="93">
        <f>[19]Agosto!$E$19</f>
        <v>41.5</v>
      </c>
      <c r="Q24" s="93">
        <f>[19]Agosto!$E$20</f>
        <v>39.708333333333336</v>
      </c>
      <c r="R24" s="93">
        <f>[19]Agosto!$E$21</f>
        <v>37.291666666666664</v>
      </c>
      <c r="S24" s="93">
        <f>[19]Agosto!$E$22</f>
        <v>35.25</v>
      </c>
      <c r="T24" s="93">
        <f>[19]Agosto!$E$23</f>
        <v>29.916666666666668</v>
      </c>
      <c r="U24" s="93">
        <f>[19]Agosto!$E$24</f>
        <v>32.875</v>
      </c>
      <c r="V24" s="93">
        <f>[19]Agosto!$E$25</f>
        <v>28.416666666666668</v>
      </c>
      <c r="W24" s="93">
        <f>[19]Agosto!$E$26</f>
        <v>33.833333333333336</v>
      </c>
      <c r="X24" s="93">
        <f>[19]Agosto!$E$27</f>
        <v>78.833333333333329</v>
      </c>
      <c r="Y24" s="93">
        <f>[19]Agosto!$E$28</f>
        <v>89.458333333333329</v>
      </c>
      <c r="Z24" s="93">
        <f>[19]Agosto!$E$29</f>
        <v>60.166666666666664</v>
      </c>
      <c r="AA24" s="93">
        <f>[19]Agosto!$E$30</f>
        <v>56.083333333333336</v>
      </c>
      <c r="AB24" s="93">
        <f>[19]Agosto!$E$31</f>
        <v>46.791666666666664</v>
      </c>
      <c r="AC24" s="93">
        <f>[19]Agosto!$E$32</f>
        <v>38.625</v>
      </c>
      <c r="AD24" s="93">
        <f>[19]Agosto!$E$33</f>
        <v>46.666666666666664</v>
      </c>
      <c r="AE24" s="93">
        <f>[19]Agosto!$E$34</f>
        <v>39.083333333333336</v>
      </c>
      <c r="AF24" s="93">
        <f>[19]Agosto!$E$35</f>
        <v>37.875</v>
      </c>
      <c r="AG24" s="100">
        <f t="shared" si="1"/>
        <v>48.173387096774185</v>
      </c>
      <c r="AI24" t="s">
        <v>33</v>
      </c>
      <c r="AK24" t="s">
        <v>33</v>
      </c>
    </row>
    <row r="25" spans="1:37" x14ac:dyDescent="0.2">
      <c r="A25" s="50" t="s">
        <v>152</v>
      </c>
      <c r="B25" s="93">
        <f>[20]Agosto!$E5</f>
        <v>58.666666666666664</v>
      </c>
      <c r="C25" s="93">
        <f>[20]Agosto!$E6</f>
        <v>45.208333333333336</v>
      </c>
      <c r="D25" s="93">
        <f>[20]Agosto!$E7</f>
        <v>43.375</v>
      </c>
      <c r="E25" s="93">
        <f>[20]Agosto!$E8</f>
        <v>46.125</v>
      </c>
      <c r="F25" s="93">
        <f>[20]Agosto!$E9</f>
        <v>42.708333333333336</v>
      </c>
      <c r="G25" s="93">
        <f>[20]Agosto!$E10</f>
        <v>43.5</v>
      </c>
      <c r="H25" s="93">
        <f>[20]Agosto!$E11</f>
        <v>53.041666666666664</v>
      </c>
      <c r="I25" s="93">
        <f>[20]Agosto!$E12</f>
        <v>92.166666666666671</v>
      </c>
      <c r="J25" s="93">
        <f>[20]Agosto!$E13</f>
        <v>70.458333333333329</v>
      </c>
      <c r="K25" s="93">
        <f>[20]Agosto!$E14</f>
        <v>64.958333333333329</v>
      </c>
      <c r="L25" s="93">
        <f>[20]Agosto!$E15</f>
        <v>63.875</v>
      </c>
      <c r="M25" s="93">
        <f>[20]Agosto!$E16</f>
        <v>58.083333333333336</v>
      </c>
      <c r="N25" s="93">
        <f>[20]Agosto!$E17</f>
        <v>53.458333333333336</v>
      </c>
      <c r="O25" s="93">
        <f>[20]Agosto!$E18</f>
        <v>50.708333333333336</v>
      </c>
      <c r="P25" s="93">
        <f>[20]Agosto!$E19</f>
        <v>42.458333333333336</v>
      </c>
      <c r="Q25" s="93">
        <f>[20]Agosto!$E20</f>
        <v>40.041666666666664</v>
      </c>
      <c r="R25" s="93">
        <f>[20]Agosto!$E21</f>
        <v>42.75</v>
      </c>
      <c r="S25" s="93">
        <f>[20]Agosto!$E22</f>
        <v>38.416666666666664</v>
      </c>
      <c r="T25" s="93">
        <f>[20]Agosto!$E23</f>
        <v>33.25</v>
      </c>
      <c r="U25" s="93">
        <f>[20]Agosto!$E24</f>
        <v>35.833333333333336</v>
      </c>
      <c r="V25" s="93">
        <f>[20]Agosto!$E25</f>
        <v>30.166666666666668</v>
      </c>
      <c r="W25" s="93">
        <f>[20]Agosto!$E26</f>
        <v>41.333333333333336</v>
      </c>
      <c r="X25" s="93">
        <f>[20]Agosto!$E27</f>
        <v>81.25</v>
      </c>
      <c r="Y25" s="93">
        <f>[20]Agosto!$E28</f>
        <v>81.125</v>
      </c>
      <c r="Z25" s="93">
        <f>[20]Agosto!$E29</f>
        <v>66.333333333333329</v>
      </c>
      <c r="AA25" s="93">
        <f>[20]Agosto!$E30</f>
        <v>56.958333333333336</v>
      </c>
      <c r="AB25" s="93">
        <f>[20]Agosto!$E31</f>
        <v>54.458333333333336</v>
      </c>
      <c r="AC25" s="93">
        <f>[20]Agosto!$E32</f>
        <v>48.208333333333336</v>
      </c>
      <c r="AD25" s="93">
        <f>[20]Agosto!$E33</f>
        <v>44.583333333333336</v>
      </c>
      <c r="AE25" s="93">
        <f>[20]Agosto!$E34</f>
        <v>40.291666666666664</v>
      </c>
      <c r="AF25" s="93">
        <f>[20]Agosto!$E35</f>
        <v>37</v>
      </c>
      <c r="AG25" s="100">
        <f t="shared" si="1"/>
        <v>51.638440860215049</v>
      </c>
      <c r="AH25" s="11" t="s">
        <v>33</v>
      </c>
      <c r="AK25" t="s">
        <v>33</v>
      </c>
    </row>
    <row r="26" spans="1:37" x14ac:dyDescent="0.2">
      <c r="A26" s="50" t="s">
        <v>153</v>
      </c>
      <c r="B26" s="93">
        <f>[21]Agosto!$E$5</f>
        <v>54.708333333333336</v>
      </c>
      <c r="C26" s="93">
        <f>[21]Agosto!$E$6</f>
        <v>41.5</v>
      </c>
      <c r="D26" s="93">
        <f>[21]Agosto!$E$7</f>
        <v>41.125</v>
      </c>
      <c r="E26" s="93">
        <f>[21]Agosto!$E$8</f>
        <v>40.166666666666664</v>
      </c>
      <c r="F26" s="93">
        <f>[21]Agosto!$E$9</f>
        <v>42.083333333333336</v>
      </c>
      <c r="G26" s="93">
        <f>[21]Agosto!$E$10</f>
        <v>40.833333333333336</v>
      </c>
      <c r="H26" s="93">
        <f>[21]Agosto!$E$11</f>
        <v>42.833333333333336</v>
      </c>
      <c r="I26" s="93">
        <f>[21]Agosto!$E$12</f>
        <v>84.208333333333329</v>
      </c>
      <c r="J26" s="93">
        <f>[21]Agosto!$E$13</f>
        <v>70.291666666666671</v>
      </c>
      <c r="K26" s="93">
        <f>[21]Agosto!$E$14</f>
        <v>67.625</v>
      </c>
      <c r="L26" s="93">
        <f>[21]Agosto!$E$15</f>
        <v>51.083333333333336</v>
      </c>
      <c r="M26" s="93">
        <f>[21]Agosto!$E$16</f>
        <v>41.416666666666664</v>
      </c>
      <c r="N26" s="93">
        <f>[21]Agosto!$E$17</f>
        <v>38.166666666666664</v>
      </c>
      <c r="O26" s="93">
        <f>[21]Agosto!$E$18</f>
        <v>42.916666666666664</v>
      </c>
      <c r="P26" s="93">
        <f>[21]Agosto!$E$19</f>
        <v>39.416666666666664</v>
      </c>
      <c r="Q26" s="93">
        <f>[21]Agosto!$E$20</f>
        <v>36.333333333333336</v>
      </c>
      <c r="R26" s="93">
        <f>[21]Agosto!$E$21</f>
        <v>34.208333333333336</v>
      </c>
      <c r="S26" s="93">
        <f>[21]Agosto!$E$22</f>
        <v>31.458333333333332</v>
      </c>
      <c r="T26" s="93">
        <f>[21]Agosto!$E$23</f>
        <v>28.125</v>
      </c>
      <c r="U26" s="93">
        <f>[21]Agosto!$E$24</f>
        <v>34.166666666666664</v>
      </c>
      <c r="V26" s="93">
        <f>[21]Agosto!$E$25</f>
        <v>29.791666666666668</v>
      </c>
      <c r="W26" s="93">
        <f>[21]Agosto!$E$26</f>
        <v>32.291666666666664</v>
      </c>
      <c r="X26" s="93">
        <f>[21]Agosto!$E$27</f>
        <v>78.958333333333329</v>
      </c>
      <c r="Y26" s="93">
        <f>[21]Agosto!$E$28</f>
        <v>89.333333333333329</v>
      </c>
      <c r="Z26" s="93">
        <f>[21]Agosto!$E$29</f>
        <v>56.541666666666664</v>
      </c>
      <c r="AA26" s="93">
        <f>[21]Agosto!$E$30</f>
        <v>46.291666666666664</v>
      </c>
      <c r="AB26" s="93">
        <f>[21]Agosto!$E$31</f>
        <v>40.25</v>
      </c>
      <c r="AC26" s="93">
        <f>[21]Agosto!$E$32</f>
        <v>35.916666666666664</v>
      </c>
      <c r="AD26" s="93">
        <f>[21]Agosto!$E$33</f>
        <v>39.708333333333336</v>
      </c>
      <c r="AE26" s="93">
        <f>[21]Agosto!$E$34</f>
        <v>38.583333333333336</v>
      </c>
      <c r="AF26" s="93">
        <f>[21]Agosto!$E$35</f>
        <v>34.708333333333336</v>
      </c>
      <c r="AG26" s="100">
        <f t="shared" si="1"/>
        <v>45.969086021505369</v>
      </c>
      <c r="AJ26" t="s">
        <v>33</v>
      </c>
      <c r="AK26" t="s">
        <v>33</v>
      </c>
    </row>
    <row r="27" spans="1:37" x14ac:dyDescent="0.2">
      <c r="A27" s="50" t="s">
        <v>8</v>
      </c>
      <c r="B27" s="93">
        <f>[22]Agosto!$E$5</f>
        <v>63.166666666666664</v>
      </c>
      <c r="C27" s="93">
        <f>[22]Agosto!$E$6</f>
        <v>50.75</v>
      </c>
      <c r="D27" s="93">
        <f>[22]Agosto!$E$7</f>
        <v>47.625</v>
      </c>
      <c r="E27" s="93">
        <f>[22]Agosto!$E$8</f>
        <v>46.541666666666664</v>
      </c>
      <c r="F27" s="93">
        <f>[22]Agosto!$E$9</f>
        <v>43.541666666666664</v>
      </c>
      <c r="G27" s="93">
        <f>[22]Agosto!$E$10</f>
        <v>45</v>
      </c>
      <c r="H27" s="93">
        <f>[22]Agosto!$E$11</f>
        <v>43.625</v>
      </c>
      <c r="I27" s="93">
        <f>[22]Agosto!$E$12</f>
        <v>90.571428571428569</v>
      </c>
      <c r="J27" s="93">
        <f>[22]Agosto!$E$13</f>
        <v>74.791666666666671</v>
      </c>
      <c r="K27" s="93">
        <f>[22]Agosto!$E$14</f>
        <v>64.545454545454547</v>
      </c>
      <c r="L27" s="93">
        <f>[22]Agosto!$E$15</f>
        <v>53</v>
      </c>
      <c r="M27" s="93">
        <f>[22]Agosto!$E$16</f>
        <v>49.272727272727273</v>
      </c>
      <c r="N27" s="93">
        <f>[22]Agosto!$E$17</f>
        <v>44.277777777777779</v>
      </c>
      <c r="O27" s="93">
        <f>[22]Agosto!$E$18</f>
        <v>46.25</v>
      </c>
      <c r="P27" s="93">
        <f>[22]Agosto!$E$19</f>
        <v>44.041666666666664</v>
      </c>
      <c r="Q27" s="93">
        <f>[22]Agosto!$E$20</f>
        <v>37</v>
      </c>
      <c r="R27" s="93">
        <f>[22]Agosto!$E$21</f>
        <v>38.333333333333336</v>
      </c>
      <c r="S27" s="93">
        <f>[22]Agosto!$E$22</f>
        <v>32.125</v>
      </c>
      <c r="T27" s="93">
        <f>[22]Agosto!$E$23</f>
        <v>30.25</v>
      </c>
      <c r="U27" s="93">
        <f>[22]Agosto!$E$24</f>
        <v>29.541666666666668</v>
      </c>
      <c r="V27" s="93">
        <f>[22]Agosto!$E$25</f>
        <v>29.541666666666668</v>
      </c>
      <c r="W27" s="93">
        <f>[22]Agosto!$E$26</f>
        <v>35.375</v>
      </c>
      <c r="X27" s="93">
        <f>[22]Agosto!$E$27</f>
        <v>80.599999999999994</v>
      </c>
      <c r="Y27" s="93">
        <f>[22]Agosto!$E$28</f>
        <v>71</v>
      </c>
      <c r="Z27" s="93">
        <f>[22]Agosto!$E$29</f>
        <v>66</v>
      </c>
      <c r="AA27" s="93">
        <f>[22]Agosto!$E$30</f>
        <v>45.882352941176471</v>
      </c>
      <c r="AB27" s="93">
        <f>[22]Agosto!$E$31</f>
        <v>44.904761904761905</v>
      </c>
      <c r="AC27" s="93">
        <f>[22]Agosto!$E$32</f>
        <v>41</v>
      </c>
      <c r="AD27" s="93">
        <f>[22]Agosto!$E$33</f>
        <v>47.541666666666664</v>
      </c>
      <c r="AE27" s="93">
        <f>[22]Agosto!$E$34</f>
        <v>41.416666666666664</v>
      </c>
      <c r="AF27" s="93">
        <f>[22]Agosto!$E$35</f>
        <v>34.708333333333336</v>
      </c>
      <c r="AG27" s="100">
        <f t="shared" si="1"/>
        <v>48.781328054193338</v>
      </c>
    </row>
    <row r="28" spans="1:37" x14ac:dyDescent="0.2">
      <c r="A28" s="50" t="s">
        <v>9</v>
      </c>
      <c r="B28" s="93">
        <f>[23]Agosto!$E5</f>
        <v>53.541666666666664</v>
      </c>
      <c r="C28" s="93">
        <f>[23]Agosto!$E6</f>
        <v>37.958333333333336</v>
      </c>
      <c r="D28" s="93">
        <f>[23]Agosto!$E7</f>
        <v>37.416666666666664</v>
      </c>
      <c r="E28" s="93">
        <f>[23]Agosto!$E8</f>
        <v>36.458333333333336</v>
      </c>
      <c r="F28" s="93">
        <f>[23]Agosto!$E9</f>
        <v>37.541666666666664</v>
      </c>
      <c r="G28" s="93">
        <f>[23]Agosto!$E10</f>
        <v>38.541666666666664</v>
      </c>
      <c r="H28" s="93">
        <f>[23]Agosto!$E11</f>
        <v>38.166666666666664</v>
      </c>
      <c r="I28" s="93">
        <f>[23]Agosto!$E12</f>
        <v>75.125</v>
      </c>
      <c r="J28" s="93">
        <f>[23]Agosto!$E13</f>
        <v>77.541666666666671</v>
      </c>
      <c r="K28" s="93">
        <f>[23]Agosto!$E14</f>
        <v>62.833333333333336</v>
      </c>
      <c r="L28" s="93">
        <f>[23]Agosto!$E15</f>
        <v>45.958333333333336</v>
      </c>
      <c r="M28" s="93">
        <f>[23]Agosto!$E16</f>
        <v>42.375</v>
      </c>
      <c r="N28" s="93">
        <f>[23]Agosto!$E17</f>
        <v>39.958333333333336</v>
      </c>
      <c r="O28" s="93">
        <f>[23]Agosto!$E18</f>
        <v>47.083333333333336</v>
      </c>
      <c r="P28" s="93">
        <f>[23]Agosto!$E19</f>
        <v>36.458333333333336</v>
      </c>
      <c r="Q28" s="93">
        <f>[23]Agosto!$E20</f>
        <v>31.208333333333332</v>
      </c>
      <c r="R28" s="93">
        <f>[23]Agosto!$E21</f>
        <v>32.333333333333336</v>
      </c>
      <c r="S28" s="93">
        <f>[23]Agosto!$E22</f>
        <v>25.5</v>
      </c>
      <c r="T28" s="93">
        <f>[23]Agosto!$E23</f>
        <v>23.458333333333332</v>
      </c>
      <c r="U28" s="93">
        <f>[23]Agosto!$E24</f>
        <v>24.083333333333332</v>
      </c>
      <c r="V28" s="93">
        <f>[23]Agosto!$E25</f>
        <v>25.041666666666668</v>
      </c>
      <c r="W28" s="93">
        <f>[23]Agosto!$E26</f>
        <v>26.166666666666668</v>
      </c>
      <c r="X28" s="93">
        <f>[23]Agosto!$E27</f>
        <v>71.041666666666671</v>
      </c>
      <c r="Y28" s="93">
        <f>[23]Agosto!$E28</f>
        <v>88.708333333333329</v>
      </c>
      <c r="Z28" s="93">
        <f>[23]Agosto!$E29</f>
        <v>62.083333333333336</v>
      </c>
      <c r="AA28" s="93">
        <f>[23]Agosto!$E30</f>
        <v>49.75</v>
      </c>
      <c r="AB28" s="93">
        <f>[23]Agosto!$E31</f>
        <v>38.583333333333336</v>
      </c>
      <c r="AC28" s="93">
        <f>[23]Agosto!$E32</f>
        <v>34.166666666666664</v>
      </c>
      <c r="AD28" s="93">
        <f>[23]Agosto!$E33</f>
        <v>43</v>
      </c>
      <c r="AE28" s="93">
        <f>[23]Agosto!$E34</f>
        <v>35.083333333333336</v>
      </c>
      <c r="AF28" s="93">
        <f>[23]Agosto!$E35</f>
        <v>31.125</v>
      </c>
      <c r="AG28" s="100">
        <f t="shared" si="1"/>
        <v>43.493279569892472</v>
      </c>
      <c r="AJ28" t="s">
        <v>33</v>
      </c>
      <c r="AK28" t="s">
        <v>33</v>
      </c>
    </row>
    <row r="29" spans="1:37" x14ac:dyDescent="0.2">
      <c r="A29" s="50" t="s">
        <v>30</v>
      </c>
      <c r="B29" s="93">
        <f>[24]Agosto!$E$5</f>
        <v>41.208333333333336</v>
      </c>
      <c r="C29" s="93">
        <f>[24]Agosto!$E$6</f>
        <v>28.333333333333332</v>
      </c>
      <c r="D29" s="93">
        <f>[24]Agosto!$E$7</f>
        <v>29.583333333333332</v>
      </c>
      <c r="E29" s="93">
        <f>[24]Agosto!$E$8</f>
        <v>33.458333333333336</v>
      </c>
      <c r="F29" s="93">
        <f>[24]Agosto!$E$9</f>
        <v>38.5</v>
      </c>
      <c r="G29" s="93">
        <f>[24]Agosto!$E$10</f>
        <v>44.208333333333336</v>
      </c>
      <c r="H29" s="93">
        <f>[24]Agosto!$E$11</f>
        <v>41.125</v>
      </c>
      <c r="I29" s="93">
        <f>[24]Agosto!$E$12</f>
        <v>82.611111111111114</v>
      </c>
      <c r="J29" s="93">
        <f>[24]Agosto!$E$13</f>
        <v>64.304347826086953</v>
      </c>
      <c r="K29" s="93">
        <f>[24]Agosto!$E$14</f>
        <v>58.1</v>
      </c>
      <c r="L29" s="93">
        <f>[24]Agosto!$E$15</f>
        <v>53.25</v>
      </c>
      <c r="M29" s="93">
        <f>[24]Agosto!$E$16</f>
        <v>44.041666666666664</v>
      </c>
      <c r="N29" s="93">
        <f>[24]Agosto!$E$17</f>
        <v>35.583333333333336</v>
      </c>
      <c r="O29" s="93">
        <f>[24]Agosto!$E$18</f>
        <v>32.125</v>
      </c>
      <c r="P29" s="93">
        <f>[24]Agosto!$E$19</f>
        <v>38.625</v>
      </c>
      <c r="Q29" s="93">
        <f>[24]Agosto!$E$20</f>
        <v>39.916666666666664</v>
      </c>
      <c r="R29" s="93">
        <f>[24]Agosto!$E$21</f>
        <v>37.416666666666664</v>
      </c>
      <c r="S29" s="93">
        <f>[24]Agosto!$E$22</f>
        <v>38.291666666666664</v>
      </c>
      <c r="T29" s="93">
        <f>[24]Agosto!$E$23</f>
        <v>33.333333333333336</v>
      </c>
      <c r="U29" s="93">
        <f>[24]Agosto!$E$24</f>
        <v>33.958333333333336</v>
      </c>
      <c r="V29" s="93">
        <f>[24]Agosto!$E$25</f>
        <v>34.416666666666664</v>
      </c>
      <c r="W29" s="93">
        <f>[24]Agosto!$E$26</f>
        <v>28.791666666666668</v>
      </c>
      <c r="X29" s="93">
        <f>[24]Agosto!$E$27</f>
        <v>75.708333333333329</v>
      </c>
      <c r="Y29" s="93">
        <f>[24]Agosto!$E$28</f>
        <v>77.6875</v>
      </c>
      <c r="Z29" s="93">
        <f>[24]Agosto!$E$29</f>
        <v>48.208333333333336</v>
      </c>
      <c r="AA29" s="93">
        <f>[24]Agosto!$E$30</f>
        <v>48.583333333333336</v>
      </c>
      <c r="AB29" s="93">
        <f>[24]Agosto!$E$31</f>
        <v>42.708333333333336</v>
      </c>
      <c r="AC29" s="93">
        <f>[24]Agosto!$E$32</f>
        <v>36.666666666666664</v>
      </c>
      <c r="AD29" s="93">
        <f>[24]Agosto!$E$33</f>
        <v>37.25</v>
      </c>
      <c r="AE29" s="93">
        <f>[24]Agosto!$E$34</f>
        <v>29.375</v>
      </c>
      <c r="AF29" s="93">
        <f>[24]Agosto!$E$35</f>
        <v>37.25</v>
      </c>
      <c r="AG29" s="100">
        <f t="shared" si="1"/>
        <v>43.374826632382728</v>
      </c>
      <c r="AK29" t="s">
        <v>33</v>
      </c>
    </row>
    <row r="30" spans="1:37" x14ac:dyDescent="0.2">
      <c r="A30" s="50" t="s">
        <v>10</v>
      </c>
      <c r="B30" s="93">
        <f>[25]Agosto!$E$5</f>
        <v>54.5</v>
      </c>
      <c r="C30" s="93">
        <f>[25]Agosto!$E$6</f>
        <v>38.875</v>
      </c>
      <c r="D30" s="93">
        <f>[25]Agosto!$E$7</f>
        <v>36.541666666666664</v>
      </c>
      <c r="E30" s="93">
        <f>[25]Agosto!$E$8</f>
        <v>35.166666666666664</v>
      </c>
      <c r="F30" s="93">
        <f>[25]Agosto!$E$9</f>
        <v>38.375</v>
      </c>
      <c r="G30" s="93">
        <f>[25]Agosto!$E$10</f>
        <v>34.791666666666664</v>
      </c>
      <c r="H30" s="93">
        <f>[25]Agosto!$E$11</f>
        <v>41.833333333333336</v>
      </c>
      <c r="I30" s="93">
        <f>[25]Agosto!$E$12</f>
        <v>91.458333333333329</v>
      </c>
      <c r="J30" s="93">
        <f>[25]Agosto!$E$13</f>
        <v>74.375</v>
      </c>
      <c r="K30" s="93">
        <f>[25]Agosto!$E$14</f>
        <v>68.5</v>
      </c>
      <c r="L30" s="93">
        <f>[25]Agosto!$E$15</f>
        <v>59.416666666666664</v>
      </c>
      <c r="M30" s="93">
        <f>[25]Agosto!$E$16</f>
        <v>50.541666666666664</v>
      </c>
      <c r="N30" s="93">
        <f>[25]Agosto!$E$17</f>
        <v>49</v>
      </c>
      <c r="O30" s="93">
        <f>[25]Agosto!$E$18</f>
        <v>42.041666666666664</v>
      </c>
      <c r="P30" s="93">
        <f>[25]Agosto!$E$19</f>
        <v>43</v>
      </c>
      <c r="Q30" s="93">
        <f>[25]Agosto!$E$20</f>
        <v>40.625</v>
      </c>
      <c r="R30" s="93">
        <f>[25]Agosto!$E$21</f>
        <v>33.291666666666664</v>
      </c>
      <c r="S30" s="93">
        <f>[25]Agosto!$E$22</f>
        <v>34.041666666666664</v>
      </c>
      <c r="T30" s="93">
        <f>[25]Agosto!$E$23</f>
        <v>26.291666666666668</v>
      </c>
      <c r="U30" s="93">
        <f>[25]Agosto!$E$24</f>
        <v>29.791666666666668</v>
      </c>
      <c r="V30" s="93">
        <f>[25]Agosto!$E$25</f>
        <v>25.416666666666668</v>
      </c>
      <c r="W30" s="93">
        <f>[25]Agosto!$E$26</f>
        <v>31.708333333333332</v>
      </c>
      <c r="X30" s="93">
        <f>[25]Agosto!$E$27</f>
        <v>85.083333333333329</v>
      </c>
      <c r="Y30" s="93">
        <f>[25]Agosto!$E$28</f>
        <v>86.75</v>
      </c>
      <c r="Z30" s="93">
        <f>[25]Agosto!$E$29</f>
        <v>64.125</v>
      </c>
      <c r="AA30" s="93">
        <f>[25]Agosto!$E$30</f>
        <v>54.083333333333336</v>
      </c>
      <c r="AB30" s="93">
        <f>[25]Agosto!$E$31</f>
        <v>47.958333333333336</v>
      </c>
      <c r="AC30" s="93">
        <f>[25]Agosto!$E$32</f>
        <v>37.291666666666664</v>
      </c>
      <c r="AD30" s="93">
        <f>[25]Agosto!$E$33</f>
        <v>46</v>
      </c>
      <c r="AE30" s="93">
        <f>[25]Agosto!$E$34</f>
        <v>37</v>
      </c>
      <c r="AF30" s="93">
        <f>[25]Agosto!$E$35</f>
        <v>34.75</v>
      </c>
      <c r="AG30" s="100">
        <f t="shared" si="1"/>
        <v>47.504032258064498</v>
      </c>
      <c r="AJ30" t="s">
        <v>33</v>
      </c>
      <c r="AK30" t="s">
        <v>33</v>
      </c>
    </row>
    <row r="31" spans="1:37" x14ac:dyDescent="0.2">
      <c r="A31" s="50" t="s">
        <v>154</v>
      </c>
      <c r="B31" s="93">
        <f>[26]Agosto!$E5</f>
        <v>56.75</v>
      </c>
      <c r="C31" s="93">
        <f>[26]Agosto!$E6</f>
        <v>44.541666666666664</v>
      </c>
      <c r="D31" s="93">
        <f>[26]Agosto!$E7</f>
        <v>42.875</v>
      </c>
      <c r="E31" s="93">
        <f>[26]Agosto!$E8</f>
        <v>42.208333333333336</v>
      </c>
      <c r="F31" s="93">
        <f>[26]Agosto!$E9</f>
        <v>45.625</v>
      </c>
      <c r="G31" s="93">
        <f>[26]Agosto!$E10</f>
        <v>43.541666666666664</v>
      </c>
      <c r="H31" s="93">
        <f>[26]Agosto!$E11</f>
        <v>45.875</v>
      </c>
      <c r="I31" s="93">
        <f>[26]Agosto!$E12</f>
        <v>92.791666666666671</v>
      </c>
      <c r="J31" s="93">
        <f>[26]Agosto!$E13</f>
        <v>76.208333333333329</v>
      </c>
      <c r="K31" s="93">
        <f>[26]Agosto!$E14</f>
        <v>68.458333333333329</v>
      </c>
      <c r="L31" s="93">
        <f>[26]Agosto!$E15</f>
        <v>51.083333333333336</v>
      </c>
      <c r="M31" s="93">
        <f>[26]Agosto!$E16</f>
        <v>48.041666666666664</v>
      </c>
      <c r="N31" s="93">
        <f>[26]Agosto!$E17</f>
        <v>44.458333333333336</v>
      </c>
      <c r="O31" s="93">
        <f>[26]Agosto!$E18</f>
        <v>44.125</v>
      </c>
      <c r="P31" s="93">
        <f>[26]Agosto!$E19</f>
        <v>42.375</v>
      </c>
      <c r="Q31" s="93">
        <f>[26]Agosto!$E20</f>
        <v>40.583333333333336</v>
      </c>
      <c r="R31" s="93">
        <f>[26]Agosto!$E21</f>
        <v>39.791666666666664</v>
      </c>
      <c r="S31" s="93">
        <f>[26]Agosto!$E22</f>
        <v>33.375</v>
      </c>
      <c r="T31" s="93">
        <f>[26]Agosto!$E23</f>
        <v>32.416666666666664</v>
      </c>
      <c r="U31" s="93">
        <f>[26]Agosto!$E24</f>
        <v>35.583333333333336</v>
      </c>
      <c r="V31" s="93">
        <f>[26]Agosto!$E25</f>
        <v>29.5</v>
      </c>
      <c r="W31" s="93">
        <f>[26]Agosto!$E26</f>
        <v>37.833333333333336</v>
      </c>
      <c r="X31" s="93">
        <f>[26]Agosto!$E27</f>
        <v>87.916666666666671</v>
      </c>
      <c r="Y31" s="93">
        <f>[26]Agosto!$E28</f>
        <v>85.541666666666671</v>
      </c>
      <c r="Z31" s="93">
        <f>[26]Agosto!$E29</f>
        <v>64.041666666666671</v>
      </c>
      <c r="AA31" s="93">
        <f>[26]Agosto!$E30</f>
        <v>53.166666666666664</v>
      </c>
      <c r="AB31" s="93">
        <f>[26]Agosto!$E31</f>
        <v>40.166666666666664</v>
      </c>
      <c r="AC31" s="93">
        <f>[26]Agosto!$E32</f>
        <v>38.375</v>
      </c>
      <c r="AD31" s="93">
        <f>[26]Agosto!$E33</f>
        <v>45.5</v>
      </c>
      <c r="AE31" s="93">
        <f>[26]Agosto!$E34</f>
        <v>41.833333333333336</v>
      </c>
      <c r="AF31" s="93">
        <f>[26]Agosto!$E35</f>
        <v>39.583333333333336</v>
      </c>
      <c r="AG31" s="100">
        <f t="shared" si="1"/>
        <v>49.489247311827967</v>
      </c>
      <c r="AH31" s="11" t="s">
        <v>33</v>
      </c>
      <c r="AJ31" t="s">
        <v>33</v>
      </c>
    </row>
    <row r="32" spans="1:37" x14ac:dyDescent="0.2">
      <c r="A32" s="50" t="s">
        <v>11</v>
      </c>
      <c r="B32" s="93">
        <f>[27]Agosto!$E$5</f>
        <v>58.583333333333336</v>
      </c>
      <c r="C32" s="93">
        <f>[27]Agosto!$E$6</f>
        <v>40.083333333333336</v>
      </c>
      <c r="D32" s="93">
        <f>[27]Agosto!$E$7</f>
        <v>45.875</v>
      </c>
      <c r="E32" s="93">
        <f>[27]Agosto!$E$8</f>
        <v>46.625</v>
      </c>
      <c r="F32" s="93">
        <f>[27]Agosto!$E$9</f>
        <v>53.958333333333336</v>
      </c>
      <c r="G32" s="93">
        <f>[27]Agosto!$E$10</f>
        <v>50.666666666666664</v>
      </c>
      <c r="H32" s="93">
        <f>[27]Agosto!$E$11</f>
        <v>49.666666666666664</v>
      </c>
      <c r="I32" s="93">
        <f>[27]Agosto!$E$12</f>
        <v>79.208333333333329</v>
      </c>
      <c r="J32" s="93">
        <f>[27]Agosto!$E$13</f>
        <v>75.333333333333329</v>
      </c>
      <c r="K32" s="93">
        <f>[27]Agosto!$E$14</f>
        <v>70.055555555555557</v>
      </c>
      <c r="L32" s="93">
        <f>[27]Agosto!$E$15</f>
        <v>56.166666666666664</v>
      </c>
      <c r="M32" s="93">
        <f>[27]Agosto!$E$16</f>
        <v>49.083333333333336</v>
      </c>
      <c r="N32" s="93">
        <f>[27]Agosto!$E$17</f>
        <v>44.791666666666664</v>
      </c>
      <c r="O32" s="93">
        <f>[27]Agosto!$E$18</f>
        <v>52.958333333333336</v>
      </c>
      <c r="P32" s="93">
        <f>[27]Agosto!$E$19</f>
        <v>53</v>
      </c>
      <c r="Q32" s="93">
        <f>[27]Agosto!$E$20</f>
        <v>50.541666666666664</v>
      </c>
      <c r="R32" s="93">
        <f>[27]Agosto!$E$21</f>
        <v>48.541666666666664</v>
      </c>
      <c r="S32" s="93">
        <f>[27]Agosto!$E$22</f>
        <v>45.041666666666664</v>
      </c>
      <c r="T32" s="93">
        <f>[27]Agosto!$E$23</f>
        <v>45.041666666666664</v>
      </c>
      <c r="U32" s="93">
        <f>[27]Agosto!$E$24</f>
        <v>43.375</v>
      </c>
      <c r="V32" s="93">
        <f>[27]Agosto!$E$25</f>
        <v>42.708333333333336</v>
      </c>
      <c r="W32" s="93">
        <f>[27]Agosto!$E$26</f>
        <v>42.791666666666664</v>
      </c>
      <c r="X32" s="93">
        <f>[27]Agosto!$E$27</f>
        <v>34.333333333333336</v>
      </c>
      <c r="Y32" s="93">
        <f>[27]Agosto!$E$28</f>
        <v>76.583333333333329</v>
      </c>
      <c r="Z32" s="93">
        <f>[27]Agosto!$E$29</f>
        <v>86.333333333333329</v>
      </c>
      <c r="AA32" s="93">
        <f>[27]Agosto!$E$30</f>
        <v>62.291666666666664</v>
      </c>
      <c r="AB32" s="93">
        <f>[27]Agosto!$E$31</f>
        <v>55.25</v>
      </c>
      <c r="AC32" s="93">
        <f>[27]Agosto!$E$32</f>
        <v>46.666666666666664</v>
      </c>
      <c r="AD32" s="93">
        <f>[27]Agosto!$E$33</f>
        <v>49.458333333333336</v>
      </c>
      <c r="AE32" s="93">
        <f>[27]Agosto!$E$34</f>
        <v>47.625</v>
      </c>
      <c r="AF32" s="93">
        <f>[27]Agosto!$E$35</f>
        <v>48.666666666666664</v>
      </c>
      <c r="AG32" s="100">
        <f t="shared" si="1"/>
        <v>53.267921146953398</v>
      </c>
      <c r="AK32" t="s">
        <v>33</v>
      </c>
    </row>
    <row r="33" spans="1:38" s="5" customFormat="1" x14ac:dyDescent="0.2">
      <c r="A33" s="50" t="s">
        <v>12</v>
      </c>
      <c r="B33" s="93">
        <f>[28]Agosto!$E$5</f>
        <v>44.208333333333336</v>
      </c>
      <c r="C33" s="93">
        <f>[28]Agosto!$E$6</f>
        <v>39.166666666666664</v>
      </c>
      <c r="D33" s="93">
        <f>[28]Agosto!$E$7</f>
        <v>33.083333333333336</v>
      </c>
      <c r="E33" s="93">
        <f>[28]Agosto!$E$8</f>
        <v>42</v>
      </c>
      <c r="F33" s="93">
        <f>[28]Agosto!$E$9</f>
        <v>45.083333333333336</v>
      </c>
      <c r="G33" s="93">
        <f>[28]Agosto!$E$10</f>
        <v>45.125</v>
      </c>
      <c r="H33" s="93">
        <f>[28]Agosto!$E$11</f>
        <v>42.541666666666664</v>
      </c>
      <c r="I33" s="93">
        <f>[28]Agosto!$E$12</f>
        <v>79.458333333333329</v>
      </c>
      <c r="J33" s="93">
        <f>[28]Agosto!$E$13</f>
        <v>80.458333333333329</v>
      </c>
      <c r="K33" s="93">
        <f>[28]Agosto!$E$14</f>
        <v>71.791666666666671</v>
      </c>
      <c r="L33" s="93">
        <f>[28]Agosto!$E$15</f>
        <v>60.583333333333336</v>
      </c>
      <c r="M33" s="93">
        <f>[28]Agosto!$E$16</f>
        <v>46.565217391304351</v>
      </c>
      <c r="N33" s="93">
        <f>[28]Agosto!$E$17</f>
        <v>37.083333333333336</v>
      </c>
      <c r="O33" s="93">
        <f>[28]Agosto!$E$18</f>
        <v>38.916666666666664</v>
      </c>
      <c r="P33" s="93">
        <f>[28]Agosto!$E$19</f>
        <v>44.291666666666664</v>
      </c>
      <c r="Q33" s="93">
        <f>[28]Agosto!$E$20</f>
        <v>45.75</v>
      </c>
      <c r="R33" s="93">
        <f>[28]Agosto!$E$21</f>
        <v>47.625</v>
      </c>
      <c r="S33" s="93">
        <f>[28]Agosto!$E$22</f>
        <v>42.791666666666664</v>
      </c>
      <c r="T33" s="93">
        <f>[28]Agosto!$E$23</f>
        <v>42.458333333333336</v>
      </c>
      <c r="U33" s="93">
        <f>[28]Agosto!$E$24</f>
        <v>44.625</v>
      </c>
      <c r="V33" s="93">
        <f>[28]Agosto!$E$25</f>
        <v>44.434782608695649</v>
      </c>
      <c r="W33" s="93">
        <f>[28]Agosto!$E$26</f>
        <v>38.833333333333336</v>
      </c>
      <c r="X33" s="93">
        <f>[28]Agosto!$E$27</f>
        <v>58.75</v>
      </c>
      <c r="Y33" s="93">
        <f>[28]Agosto!$E$28</f>
        <v>76.583333333333329</v>
      </c>
      <c r="Z33" s="93">
        <f>[28]Agosto!$E$29</f>
        <v>57.916666666666664</v>
      </c>
      <c r="AA33" s="93">
        <f>[28]Agosto!$E$30</f>
        <v>54.583333333333336</v>
      </c>
      <c r="AB33" s="93">
        <f>[28]Agosto!$E$31</f>
        <v>40.166666666666664</v>
      </c>
      <c r="AC33" s="93">
        <f>[28]Agosto!$E$32</f>
        <v>32.75</v>
      </c>
      <c r="AD33" s="93">
        <f>[28]Agosto!$E$33</f>
        <v>38</v>
      </c>
      <c r="AE33" s="93">
        <f>[28]Agosto!$E$34</f>
        <v>31</v>
      </c>
      <c r="AF33" s="93">
        <f>[28]Agosto!$E$35</f>
        <v>34.75</v>
      </c>
      <c r="AG33" s="100">
        <f t="shared" si="1"/>
        <v>47.786290322580648</v>
      </c>
    </row>
    <row r="34" spans="1:38" x14ac:dyDescent="0.2">
      <c r="A34" s="50" t="s">
        <v>233</v>
      </c>
      <c r="B34" s="93">
        <f>[29]Agosto!$E$5</f>
        <v>51.583333333333336</v>
      </c>
      <c r="C34" s="93">
        <f>[29]Agosto!$E$6</f>
        <v>38.833333333333336</v>
      </c>
      <c r="D34" s="93">
        <f>[29]Agosto!$E$7</f>
        <v>31.875</v>
      </c>
      <c r="E34" s="93">
        <f>[29]Agosto!$E$8</f>
        <v>40.375</v>
      </c>
      <c r="F34" s="93">
        <f>[29]Agosto!$E$9</f>
        <v>50.875</v>
      </c>
      <c r="G34" s="93">
        <f>[29]Agosto!$E$10</f>
        <v>42.458333333333336</v>
      </c>
      <c r="H34" s="93">
        <f>[29]Agosto!$E$11</f>
        <v>40.125</v>
      </c>
      <c r="I34" s="93">
        <f>[29]Agosto!$E$12</f>
        <v>84.5</v>
      </c>
      <c r="J34" s="93">
        <f>[29]Agosto!$E$13</f>
        <v>88.541666666666671</v>
      </c>
      <c r="K34" s="93">
        <f>[29]Agosto!$E$14</f>
        <v>73.375</v>
      </c>
      <c r="L34" s="93">
        <f>[29]Agosto!$E$15</f>
        <v>64.833333333333329</v>
      </c>
      <c r="M34" s="93">
        <f>[29]Agosto!$E$16</f>
        <v>51.333333333333336</v>
      </c>
      <c r="N34" s="93">
        <f>[29]Agosto!$E$17</f>
        <v>41.625</v>
      </c>
      <c r="O34" s="93">
        <f>[29]Agosto!$E$18</f>
        <v>56.541666666666664</v>
      </c>
      <c r="P34" s="93">
        <f>[29]Agosto!$E$19</f>
        <v>54.166666666666664</v>
      </c>
      <c r="Q34" s="93">
        <f>[29]Agosto!$E$20</f>
        <v>50.125</v>
      </c>
      <c r="R34" s="93">
        <f>[29]Agosto!$E$21</f>
        <v>43.958333333333336</v>
      </c>
      <c r="S34" s="93">
        <f>[29]Agosto!$E$22</f>
        <v>51.208333333333336</v>
      </c>
      <c r="T34" s="93">
        <f>[29]Agosto!$E$23</f>
        <v>49.375</v>
      </c>
      <c r="U34" s="93">
        <f>[29]Agosto!$E$24</f>
        <v>46.833333333333336</v>
      </c>
      <c r="V34" s="93">
        <f>[29]Agosto!$E$25</f>
        <v>47.208333333333336</v>
      </c>
      <c r="W34" s="93">
        <f>[29]Agosto!$E$26</f>
        <v>40.791666666666664</v>
      </c>
      <c r="X34" s="93">
        <f>[29]Agosto!$E$27</f>
        <v>59.791666666666664</v>
      </c>
      <c r="Y34" s="93">
        <f>[29]Agosto!$E$28</f>
        <v>76.208333333333329</v>
      </c>
      <c r="Z34" s="93">
        <f>[29]Agosto!$E$29</f>
        <v>65.041666666666671</v>
      </c>
      <c r="AA34" s="93">
        <f>[29]Agosto!$E$30</f>
        <v>51.75</v>
      </c>
      <c r="AB34" s="93">
        <f>[29]Agosto!$E$31</f>
        <v>52.5</v>
      </c>
      <c r="AC34" s="93">
        <f>[29]Agosto!$E$32</f>
        <v>42.25</v>
      </c>
      <c r="AD34" s="93">
        <f>[29]Agosto!$E$33</f>
        <v>46.083333333333336</v>
      </c>
      <c r="AE34" s="93">
        <f>[29]Agosto!$E$34</f>
        <v>39.416666666666664</v>
      </c>
      <c r="AF34" s="93">
        <f>[29]Agosto!$E$35</f>
        <v>46.291666666666664</v>
      </c>
      <c r="AG34" s="100">
        <f t="shared" si="1"/>
        <v>52.254032258064527</v>
      </c>
      <c r="AJ34" t="s">
        <v>33</v>
      </c>
    </row>
    <row r="35" spans="1:38" x14ac:dyDescent="0.2">
      <c r="A35" s="50" t="s">
        <v>232</v>
      </c>
      <c r="B35" s="93">
        <f>[30]Agosto!$E$5</f>
        <v>50.5</v>
      </c>
      <c r="C35" s="93">
        <f>[30]Agosto!$E$6</f>
        <v>39.5</v>
      </c>
      <c r="D35" s="93">
        <f>[30]Agosto!$E$7</f>
        <v>40.458333333333336</v>
      </c>
      <c r="E35" s="93">
        <f>[30]Agosto!$E$8</f>
        <v>40.291666666666664</v>
      </c>
      <c r="F35" s="93">
        <f>[30]Agosto!$E$9</f>
        <v>41.5</v>
      </c>
      <c r="G35" s="93">
        <f>[30]Agosto!$E$10</f>
        <v>39.916666666666664</v>
      </c>
      <c r="H35" s="93">
        <f>[30]Agosto!$E$11</f>
        <v>40.208333333333336</v>
      </c>
      <c r="I35" s="93">
        <f>[30]Agosto!$E$12</f>
        <v>77.583333333333329</v>
      </c>
      <c r="J35" s="93">
        <f>[30]Agosto!$E$13</f>
        <v>89.833333333333329</v>
      </c>
      <c r="K35" s="93">
        <f>[30]Agosto!$E$14</f>
        <v>81.583333333333329</v>
      </c>
      <c r="L35" s="93">
        <f>[30]Agosto!$E$15</f>
        <v>65.541666666666671</v>
      </c>
      <c r="M35" s="93">
        <f>[30]Agosto!$E$16</f>
        <v>61.125</v>
      </c>
      <c r="N35" s="93">
        <f>[30]Agosto!$E$17</f>
        <v>52.958333333333336</v>
      </c>
      <c r="O35" s="93">
        <f>[30]Agosto!$E$18</f>
        <v>48.875</v>
      </c>
      <c r="P35" s="93">
        <f>[30]Agosto!$E$19</f>
        <v>37.416666666666664</v>
      </c>
      <c r="Q35" s="93">
        <f>[30]Agosto!$E$20</f>
        <v>35.791666666666664</v>
      </c>
      <c r="R35" s="93">
        <f>[30]Agosto!$E$21</f>
        <v>33.75</v>
      </c>
      <c r="S35" s="93">
        <f>[30]Agosto!$E$22</f>
        <v>31.083333333333332</v>
      </c>
      <c r="T35" s="93">
        <f>[30]Agosto!$E$23</f>
        <v>30.458333333333332</v>
      </c>
      <c r="U35" s="93">
        <f>[30]Agosto!$E$24</f>
        <v>35.541666666666664</v>
      </c>
      <c r="V35" s="93">
        <f>[30]Agosto!$E$25</f>
        <v>28.416666666666668</v>
      </c>
      <c r="W35" s="93">
        <f>[30]Agosto!$E$26</f>
        <v>30</v>
      </c>
      <c r="X35" s="93">
        <f>[30]Agosto!$E$27</f>
        <v>67.791666666666671</v>
      </c>
      <c r="Y35" s="93">
        <f>[30]Agosto!$E$28</f>
        <v>95.166666666666671</v>
      </c>
      <c r="Z35" s="93">
        <f>[30]Agosto!$E$29</f>
        <v>75.166666666666671</v>
      </c>
      <c r="AA35" s="93">
        <f>[30]Agosto!$E$30</f>
        <v>65</v>
      </c>
      <c r="AB35" s="93">
        <f>[30]Agosto!$E$31</f>
        <v>45.75</v>
      </c>
      <c r="AC35" s="93">
        <f>[30]Agosto!$E$32</f>
        <v>34.958333333333336</v>
      </c>
      <c r="AD35" s="93">
        <f>[30]Agosto!$E$33</f>
        <v>37.083333333333336</v>
      </c>
      <c r="AE35" s="93">
        <f>[30]Agosto!$E$34</f>
        <v>39.958333333333336</v>
      </c>
      <c r="AF35" s="93">
        <f>[30]Agosto!$E$35</f>
        <v>36.75</v>
      </c>
      <c r="AG35" s="100">
        <f t="shared" si="1"/>
        <v>49.353494623655912</v>
      </c>
      <c r="AK35" t="s">
        <v>33</v>
      </c>
    </row>
    <row r="36" spans="1:38" x14ac:dyDescent="0.2">
      <c r="A36" s="50" t="s">
        <v>126</v>
      </c>
      <c r="B36" s="93">
        <f>[31]Agosto!$E$5</f>
        <v>52.541666666666664</v>
      </c>
      <c r="C36" s="93">
        <f>[31]Agosto!$E$6</f>
        <v>38.25</v>
      </c>
      <c r="D36" s="93">
        <f>[31]Agosto!$E$7</f>
        <v>37.75</v>
      </c>
      <c r="E36" s="93">
        <f>[31]Agosto!$E$8</f>
        <v>36.958333333333336</v>
      </c>
      <c r="F36" s="93">
        <f>[31]Agosto!$E$9</f>
        <v>37.375</v>
      </c>
      <c r="G36" s="93">
        <f>[31]Agosto!$E$10</f>
        <v>36.833333333333336</v>
      </c>
      <c r="H36" s="93">
        <f>[31]Agosto!$E$11</f>
        <v>35.833333333333336</v>
      </c>
      <c r="I36" s="93">
        <f>[31]Agosto!$E$12</f>
        <v>77.125</v>
      </c>
      <c r="J36" s="93">
        <f>[31]Agosto!$E$13</f>
        <v>89.958333333333329</v>
      </c>
      <c r="K36" s="93">
        <f>[31]Agosto!$E$14</f>
        <v>75.958333333333329</v>
      </c>
      <c r="L36" s="93">
        <f>[31]Agosto!$E$15</f>
        <v>58.791666666666664</v>
      </c>
      <c r="M36" s="93">
        <f>[31]Agosto!$E$16</f>
        <v>57.291666666666664</v>
      </c>
      <c r="N36" s="93">
        <f>[31]Agosto!$E$17</f>
        <v>47.833333333333336</v>
      </c>
      <c r="O36" s="93">
        <f>[31]Agosto!$E$18</f>
        <v>51</v>
      </c>
      <c r="P36" s="93">
        <f>[31]Agosto!$E$19</f>
        <v>34.125</v>
      </c>
      <c r="Q36" s="93">
        <f>[31]Agosto!$E$20</f>
        <v>29.541666666666668</v>
      </c>
      <c r="R36" s="93">
        <f>[31]Agosto!$E$21</f>
        <v>32.208333333333336</v>
      </c>
      <c r="S36" s="93">
        <f>[31]Agosto!$E$22</f>
        <v>24.458333333333332</v>
      </c>
      <c r="T36" s="93">
        <f>[31]Agosto!$E$23</f>
        <v>25.208333333333332</v>
      </c>
      <c r="U36" s="93">
        <f>[31]Agosto!$E$24</f>
        <v>26.666666666666668</v>
      </c>
      <c r="V36" s="93">
        <f>[31]Agosto!$E$25</f>
        <v>27.375</v>
      </c>
      <c r="W36" s="93">
        <f>[31]Agosto!$E$26</f>
        <v>27.083333333333332</v>
      </c>
      <c r="X36" s="93">
        <f>[31]Agosto!$E$27</f>
        <v>71.125</v>
      </c>
      <c r="Y36" s="93">
        <f>[31]Agosto!$E$28</f>
        <v>98.708333333333329</v>
      </c>
      <c r="Z36" s="93">
        <f>[31]Agosto!$E$29</f>
        <v>75.291666666666671</v>
      </c>
      <c r="AA36" s="93">
        <f>[31]Agosto!$E$30</f>
        <v>61.833333333333336</v>
      </c>
      <c r="AB36" s="93">
        <f>[31]Agosto!$E$31</f>
        <v>42.541666666666664</v>
      </c>
      <c r="AC36" s="93">
        <f>[31]Agosto!$E$32</f>
        <v>34.375</v>
      </c>
      <c r="AD36" s="93">
        <f>[31]Agosto!$E$33</f>
        <v>42.416666666666664</v>
      </c>
      <c r="AE36" s="93">
        <f>[31]Agosto!$E$34</f>
        <v>35.708333333333336</v>
      </c>
      <c r="AF36" s="93">
        <f>[31]Agosto!$E$35</f>
        <v>32.416666666666664</v>
      </c>
      <c r="AG36" s="100">
        <f t="shared" si="1"/>
        <v>46.922043010752695</v>
      </c>
      <c r="AK36" t="s">
        <v>33</v>
      </c>
    </row>
    <row r="37" spans="1:38" x14ac:dyDescent="0.2">
      <c r="A37" s="50" t="s">
        <v>13</v>
      </c>
      <c r="B37" s="93">
        <f>[32]Agosto!$E$5</f>
        <v>46.333333333333336</v>
      </c>
      <c r="C37" s="93">
        <f>[32]Agosto!$E$6</f>
        <v>46.541666666666664</v>
      </c>
      <c r="D37" s="93">
        <f>[32]Agosto!$E$7</f>
        <v>41.833333333333336</v>
      </c>
      <c r="E37" s="93">
        <f>[32]Agosto!$E$8</f>
        <v>42.125</v>
      </c>
      <c r="F37" s="93">
        <f>[32]Agosto!$E$9</f>
        <v>42.5</v>
      </c>
      <c r="G37" s="93">
        <f>[32]Agosto!$E$10</f>
        <v>42.5</v>
      </c>
      <c r="H37" s="93">
        <f>[32]Agosto!$E$11</f>
        <v>39.826086956521742</v>
      </c>
      <c r="I37" s="93">
        <f>[32]Agosto!$E$12</f>
        <v>39.083333333333336</v>
      </c>
      <c r="J37" s="93">
        <f>[32]Agosto!$E$13</f>
        <v>73.875</v>
      </c>
      <c r="K37" s="93">
        <f>[32]Agosto!$E$14</f>
        <v>65.916666666666671</v>
      </c>
      <c r="L37" s="93">
        <f>[32]Agosto!$E$15</f>
        <v>52.5</v>
      </c>
      <c r="M37" s="93">
        <f>[32]Agosto!$E$16</f>
        <v>46</v>
      </c>
      <c r="N37" s="93">
        <f>[32]Agosto!$E$17</f>
        <v>42.458333333333336</v>
      </c>
      <c r="O37" s="93">
        <f>[32]Agosto!$E$18</f>
        <v>39.333333333333336</v>
      </c>
      <c r="P37" s="93">
        <f>[32]Agosto!$E$19</f>
        <v>37.083333333333336</v>
      </c>
      <c r="Q37" s="93">
        <f>[32]Agosto!$E$20</f>
        <v>38.391304347826086</v>
      </c>
      <c r="R37" s="93">
        <f>[32]Agosto!$E$21</f>
        <v>38.791666666666664</v>
      </c>
      <c r="S37" s="93">
        <f>[32]Agosto!$E$22</f>
        <v>37.625</v>
      </c>
      <c r="T37" s="93">
        <f>[32]Agosto!$E$23</f>
        <v>35.125</v>
      </c>
      <c r="U37" s="93">
        <f>[32]Agosto!$E$24</f>
        <v>32.958333333333336</v>
      </c>
      <c r="V37" s="93">
        <f>[32]Agosto!$E$25</f>
        <v>28.083333333333332</v>
      </c>
      <c r="W37" s="93">
        <f>[32]Agosto!$E$26</f>
        <v>26.791666666666668</v>
      </c>
      <c r="X37" s="93">
        <f>[32]Agosto!$E$27</f>
        <v>26.347826086956523</v>
      </c>
      <c r="Y37" s="93">
        <f>[32]Agosto!$E$28</f>
        <v>58.333333333333336</v>
      </c>
      <c r="Z37" s="93">
        <f>[32]Agosto!$E$29</f>
        <v>77.416666666666671</v>
      </c>
      <c r="AA37" s="93">
        <f>[32]Agosto!$E$30</f>
        <v>47.958333333333336</v>
      </c>
      <c r="AB37" s="93">
        <f>[32]Agosto!$E$31</f>
        <v>48.083333333333336</v>
      </c>
      <c r="AC37" s="93">
        <f>[32]Agosto!$E$32</f>
        <v>31.826086956521738</v>
      </c>
      <c r="AD37" s="93">
        <f>[32]Agosto!$E$33</f>
        <v>34.666666666666664</v>
      </c>
      <c r="AE37" s="93">
        <f>[32]Agosto!$E$34</f>
        <v>39.958333333333336</v>
      </c>
      <c r="AF37" s="93">
        <f>[32]Agosto!$E$35</f>
        <v>38.304347826086953</v>
      </c>
      <c r="AG37" s="100">
        <f t="shared" si="1"/>
        <v>43.179698457223004</v>
      </c>
      <c r="AI37" t="s">
        <v>33</v>
      </c>
      <c r="AK37" t="s">
        <v>33</v>
      </c>
    </row>
    <row r="38" spans="1:38" x14ac:dyDescent="0.2">
      <c r="A38" s="50" t="s">
        <v>155</v>
      </c>
      <c r="B38" s="93">
        <f>[33]Agosto!$E5</f>
        <v>53.238095238095241</v>
      </c>
      <c r="C38" s="93">
        <f>[33]Agosto!$E6</f>
        <v>50.4</v>
      </c>
      <c r="D38" s="93">
        <f>[33]Agosto!$E7</f>
        <v>55.909090909090907</v>
      </c>
      <c r="E38" s="93">
        <f>[33]Agosto!$E8</f>
        <v>56.130434782608695</v>
      </c>
      <c r="F38" s="93">
        <f>[33]Agosto!$E9</f>
        <v>56.727272727272727</v>
      </c>
      <c r="G38" s="93">
        <f>[33]Agosto!$E10</f>
        <v>55</v>
      </c>
      <c r="H38" s="93">
        <f>[33]Agosto!$E11</f>
        <v>55.521739130434781</v>
      </c>
      <c r="I38" s="93">
        <f>[33]Agosto!$E12</f>
        <v>64.944444444444443</v>
      </c>
      <c r="J38" s="93">
        <f>[33]Agosto!$E13</f>
        <v>87.791666666666671</v>
      </c>
      <c r="K38" s="93">
        <f>[33]Agosto!$E14</f>
        <v>58.458333333333336</v>
      </c>
      <c r="L38" s="93">
        <f>[33]Agosto!$E15</f>
        <v>57.272727272727273</v>
      </c>
      <c r="M38" s="93">
        <f>[33]Agosto!$E16</f>
        <v>41.238095238095241</v>
      </c>
      <c r="N38" s="93">
        <f>[33]Agosto!$E17</f>
        <v>39.260869565217391</v>
      </c>
      <c r="O38" s="93">
        <f>[33]Agosto!$E18</f>
        <v>45.772727272727273</v>
      </c>
      <c r="P38" s="93">
        <f>[33]Agosto!$E19</f>
        <v>52.909090909090907</v>
      </c>
      <c r="Q38" s="93">
        <f>[33]Agosto!$E20</f>
        <v>50.708333333333336</v>
      </c>
      <c r="R38" s="93">
        <f>[33]Agosto!$E21</f>
        <v>49.956521739130437</v>
      </c>
      <c r="S38" s="93">
        <f>[33]Agosto!$E22</f>
        <v>41.916666666666664</v>
      </c>
      <c r="T38" s="93">
        <f>[33]Agosto!$E23</f>
        <v>46.826086956521742</v>
      </c>
      <c r="U38" s="93">
        <f>[33]Agosto!$E24</f>
        <v>45.478260869565219</v>
      </c>
      <c r="V38" s="93">
        <f>[33]Agosto!$E25</f>
        <v>42.25</v>
      </c>
      <c r="W38" s="93">
        <f>[33]Agosto!$E26</f>
        <v>43.125</v>
      </c>
      <c r="X38" s="93">
        <f>[33]Agosto!$E27</f>
        <v>56.523809523809526</v>
      </c>
      <c r="Y38" s="93">
        <f>[33]Agosto!$E28</f>
        <v>70.227272727272734</v>
      </c>
      <c r="Z38" s="93">
        <f>[33]Agosto!$E29</f>
        <v>59</v>
      </c>
      <c r="AA38" s="93">
        <f>[33]Agosto!$E30</f>
        <v>37.916666666666664</v>
      </c>
      <c r="AB38" s="93">
        <f>[33]Agosto!$E31</f>
        <v>37.80952380952381</v>
      </c>
      <c r="AC38" s="93">
        <f>[33]Agosto!$E32</f>
        <v>39.347826086956523</v>
      </c>
      <c r="AD38" s="93">
        <f>[33]Agosto!$E33</f>
        <v>45.449905482041586</v>
      </c>
      <c r="AE38" s="93">
        <f>[33]Agosto!$E34</f>
        <v>43.045454545454547</v>
      </c>
      <c r="AF38" s="93">
        <f>[33]Agosto!$E35</f>
        <v>45.869565217391305</v>
      </c>
      <c r="AG38" s="100">
        <f t="shared" si="1"/>
        <v>51.16211229400448</v>
      </c>
      <c r="AI38" t="s">
        <v>33</v>
      </c>
      <c r="AJ38" t="s">
        <v>33</v>
      </c>
    </row>
    <row r="39" spans="1:38" x14ac:dyDescent="0.2">
      <c r="A39" s="50" t="s">
        <v>14</v>
      </c>
      <c r="B39" s="93">
        <f>[34]Agosto!$E$5</f>
        <v>56.625</v>
      </c>
      <c r="C39" s="93">
        <f>[34]Agosto!$E$6</f>
        <v>43.333333333333336</v>
      </c>
      <c r="D39" s="93">
        <f>[34]Agosto!$E$7</f>
        <v>42.333333333333336</v>
      </c>
      <c r="E39" s="93">
        <f>[34]Agosto!$E$8</f>
        <v>41.416666666666664</v>
      </c>
      <c r="F39" s="93">
        <f>[34]Agosto!$E$9</f>
        <v>38.25</v>
      </c>
      <c r="G39" s="93">
        <f>[34]Agosto!$E$10</f>
        <v>39.625</v>
      </c>
      <c r="H39" s="93">
        <f>[34]Agosto!$E$11</f>
        <v>38.75</v>
      </c>
      <c r="I39" s="93">
        <f>[34]Agosto!$E$12</f>
        <v>94.75</v>
      </c>
      <c r="J39" s="93">
        <f>[34]Agosto!$E$13</f>
        <v>79.666666666666671</v>
      </c>
      <c r="K39" s="93">
        <f>[34]Agosto!$E$14</f>
        <v>63.75</v>
      </c>
      <c r="L39" s="93">
        <f>[34]Agosto!$E$15</f>
        <v>46.875</v>
      </c>
      <c r="M39" s="93">
        <f>[34]Agosto!$E$16</f>
        <v>43.083333333333336</v>
      </c>
      <c r="N39" s="93">
        <f>[34]Agosto!$E$17</f>
        <v>39.541666666666664</v>
      </c>
      <c r="O39" s="93">
        <f>[34]Agosto!$E$18</f>
        <v>38.875</v>
      </c>
      <c r="P39" s="93">
        <f>[34]Agosto!$E$19</f>
        <v>37.416666666666664</v>
      </c>
      <c r="Q39" s="93">
        <f>[34]Agosto!$E$20</f>
        <v>32.5</v>
      </c>
      <c r="R39" s="93">
        <f>[34]Agosto!$E$21</f>
        <v>31.375</v>
      </c>
      <c r="S39" s="93">
        <f>[34]Agosto!$E$22</f>
        <v>26.791666666666668</v>
      </c>
      <c r="T39" s="93">
        <f>[34]Agosto!$E$23</f>
        <v>27.791666666666668</v>
      </c>
      <c r="U39" s="93">
        <f>[34]Agosto!$E$24</f>
        <v>23.291666666666668</v>
      </c>
      <c r="V39" s="93">
        <f>[34]Agosto!$E$25</f>
        <v>24.625</v>
      </c>
      <c r="W39" s="93">
        <f>[34]Agosto!$E$26</f>
        <v>30.166666666666668</v>
      </c>
      <c r="X39" s="93">
        <f>[34]Agosto!$E$27</f>
        <v>92.791666666666671</v>
      </c>
      <c r="Y39" s="93">
        <f>[34]Agosto!$E$28</f>
        <v>84.166666666666671</v>
      </c>
      <c r="Z39" s="93">
        <f>[34]Agosto!$E$29</f>
        <v>60.291666666666664</v>
      </c>
      <c r="AA39" s="93">
        <f>[34]Agosto!$E$30</f>
        <v>42.916666666666664</v>
      </c>
      <c r="AB39" s="93">
        <f>[34]Agosto!$E$31</f>
        <v>35.083333333333336</v>
      </c>
      <c r="AC39" s="93">
        <f>[34]Agosto!$E$32</f>
        <v>33.208333333333336</v>
      </c>
      <c r="AD39" s="93">
        <f>[34]Agosto!$E$33</f>
        <v>37.5</v>
      </c>
      <c r="AE39" s="93">
        <f>[34]Agosto!$E$34</f>
        <v>36.708333333333336</v>
      </c>
      <c r="AF39" s="93">
        <f>[34]Agosto!$E$35</f>
        <v>36.541666666666664</v>
      </c>
      <c r="AG39" s="100">
        <f t="shared" si="1"/>
        <v>45.162634408602145</v>
      </c>
      <c r="AH39" s="11" t="s">
        <v>33</v>
      </c>
      <c r="AI39" t="s">
        <v>33</v>
      </c>
      <c r="AK39" t="s">
        <v>33</v>
      </c>
    </row>
    <row r="40" spans="1:38" x14ac:dyDescent="0.2">
      <c r="A40" s="50" t="s">
        <v>15</v>
      </c>
      <c r="B40" s="93">
        <f>[35]Agosto!$E$5</f>
        <v>36.916666666666664</v>
      </c>
      <c r="C40" s="93">
        <f>[35]Agosto!$E$6</f>
        <v>29.708333333333332</v>
      </c>
      <c r="D40" s="93">
        <f>[35]Agosto!$E$7</f>
        <v>25.958333333333332</v>
      </c>
      <c r="E40" s="93">
        <f>[35]Agosto!$E$8</f>
        <v>31.875</v>
      </c>
      <c r="F40" s="93">
        <f>[35]Agosto!$E$9</f>
        <v>52.291666666666664</v>
      </c>
      <c r="G40" s="93">
        <f>[35]Agosto!$E$10</f>
        <v>32.25</v>
      </c>
      <c r="H40" s="93">
        <f>[35]Agosto!$E$11</f>
        <v>50.291666666666664</v>
      </c>
      <c r="I40" s="93">
        <f>[35]Agosto!$E$12</f>
        <v>84.458333333333329</v>
      </c>
      <c r="J40" s="93">
        <f>[35]Agosto!$E$13</f>
        <v>47.75</v>
      </c>
      <c r="K40" s="93">
        <f>[35]Agosto!$E$14</f>
        <v>53.875</v>
      </c>
      <c r="L40" s="93">
        <f>[35]Agosto!$E$15</f>
        <v>51.083333333333336</v>
      </c>
      <c r="M40" s="93">
        <f>[35]Agosto!$E$16</f>
        <v>43.875</v>
      </c>
      <c r="N40" s="93">
        <f>[35]Agosto!$E$17</f>
        <v>37.666666666666664</v>
      </c>
      <c r="O40" s="93">
        <f>[35]Agosto!$E$18</f>
        <v>31.583333333333332</v>
      </c>
      <c r="P40" s="93">
        <f>[35]Agosto!$E$19</f>
        <v>31.375</v>
      </c>
      <c r="Q40" s="93">
        <f>[35]Agosto!$E$20</f>
        <v>28.541666666666668</v>
      </c>
      <c r="R40" s="93">
        <f>[35]Agosto!$E$21</f>
        <v>34.291666666666664</v>
      </c>
      <c r="S40" s="93">
        <f>[35]Agosto!$E$22</f>
        <v>34.583333333333336</v>
      </c>
      <c r="T40" s="93">
        <f>[35]Agosto!$E$23</f>
        <v>30.041666666666668</v>
      </c>
      <c r="U40" s="93">
        <f>[35]Agosto!$E$24</f>
        <v>48.916666666666664</v>
      </c>
      <c r="V40" s="93">
        <f>[35]Agosto!$E$25</f>
        <v>46</v>
      </c>
      <c r="W40" s="93">
        <f>[35]Agosto!$E$26</f>
        <v>45.25</v>
      </c>
      <c r="X40" s="93">
        <f>[35]Agosto!$E$27</f>
        <v>77.833333333333329</v>
      </c>
      <c r="Y40" s="93">
        <f>[35]Agosto!$E$28</f>
        <v>71.833333333333329</v>
      </c>
      <c r="Z40" s="93">
        <f>[35]Agosto!$E$29</f>
        <v>45</v>
      </c>
      <c r="AA40" s="93">
        <f>[35]Agosto!$E$30</f>
        <v>45.375</v>
      </c>
      <c r="AB40" s="93">
        <f>[35]Agosto!$E$31</f>
        <v>39.666666666666664</v>
      </c>
      <c r="AC40" s="93">
        <f>[35]Agosto!$E$32</f>
        <v>41.125</v>
      </c>
      <c r="AD40" s="93">
        <f>[35]Agosto!$E$33</f>
        <v>39.083333333333336</v>
      </c>
      <c r="AE40" s="93">
        <f>[35]Agosto!$E$34</f>
        <v>33.416666666666664</v>
      </c>
      <c r="AF40" s="93">
        <f>[35]Agosto!$E$35</f>
        <v>44.75</v>
      </c>
      <c r="AG40" s="100">
        <f t="shared" si="1"/>
        <v>43.44086021505376</v>
      </c>
      <c r="AJ40" t="s">
        <v>33</v>
      </c>
      <c r="AK40" t="s">
        <v>33</v>
      </c>
    </row>
    <row r="41" spans="1:38" x14ac:dyDescent="0.2">
      <c r="A41" s="50" t="s">
        <v>156</v>
      </c>
      <c r="B41" s="93">
        <f>[36]Agosto!$E$5</f>
        <v>49.416666666666664</v>
      </c>
      <c r="C41" s="93">
        <f>[36]Agosto!$E$6</f>
        <v>38.5</v>
      </c>
      <c r="D41" s="93">
        <f>[36]Agosto!$E$7</f>
        <v>38.416666666666664</v>
      </c>
      <c r="E41" s="93">
        <f>[36]Agosto!$E$8</f>
        <v>39.708333333333336</v>
      </c>
      <c r="F41" s="93">
        <f>[36]Agosto!$E$9</f>
        <v>47.5</v>
      </c>
      <c r="G41" s="93">
        <f>[36]Agosto!$E$10</f>
        <v>43.833333333333336</v>
      </c>
      <c r="H41" s="93">
        <f>[36]Agosto!$E$11</f>
        <v>45.041666666666664</v>
      </c>
      <c r="I41" s="93">
        <f>[36]Agosto!$E$12</f>
        <v>58.791666666666664</v>
      </c>
      <c r="J41" s="93">
        <f>[36]Agosto!$E$13</f>
        <v>95.083333333333329</v>
      </c>
      <c r="K41" s="93">
        <f>[36]Agosto!$E$14</f>
        <v>78</v>
      </c>
      <c r="L41" s="93">
        <f>[36]Agosto!$E$15</f>
        <v>67.875</v>
      </c>
      <c r="M41" s="93">
        <f>[36]Agosto!$E$16</f>
        <v>56.666666666666664</v>
      </c>
      <c r="N41" s="93">
        <f>[36]Agosto!$E$17</f>
        <v>47.541666666666664</v>
      </c>
      <c r="O41" s="93">
        <f>[36]Agosto!$E$18</f>
        <v>54.333333333333336</v>
      </c>
      <c r="P41" s="93">
        <f>[36]Agosto!$E$19</f>
        <v>48.583333333333336</v>
      </c>
      <c r="Q41" s="93">
        <f>[36]Agosto!$E$20</f>
        <v>49.208333333333336</v>
      </c>
      <c r="R41" s="93">
        <f>[36]Agosto!$E$21</f>
        <v>43.166666666666664</v>
      </c>
      <c r="S41" s="93">
        <f>[36]Agosto!$E$22</f>
        <v>42.708333333333336</v>
      </c>
      <c r="T41" s="93">
        <f>[36]Agosto!$E$23</f>
        <v>42.666666666666664</v>
      </c>
      <c r="U41" s="93">
        <f>[36]Agosto!$E$24</f>
        <v>45.75</v>
      </c>
      <c r="V41" s="93">
        <f>[36]Agosto!$E$25</f>
        <v>36.375</v>
      </c>
      <c r="W41" s="93">
        <f>[36]Agosto!$E$26</f>
        <v>33.125</v>
      </c>
      <c r="X41" s="93">
        <f>[36]Agosto!$E$27</f>
        <v>46.458333333333336</v>
      </c>
      <c r="Y41" s="93">
        <f>[36]Agosto!$E$28</f>
        <v>82.375</v>
      </c>
      <c r="Z41" s="93">
        <f>[36]Agosto!$E$29</f>
        <v>83.625</v>
      </c>
      <c r="AA41" s="93">
        <f>[36]Agosto!$E$30</f>
        <v>64.333333333333329</v>
      </c>
      <c r="AB41" s="93">
        <f>[36]Agosto!$E$31</f>
        <v>53.708333333333336</v>
      </c>
      <c r="AC41" s="93">
        <f>[36]Agosto!$E$32</f>
        <v>38.958333333333336</v>
      </c>
      <c r="AD41" s="93">
        <f>[36]Agosto!$E$33</f>
        <v>46.333333333333336</v>
      </c>
      <c r="AE41" s="93">
        <f>[36]Agosto!$E$34</f>
        <v>38.916666666666664</v>
      </c>
      <c r="AF41" s="93">
        <f>[36]Agosto!$E$35</f>
        <v>33.708333333333336</v>
      </c>
      <c r="AG41" s="100">
        <f t="shared" si="1"/>
        <v>51.313172043010745</v>
      </c>
      <c r="AI41" t="s">
        <v>33</v>
      </c>
      <c r="AJ41" t="s">
        <v>33</v>
      </c>
    </row>
    <row r="42" spans="1:38" x14ac:dyDescent="0.2">
      <c r="A42" s="50" t="s">
        <v>16</v>
      </c>
      <c r="B42" s="93">
        <f>[37]Agosto!$E$5</f>
        <v>54.916666666666664</v>
      </c>
      <c r="C42" s="93">
        <f>[37]Agosto!$E$6</f>
        <v>41.458333333333336</v>
      </c>
      <c r="D42" s="93">
        <f>[37]Agosto!$E$7</f>
        <v>43.208333333333336</v>
      </c>
      <c r="E42" s="93">
        <f>[37]Agosto!$E$8</f>
        <v>42.125</v>
      </c>
      <c r="F42" s="93">
        <f>[37]Agosto!$E$9</f>
        <v>50</v>
      </c>
      <c r="G42" s="93">
        <f>[37]Agosto!$E$10</f>
        <v>41.333333333333336</v>
      </c>
      <c r="H42" s="93">
        <f>[37]Agosto!$E$11</f>
        <v>47.25</v>
      </c>
      <c r="I42" s="93">
        <f>[37]Agosto!$E$12</f>
        <v>81.083333333333329</v>
      </c>
      <c r="J42" s="93">
        <f>[37]Agosto!$E$13</f>
        <v>81.541666666666671</v>
      </c>
      <c r="K42" s="93">
        <f>[37]Agosto!$E$14</f>
        <v>80.083333333333329</v>
      </c>
      <c r="L42" s="93">
        <f>[37]Agosto!$E$15</f>
        <v>70.875</v>
      </c>
      <c r="M42" s="93">
        <f>[37]Agosto!$E$16</f>
        <v>62.375</v>
      </c>
      <c r="N42" s="93">
        <f>[37]Agosto!$E$17</f>
        <v>52.416666666666664</v>
      </c>
      <c r="O42" s="93">
        <f>[37]Agosto!$E$18</f>
        <v>56.041666666666664</v>
      </c>
      <c r="P42" s="93">
        <f>[37]Agosto!$E$19</f>
        <v>46.833333333333336</v>
      </c>
      <c r="Q42" s="93">
        <f>[37]Agosto!$E$20</f>
        <v>46.166666666666664</v>
      </c>
      <c r="R42" s="93">
        <f>[37]Agosto!$E$21</f>
        <v>43.416666666666664</v>
      </c>
      <c r="S42" s="93">
        <f>[37]Agosto!$E$22</f>
        <v>39.25</v>
      </c>
      <c r="T42" s="93">
        <f>[37]Agosto!$E$23</f>
        <v>38.708333333333336</v>
      </c>
      <c r="U42" s="93">
        <f>[37]Agosto!$E$24</f>
        <v>41.416666666666664</v>
      </c>
      <c r="V42" s="93">
        <f>[37]Agosto!$E$25</f>
        <v>33.125</v>
      </c>
      <c r="W42" s="93">
        <f>[37]Agosto!$E$26</f>
        <v>37.75</v>
      </c>
      <c r="X42" s="93">
        <f>[37]Agosto!$E$27</f>
        <v>76.375</v>
      </c>
      <c r="Y42" s="93">
        <f>[37]Agosto!$E$28</f>
        <v>93.25</v>
      </c>
      <c r="Z42" s="93">
        <f>[37]Agosto!$E$29</f>
        <v>68.916666666666671</v>
      </c>
      <c r="AA42" s="93">
        <f>[37]Agosto!$E$30</f>
        <v>66.625</v>
      </c>
      <c r="AB42" s="93">
        <f>[37]Agosto!$E$31</f>
        <v>57.5</v>
      </c>
      <c r="AC42" s="93">
        <f>[37]Agosto!$E$32</f>
        <v>39.375</v>
      </c>
      <c r="AD42" s="93">
        <f>[37]Agosto!$E$33</f>
        <v>44</v>
      </c>
      <c r="AE42" s="93">
        <f>[37]Agosto!$E$34</f>
        <v>41.625</v>
      </c>
      <c r="AF42" s="93">
        <f>[37]Agosto!$E$35</f>
        <v>40.958333333333336</v>
      </c>
      <c r="AG42" s="100">
        <f t="shared" si="1"/>
        <v>53.548387096774192</v>
      </c>
      <c r="AJ42" t="s">
        <v>33</v>
      </c>
      <c r="AK42" t="s">
        <v>33</v>
      </c>
    </row>
    <row r="43" spans="1:38" x14ac:dyDescent="0.2">
      <c r="A43" s="50" t="s">
        <v>139</v>
      </c>
      <c r="B43" s="93">
        <f>[38]Agosto!$E$5</f>
        <v>50.958333333333336</v>
      </c>
      <c r="C43" s="93">
        <f>[38]Agosto!$E$6</f>
        <v>38.208333333333336</v>
      </c>
      <c r="D43" s="93">
        <f>[38]Agosto!$E$7</f>
        <v>38.625</v>
      </c>
      <c r="E43" s="93">
        <f>[38]Agosto!$E$8</f>
        <v>35.916666666666664</v>
      </c>
      <c r="F43" s="93">
        <f>[38]Agosto!$E$9</f>
        <v>39.916666666666664</v>
      </c>
      <c r="G43" s="93">
        <f>[38]Agosto!$E$10</f>
        <v>36.625</v>
      </c>
      <c r="H43" s="93">
        <f>[38]Agosto!$E$11</f>
        <v>34.708333333333336</v>
      </c>
      <c r="I43" s="93">
        <f>[38]Agosto!$E$12</f>
        <v>62.583333333333336</v>
      </c>
      <c r="J43" s="93">
        <f>[38]Agosto!$E$13</f>
        <v>98.791666666666671</v>
      </c>
      <c r="K43" s="93">
        <f>[38]Agosto!$E$14</f>
        <v>79.333333333333329</v>
      </c>
      <c r="L43" s="93">
        <f>[38]Agosto!$E$15</f>
        <v>72.333333333333329</v>
      </c>
      <c r="M43" s="93">
        <f>[38]Agosto!$E$16</f>
        <v>67.583333333333329</v>
      </c>
      <c r="N43" s="93">
        <f>[38]Agosto!$E$17</f>
        <v>54</v>
      </c>
      <c r="O43" s="93">
        <f>[38]Agosto!$E$18</f>
        <v>56.791666666666664</v>
      </c>
      <c r="P43" s="93">
        <f>[38]Agosto!$E$19</f>
        <v>41.25</v>
      </c>
      <c r="Q43" s="93">
        <f>[38]Agosto!$E$20</f>
        <v>42.041666666666664</v>
      </c>
      <c r="R43" s="93">
        <f>[38]Agosto!$E$21</f>
        <v>36.666666666666664</v>
      </c>
      <c r="S43" s="93">
        <f>[38]Agosto!$E$22</f>
        <v>33.083333333333336</v>
      </c>
      <c r="T43" s="93">
        <f>[38]Agosto!$E$23</f>
        <v>31.708333333333332</v>
      </c>
      <c r="U43" s="93">
        <f>[38]Agosto!$E$24</f>
        <v>37.333333333333336</v>
      </c>
      <c r="V43" s="93">
        <f>[38]Agosto!$E$25</f>
        <v>32.25</v>
      </c>
      <c r="W43" s="93">
        <f>[38]Agosto!$E$26</f>
        <v>27.041666666666668</v>
      </c>
      <c r="X43" s="93">
        <f>[38]Agosto!$E$27</f>
        <v>52.416666666666664</v>
      </c>
      <c r="Y43" s="93">
        <f>[38]Agosto!$E$28</f>
        <v>87.541666666666671</v>
      </c>
      <c r="Z43" s="93">
        <f>[38]Agosto!$E$29</f>
        <v>81.916666666666671</v>
      </c>
      <c r="AA43" s="93">
        <f>[38]Agosto!$E$30</f>
        <v>70.5</v>
      </c>
      <c r="AB43" s="93">
        <f>[38]Agosto!$E$31</f>
        <v>48.25</v>
      </c>
      <c r="AC43" s="93">
        <f>[38]Agosto!$E$32</f>
        <v>37.583333333333336</v>
      </c>
      <c r="AD43" s="93">
        <f>[38]Agosto!$E$33</f>
        <v>44.125</v>
      </c>
      <c r="AE43" s="93">
        <f>[38]Agosto!$E$34</f>
        <v>38.916666666666664</v>
      </c>
      <c r="AF43" s="93">
        <f>[38]Agosto!$E$35</f>
        <v>33.708333333333336</v>
      </c>
      <c r="AG43" s="100">
        <f t="shared" si="1"/>
        <v>49.764784946236567</v>
      </c>
      <c r="AK43" t="s">
        <v>33</v>
      </c>
    </row>
    <row r="44" spans="1:38" x14ac:dyDescent="0.2">
      <c r="A44" s="50" t="s">
        <v>17</v>
      </c>
      <c r="B44" s="93">
        <f>[39]Agosto!$E$5</f>
        <v>42.125</v>
      </c>
      <c r="C44" s="93">
        <f>[39]Agosto!$E$6</f>
        <v>34</v>
      </c>
      <c r="D44" s="93">
        <f>[39]Agosto!$E$7</f>
        <v>35.375</v>
      </c>
      <c r="E44" s="93">
        <f>[39]Agosto!$E$8</f>
        <v>37</v>
      </c>
      <c r="F44" s="93">
        <f>[39]Agosto!$E$9</f>
        <v>36.5</v>
      </c>
      <c r="G44" s="93">
        <f>[39]Agosto!$E$10</f>
        <v>36.916666666666664</v>
      </c>
      <c r="H44" s="93">
        <f>[39]Agosto!$E$11</f>
        <v>35.958333333333336</v>
      </c>
      <c r="I44" s="93">
        <f>[39]Agosto!$E$12</f>
        <v>55.166666666666664</v>
      </c>
      <c r="J44" s="93">
        <f>[39]Agosto!$E$13</f>
        <v>94.291666666666671</v>
      </c>
      <c r="K44" s="93">
        <f>[39]Agosto!$E$14</f>
        <v>70.625</v>
      </c>
      <c r="L44" s="93">
        <f>[39]Agosto!$E$15</f>
        <v>48.791666666666664</v>
      </c>
      <c r="M44" s="93">
        <f>[39]Agosto!$E$16</f>
        <v>41.833333333333336</v>
      </c>
      <c r="N44" s="93">
        <f>[39]Agosto!$E$17</f>
        <v>36.956521739130437</v>
      </c>
      <c r="O44" s="93">
        <f>[39]Agosto!$E$18</f>
        <v>25.75</v>
      </c>
      <c r="P44" s="93">
        <f>[39]Agosto!$E$19</f>
        <v>24.708333333333332</v>
      </c>
      <c r="Q44" s="93">
        <f>[39]Agosto!$E$20</f>
        <v>28.25</v>
      </c>
      <c r="R44" s="93">
        <f>[39]Agosto!$E$21</f>
        <v>26.083333333333332</v>
      </c>
      <c r="S44" s="93">
        <f>[39]Agosto!$E$22</f>
        <v>27.208333333333332</v>
      </c>
      <c r="T44" s="93">
        <f>[39]Agosto!$E$23</f>
        <v>24.5</v>
      </c>
      <c r="U44" s="93">
        <f>[39]Agosto!$E$24</f>
        <v>27.75</v>
      </c>
      <c r="V44" s="93">
        <f>[39]Agosto!$E$25</f>
        <v>23.916666666666668</v>
      </c>
      <c r="W44" s="93">
        <f>[39]Agosto!$E$26</f>
        <v>23.833333333333332</v>
      </c>
      <c r="X44" s="93">
        <f>[39]Agosto!$E$27</f>
        <v>38.5</v>
      </c>
      <c r="Y44" s="93">
        <f>[39]Agosto!$E$28</f>
        <v>77.541666666666671</v>
      </c>
      <c r="Z44" s="93">
        <f>[39]Agosto!$E$29</f>
        <v>78.125</v>
      </c>
      <c r="AA44" s="93">
        <f>[39]Agosto!$E$30</f>
        <v>48.291666666666664</v>
      </c>
      <c r="AB44" s="93">
        <f>[39]Agosto!$E$31</f>
        <v>43.5</v>
      </c>
      <c r="AC44" s="93">
        <f>[39]Agosto!$E$32</f>
        <v>27.458333333333332</v>
      </c>
      <c r="AD44" s="93">
        <f>[39]Agosto!$E$33</f>
        <v>29.5</v>
      </c>
      <c r="AE44" s="93">
        <f>[39]Agosto!$E$34</f>
        <v>28.791666666666668</v>
      </c>
      <c r="AF44" s="93">
        <f>[39]Agosto!$E$35</f>
        <v>29.75</v>
      </c>
      <c r="AG44" s="100">
        <f t="shared" si="1"/>
        <v>39.9676834969612</v>
      </c>
      <c r="AI44" s="11" t="s">
        <v>33</v>
      </c>
      <c r="AK44" t="s">
        <v>33</v>
      </c>
    </row>
    <row r="45" spans="1:38" hidden="1" x14ac:dyDescent="0.2">
      <c r="A45" s="50" t="s">
        <v>144</v>
      </c>
      <c r="B45" s="93" t="str">
        <f>[40]Agosto!$E$5</f>
        <v>*</v>
      </c>
      <c r="C45" s="93" t="str">
        <f>[40]Agosto!$E$6</f>
        <v>*</v>
      </c>
      <c r="D45" s="93" t="str">
        <f>[40]Agosto!$E$7</f>
        <v>*</v>
      </c>
      <c r="E45" s="93" t="str">
        <f>[40]Agosto!$E$8</f>
        <v>*</v>
      </c>
      <c r="F45" s="93" t="str">
        <f>[40]Agosto!$E$9</f>
        <v>*</v>
      </c>
      <c r="G45" s="93" t="str">
        <f>[40]Agosto!$E$10</f>
        <v>*</v>
      </c>
      <c r="H45" s="93" t="str">
        <f>[40]Agosto!$E$11</f>
        <v>*</v>
      </c>
      <c r="I45" s="93" t="str">
        <f>[40]Agosto!$E$12</f>
        <v>*</v>
      </c>
      <c r="J45" s="93" t="str">
        <f>[40]Agosto!$E$13</f>
        <v>*</v>
      </c>
      <c r="K45" s="93" t="str">
        <f>[40]Agosto!$E$14</f>
        <v>*</v>
      </c>
      <c r="L45" s="93" t="str">
        <f>[40]Agosto!$E$15</f>
        <v>*</v>
      </c>
      <c r="M45" s="93" t="str">
        <f>[40]Agosto!$E$16</f>
        <v>*</v>
      </c>
      <c r="N45" s="93" t="str">
        <f>[40]Agosto!$E$17</f>
        <v>*</v>
      </c>
      <c r="O45" s="93" t="str">
        <f>[40]Agosto!$E$18</f>
        <v>*</v>
      </c>
      <c r="P45" s="93" t="str">
        <f>[40]Agosto!$E$19</f>
        <v>*</v>
      </c>
      <c r="Q45" s="93" t="str">
        <f>[40]Agosto!$E$20</f>
        <v>*</v>
      </c>
      <c r="R45" s="93" t="str">
        <f>[40]Agosto!$E$21</f>
        <v>*</v>
      </c>
      <c r="S45" s="93" t="str">
        <f>[40]Agosto!$E$22</f>
        <v>*</v>
      </c>
      <c r="T45" s="93" t="str">
        <f>[40]Agosto!$E$23</f>
        <v>*</v>
      </c>
      <c r="U45" s="93" t="str">
        <f>[40]Agosto!$E$24</f>
        <v>*</v>
      </c>
      <c r="V45" s="93" t="str">
        <f>[40]Agosto!$E$25</f>
        <v>*</v>
      </c>
      <c r="W45" s="93" t="str">
        <f>[40]Agosto!$E$26</f>
        <v>*</v>
      </c>
      <c r="X45" s="93" t="str">
        <f>[40]Agosto!$E$27</f>
        <v>*</v>
      </c>
      <c r="Y45" s="93" t="str">
        <f>[40]Agosto!$E$28</f>
        <v>*</v>
      </c>
      <c r="Z45" s="93" t="str">
        <f>[40]Agosto!$E$29</f>
        <v>*</v>
      </c>
      <c r="AA45" s="93" t="str">
        <f>[40]Agosto!$E$30</f>
        <v>*</v>
      </c>
      <c r="AB45" s="93" t="str">
        <f>[40]Agosto!$E$31</f>
        <v>*</v>
      </c>
      <c r="AC45" s="93" t="str">
        <f>[40]Agosto!$E$32</f>
        <v>*</v>
      </c>
      <c r="AD45" s="93" t="str">
        <f>[40]Agosto!$E$33</f>
        <v>*</v>
      </c>
      <c r="AE45" s="93" t="str">
        <f>[40]Agosto!$E$34</f>
        <v>*</v>
      </c>
      <c r="AF45" s="93" t="str">
        <f>[40]Agosto!$E$35</f>
        <v>*</v>
      </c>
      <c r="AG45" s="100" t="s">
        <v>203</v>
      </c>
      <c r="AJ45" t="s">
        <v>33</v>
      </c>
      <c r="AK45" t="s">
        <v>33</v>
      </c>
    </row>
    <row r="46" spans="1:38" x14ac:dyDescent="0.2">
      <c r="A46" s="50" t="s">
        <v>18</v>
      </c>
      <c r="B46" s="93">
        <f>[41]Agosto!$E$5</f>
        <v>63.916666666666664</v>
      </c>
      <c r="C46" s="93">
        <f>[41]Agosto!$E$6</f>
        <v>47.041666666666664</v>
      </c>
      <c r="D46" s="93">
        <f>[41]Agosto!$E$7</f>
        <v>42.75</v>
      </c>
      <c r="E46" s="93">
        <f>[41]Agosto!$E$8</f>
        <v>51.25</v>
      </c>
      <c r="F46" s="93">
        <f>[41]Agosto!$E$9</f>
        <v>51.5</v>
      </c>
      <c r="G46" s="93">
        <f>[41]Agosto!$E$10</f>
        <v>45</v>
      </c>
      <c r="H46" s="93">
        <f>[41]Agosto!$E$11</f>
        <v>62.666666666666664</v>
      </c>
      <c r="I46" s="93">
        <f>[41]Agosto!$E$12</f>
        <v>97.916666666666671</v>
      </c>
      <c r="J46" s="93">
        <f>[41]Agosto!$E$13</f>
        <v>76.25</v>
      </c>
      <c r="K46" s="93">
        <f>[41]Agosto!$E$14</f>
        <v>69.416666666666671</v>
      </c>
      <c r="L46" s="93">
        <f>[41]Agosto!$E$15</f>
        <v>61.166666666666664</v>
      </c>
      <c r="M46" s="93">
        <f>[41]Agosto!$E$16</f>
        <v>54.416666666666664</v>
      </c>
      <c r="N46" s="93">
        <f>[41]Agosto!$E$17</f>
        <v>50.875</v>
      </c>
      <c r="O46" s="93">
        <f>[41]Agosto!$E$18</f>
        <v>45.291666666666664</v>
      </c>
      <c r="P46" s="93">
        <f>[41]Agosto!$E$19</f>
        <v>44.583333333333336</v>
      </c>
      <c r="Q46" s="93">
        <f>[41]Agosto!$E$20</f>
        <v>41.666666666666664</v>
      </c>
      <c r="R46" s="93">
        <f>[41]Agosto!$E$21</f>
        <v>42.375</v>
      </c>
      <c r="S46" s="93">
        <f>[41]Agosto!$E$22</f>
        <v>35.916666666666664</v>
      </c>
      <c r="T46" s="93">
        <f>[41]Agosto!$E$23</f>
        <v>32.666666666666664</v>
      </c>
      <c r="U46" s="93">
        <f>[41]Agosto!$E$24</f>
        <v>33.833333333333336</v>
      </c>
      <c r="V46" s="93">
        <f>[41]Agosto!$E$25</f>
        <v>31.666666666666668</v>
      </c>
      <c r="W46" s="93">
        <f>[41]Agosto!$E$26</f>
        <v>44.458333333333336</v>
      </c>
      <c r="X46" s="93">
        <f>[41]Agosto!$E$27</f>
        <v>85.5</v>
      </c>
      <c r="Y46" s="93">
        <f>[41]Agosto!$E$28</f>
        <v>81.291666666666671</v>
      </c>
      <c r="Z46" s="93">
        <f>[41]Agosto!$E$29</f>
        <v>64.875</v>
      </c>
      <c r="AA46" s="93">
        <f>[41]Agosto!$E$30</f>
        <v>56</v>
      </c>
      <c r="AB46" s="93">
        <f>[41]Agosto!$E$31</f>
        <v>43.5</v>
      </c>
      <c r="AC46" s="93">
        <f>[41]Agosto!$E$32</f>
        <v>27.458333333333332</v>
      </c>
      <c r="AD46" s="93">
        <f>[41]Agosto!$E$33</f>
        <v>29.5</v>
      </c>
      <c r="AE46" s="93">
        <f>[41]Agosto!$E$34</f>
        <v>42.833333333333336</v>
      </c>
      <c r="AF46" s="93">
        <f>[41]Agosto!$E$35</f>
        <v>40.125</v>
      </c>
      <c r="AG46" s="100">
        <f t="shared" si="1"/>
        <v>51.538978494623649</v>
      </c>
      <c r="AH46" s="11" t="s">
        <v>33</v>
      </c>
      <c r="AJ46" t="s">
        <v>33</v>
      </c>
      <c r="AK46" t="s">
        <v>33</v>
      </c>
      <c r="AL46" t="s">
        <v>33</v>
      </c>
    </row>
    <row r="47" spans="1:38" x14ac:dyDescent="0.2">
      <c r="A47" s="50" t="s">
        <v>21</v>
      </c>
      <c r="B47" s="93">
        <f>[42]Agosto!$E$5</f>
        <v>37.333333333333336</v>
      </c>
      <c r="C47" s="93">
        <f>[42]Agosto!$E$6</f>
        <v>25.583333333333332</v>
      </c>
      <c r="D47" s="93">
        <f>[42]Agosto!$E$7</f>
        <v>30.916666666666668</v>
      </c>
      <c r="E47" s="93">
        <f>[42]Agosto!$E$8</f>
        <v>29.625</v>
      </c>
      <c r="F47" s="93">
        <f>[42]Agosto!$E$9</f>
        <v>31.041666666666668</v>
      </c>
      <c r="G47" s="93">
        <f>[42]Agosto!$E$10</f>
        <v>28.958333333333332</v>
      </c>
      <c r="H47" s="93">
        <f>[42]Agosto!$E$11</f>
        <v>30.125</v>
      </c>
      <c r="I47" s="93">
        <f>[42]Agosto!$E$12</f>
        <v>71.958333333333329</v>
      </c>
      <c r="J47" s="93">
        <f>[42]Agosto!$E$13</f>
        <v>76.25</v>
      </c>
      <c r="K47" s="93">
        <f>[42]Agosto!$E$14</f>
        <v>69.416666666666671</v>
      </c>
      <c r="L47" s="93">
        <f>[42]Agosto!$E$15</f>
        <v>61.166666666666664</v>
      </c>
      <c r="M47" s="93">
        <f>[42]Agosto!$E$16</f>
        <v>54.416666666666664</v>
      </c>
      <c r="N47" s="93">
        <f>[42]Agosto!$E$17</f>
        <v>50.875</v>
      </c>
      <c r="O47" s="93">
        <f>[42]Agosto!$E$18</f>
        <v>45.291666666666664</v>
      </c>
      <c r="P47" s="93">
        <f>[42]Agosto!$E$19</f>
        <v>44.583333333333336</v>
      </c>
      <c r="Q47" s="93">
        <f>[42]Agosto!$E$20</f>
        <v>41.666666666666664</v>
      </c>
      <c r="R47" s="93">
        <f>[42]Agosto!$E$21</f>
        <v>42.375</v>
      </c>
      <c r="S47" s="93">
        <f>[42]Agosto!$E$22</f>
        <v>35.916666666666664</v>
      </c>
      <c r="T47" s="93">
        <f>[42]Agosto!$E$23</f>
        <v>24.833333333333332</v>
      </c>
      <c r="U47" s="93">
        <f>[42]Agosto!$E$24</f>
        <v>27.208333333333332</v>
      </c>
      <c r="V47" s="93">
        <f>[42]Agosto!$E$25</f>
        <v>22.208333333333332</v>
      </c>
      <c r="W47" s="93">
        <f>[42]Agosto!$E$26</f>
        <v>22</v>
      </c>
      <c r="X47" s="93">
        <f>[42]Agosto!$E$27</f>
        <v>61.708333333333336</v>
      </c>
      <c r="Y47" s="93">
        <f>[42]Agosto!$E$28</f>
        <v>89.791666666666671</v>
      </c>
      <c r="Z47" s="93">
        <f>[42]Agosto!$E$29</f>
        <v>72.083333333333329</v>
      </c>
      <c r="AA47" s="93">
        <f>[42]Agosto!$E$30</f>
        <v>58.75</v>
      </c>
      <c r="AB47" s="93">
        <f>[42]Agosto!$E$31</f>
        <v>45.375</v>
      </c>
      <c r="AC47" s="93">
        <f>[42]Agosto!$E$32</f>
        <v>33.791666666666664</v>
      </c>
      <c r="AD47" s="93">
        <f>[42]Agosto!$E$33</f>
        <v>27.333333333333332</v>
      </c>
      <c r="AE47" s="93">
        <f>[42]Agosto!$E$34</f>
        <v>25.958333333333332</v>
      </c>
      <c r="AF47" s="93">
        <f>[42]Agosto!$E$35</f>
        <v>29.041666666666668</v>
      </c>
      <c r="AG47" s="100">
        <f t="shared" si="1"/>
        <v>43.470430107526887</v>
      </c>
      <c r="AK47" t="s">
        <v>33</v>
      </c>
    </row>
    <row r="48" spans="1:38" x14ac:dyDescent="0.2">
      <c r="A48" s="50" t="s">
        <v>32</v>
      </c>
      <c r="B48" s="93">
        <f>[43]Agosto!$E$5</f>
        <v>30.041666666666668</v>
      </c>
      <c r="C48" s="93">
        <f>[43]Agosto!$E$6</f>
        <v>28.083333333333332</v>
      </c>
      <c r="D48" s="93">
        <f>[43]Agosto!$E$7</f>
        <v>31.375</v>
      </c>
      <c r="E48" s="93">
        <f>[43]Agosto!$E$8</f>
        <v>31.875</v>
      </c>
      <c r="F48" s="93">
        <f>[43]Agosto!$E$9</f>
        <v>32.416666666666664</v>
      </c>
      <c r="G48" s="93">
        <f>[43]Agosto!$E$10</f>
        <v>32.75</v>
      </c>
      <c r="H48" s="93">
        <f>[43]Agosto!$E$11</f>
        <v>34.25</v>
      </c>
      <c r="I48" s="93">
        <f>[43]Agosto!$E$12</f>
        <v>42.541666666666664</v>
      </c>
      <c r="J48" s="93">
        <f>[43]Agosto!$E$13</f>
        <v>86</v>
      </c>
      <c r="K48" s="93">
        <f>[43]Agosto!$E$14</f>
        <v>58.263157894736842</v>
      </c>
      <c r="L48" s="93">
        <f>[43]Agosto!$E$15</f>
        <v>33.75</v>
      </c>
      <c r="M48" s="93">
        <f>[43]Agosto!$E$16</f>
        <v>26.625</v>
      </c>
      <c r="N48" s="93">
        <f>[43]Agosto!$E$17</f>
        <v>24.5</v>
      </c>
      <c r="O48" s="93">
        <f>[43]Agosto!$E$18</f>
        <v>22.958333333333332</v>
      </c>
      <c r="P48" s="93">
        <f>[43]Agosto!$E$19</f>
        <v>24.583333333333332</v>
      </c>
      <c r="Q48" s="93">
        <f>[43]Agosto!$E$20</f>
        <v>27.375</v>
      </c>
      <c r="R48" s="93">
        <f>[43]Agosto!$E$21</f>
        <v>25.791666666666668</v>
      </c>
      <c r="S48" s="93">
        <f>[43]Agosto!$E$22</f>
        <v>23.5</v>
      </c>
      <c r="T48" s="93">
        <f>[43]Agosto!$E$23</f>
        <v>20.875</v>
      </c>
      <c r="U48" s="93">
        <f>[43]Agosto!$E$24</f>
        <v>21.875</v>
      </c>
      <c r="V48" s="93">
        <f>[43]Agosto!$E$25</f>
        <v>20.333333333333332</v>
      </c>
      <c r="W48" s="93">
        <f>[43]Agosto!$E$26</f>
        <v>24.208333333333332</v>
      </c>
      <c r="X48" s="93">
        <f>[43]Agosto!$E$27</f>
        <v>33.5</v>
      </c>
      <c r="Y48" s="93">
        <f>[43]Agosto!$E$28</f>
        <v>65.041666666666671</v>
      </c>
      <c r="Z48" s="93">
        <f>[42]Agosto!$E$29</f>
        <v>72.083333333333329</v>
      </c>
      <c r="AA48" s="93">
        <f>[43]Agosto!$E$30</f>
        <v>37.125</v>
      </c>
      <c r="AB48" s="93">
        <f>[43]Agosto!$E$31</f>
        <v>29.333333333333332</v>
      </c>
      <c r="AC48" s="93">
        <f>[43]Agosto!$E$32</f>
        <v>29.208333333333332</v>
      </c>
      <c r="AD48" s="93">
        <f>[43]Agosto!$E$33</f>
        <v>23.833333333333332</v>
      </c>
      <c r="AE48" s="93">
        <f>[43]Agosto!$E$34</f>
        <v>25.666666666666668</v>
      </c>
      <c r="AF48" s="93">
        <f>[43]Agosto!$E$35</f>
        <v>29.083333333333332</v>
      </c>
      <c r="AG48" s="100">
        <f t="shared" si="1"/>
        <v>33.833757781550659</v>
      </c>
      <c r="AH48" s="11" t="s">
        <v>33</v>
      </c>
      <c r="AJ48" t="s">
        <v>33</v>
      </c>
      <c r="AK48" t="s">
        <v>33</v>
      </c>
    </row>
    <row r="49" spans="1:37" x14ac:dyDescent="0.2">
      <c r="A49" s="50" t="s">
        <v>19</v>
      </c>
      <c r="B49" s="93">
        <f>[44]Agosto!$E$5</f>
        <v>49.25</v>
      </c>
      <c r="C49" s="93">
        <f>[44]Agosto!$E$6</f>
        <v>38.916666666666664</v>
      </c>
      <c r="D49" s="93">
        <f>[44]Agosto!$E$7</f>
        <v>42.291666666666664</v>
      </c>
      <c r="E49" s="93">
        <f>[44]Agosto!$E$8</f>
        <v>42.916666666666664</v>
      </c>
      <c r="F49" s="93">
        <f>[44]Agosto!$E$9</f>
        <v>46.958333333333336</v>
      </c>
      <c r="G49" s="93">
        <f>[44]Agosto!$E$10</f>
        <v>45.791666666666664</v>
      </c>
      <c r="H49" s="93">
        <f>[44]Agosto!$E$11</f>
        <v>38.375</v>
      </c>
      <c r="I49" s="93">
        <f>[44]Agosto!$E$12</f>
        <v>43</v>
      </c>
      <c r="J49" s="93">
        <f>[44]Agosto!$E$13</f>
        <v>85.833333333333329</v>
      </c>
      <c r="K49" s="93">
        <f>[44]Agosto!$E$14</f>
        <v>69.25</v>
      </c>
      <c r="L49" s="93">
        <f>[44]Agosto!$E$15</f>
        <v>58</v>
      </c>
      <c r="M49" s="93">
        <f>[44]Agosto!$E$16</f>
        <v>56.958333333333336</v>
      </c>
      <c r="N49" s="93">
        <f>[44]Agosto!$E$17</f>
        <v>44.541666666666664</v>
      </c>
      <c r="O49" s="93">
        <f>[44]Agosto!$E$18</f>
        <v>47.166666666666664</v>
      </c>
      <c r="P49" s="93">
        <f>[44]Agosto!$E$19</f>
        <v>42.916666666666664</v>
      </c>
      <c r="Q49" s="93">
        <f>[44]Agosto!$E$20</f>
        <v>45.166666666666664</v>
      </c>
      <c r="R49" s="93">
        <f>[44]Agosto!$E$21</f>
        <v>44.916666666666664</v>
      </c>
      <c r="S49" s="93">
        <f>[44]Agosto!$E$22</f>
        <v>39.875</v>
      </c>
      <c r="T49" s="93">
        <f>[44]Agosto!$E$23</f>
        <v>34</v>
      </c>
      <c r="U49" s="93">
        <f>[44]Agosto!$E$24</f>
        <v>37.333333333333336</v>
      </c>
      <c r="V49" s="93">
        <f>[44]Agosto!$E$25</f>
        <v>35.75</v>
      </c>
      <c r="W49" s="93">
        <f>[44]Agosto!$E$26</f>
        <v>27.208333333333332</v>
      </c>
      <c r="X49" s="93">
        <f>[44]Agosto!$E$27</f>
        <v>30.833333333333332</v>
      </c>
      <c r="Y49" s="93">
        <f>[44]Agosto!$E$28</f>
        <v>69.875</v>
      </c>
      <c r="Z49" s="93">
        <f>[44]Agosto!$E$29</f>
        <v>81.416666666666671</v>
      </c>
      <c r="AA49" s="93">
        <f>[44]Agosto!$E$30</f>
        <v>56.291666666666664</v>
      </c>
      <c r="AB49" s="93">
        <f>[44]Agosto!$E$31</f>
        <v>43.333333333333336</v>
      </c>
      <c r="AC49" s="93">
        <f>[44]Agosto!$E$32</f>
        <v>36.5</v>
      </c>
      <c r="AD49" s="93">
        <f>[44]Agosto!$E$33</f>
        <v>42.208333333333336</v>
      </c>
      <c r="AE49" s="93">
        <f>[44]Agosto!$E$34</f>
        <v>38.875</v>
      </c>
      <c r="AF49" s="93">
        <f>[44]Agosto!$E$35</f>
        <v>37.583333333333336</v>
      </c>
      <c r="AG49" s="100">
        <f t="shared" si="1"/>
        <v>46.881720430107514</v>
      </c>
      <c r="AI49" t="s">
        <v>33</v>
      </c>
      <c r="AJ49" t="s">
        <v>33</v>
      </c>
      <c r="AK49" t="s">
        <v>33</v>
      </c>
    </row>
    <row r="50" spans="1:37" s="5" customFormat="1" ht="17.100000000000001" customHeight="1" x14ac:dyDescent="0.2">
      <c r="A50" s="51" t="s">
        <v>204</v>
      </c>
      <c r="B50" s="94">
        <f t="shared" ref="B50:AE50" si="2">AVERAGE(B5:B49)</f>
        <v>49.192176870748298</v>
      </c>
      <c r="C50" s="94">
        <f t="shared" si="2"/>
        <v>38.620117322291236</v>
      </c>
      <c r="D50" s="94">
        <f t="shared" si="2"/>
        <v>38.240891053391053</v>
      </c>
      <c r="E50" s="94">
        <f t="shared" si="2"/>
        <v>39.762034161490689</v>
      </c>
      <c r="F50" s="94">
        <f t="shared" si="2"/>
        <v>41.942911255411261</v>
      </c>
      <c r="G50" s="94">
        <f t="shared" si="2"/>
        <v>40.324404761904759</v>
      </c>
      <c r="H50" s="94">
        <f t="shared" si="2"/>
        <v>41.855503795721191</v>
      </c>
      <c r="I50" s="94">
        <f t="shared" si="2"/>
        <v>72.629015495086932</v>
      </c>
      <c r="J50" s="94">
        <f t="shared" si="2"/>
        <v>80.910165877945389</v>
      </c>
      <c r="K50" s="94">
        <f t="shared" si="2"/>
        <v>67.47606863695249</v>
      </c>
      <c r="L50" s="94">
        <f t="shared" si="2"/>
        <v>54.074752628324049</v>
      </c>
      <c r="M50" s="94">
        <f t="shared" si="2"/>
        <v>48.212900410493567</v>
      </c>
      <c r="N50" s="94">
        <f t="shared" si="2"/>
        <v>43.450368069933297</v>
      </c>
      <c r="O50" s="94">
        <f t="shared" si="2"/>
        <v>42.303120490620493</v>
      </c>
      <c r="P50" s="94">
        <f t="shared" si="2"/>
        <v>39.436640844535582</v>
      </c>
      <c r="Q50" s="94">
        <f t="shared" si="2"/>
        <v>38.256488140641466</v>
      </c>
      <c r="R50" s="94">
        <f t="shared" si="2"/>
        <v>37.231107660455493</v>
      </c>
      <c r="S50" s="94">
        <f t="shared" si="2"/>
        <v>34.598330999066285</v>
      </c>
      <c r="T50" s="94">
        <f t="shared" si="2"/>
        <v>32.376237241654863</v>
      </c>
      <c r="U50" s="94">
        <f t="shared" si="2"/>
        <v>34.058947854504119</v>
      </c>
      <c r="V50" s="94">
        <f t="shared" si="2"/>
        <v>31.295378225521379</v>
      </c>
      <c r="W50" s="94">
        <f t="shared" si="2"/>
        <v>32.179568752209256</v>
      </c>
      <c r="X50" s="94">
        <f t="shared" si="2"/>
        <v>62.148698429530889</v>
      </c>
      <c r="Y50" s="94">
        <f t="shared" si="2"/>
        <v>80.214486326681424</v>
      </c>
      <c r="Z50" s="94">
        <f t="shared" si="2"/>
        <v>68.417887437388302</v>
      </c>
      <c r="AA50" s="94">
        <f t="shared" si="2"/>
        <v>53.470928721435548</v>
      </c>
      <c r="AB50" s="94">
        <f t="shared" si="2"/>
        <v>43.959494773519168</v>
      </c>
      <c r="AC50" s="94">
        <f t="shared" si="2"/>
        <v>36.343672675857185</v>
      </c>
      <c r="AD50" s="94">
        <f t="shared" si="2"/>
        <v>39.272152166228643</v>
      </c>
      <c r="AE50" s="94">
        <f t="shared" si="2"/>
        <v>36.564116777531417</v>
      </c>
      <c r="AF50" s="94">
        <f t="shared" ref="AF50" si="3">AVERAGE(AF5:AF49)</f>
        <v>36.371111700247432</v>
      </c>
      <c r="AG50" s="100">
        <f t="shared" si="1"/>
        <v>46.296441276042678</v>
      </c>
      <c r="AI50" s="5" t="s">
        <v>33</v>
      </c>
    </row>
    <row r="51" spans="1:37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52"/>
      <c r="AG51" s="70"/>
    </row>
    <row r="52" spans="1:37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10"/>
      <c r="U52" s="110"/>
      <c r="V52" s="110"/>
      <c r="W52" s="110"/>
      <c r="X52" s="110"/>
      <c r="Y52" s="96"/>
      <c r="Z52" s="96"/>
      <c r="AA52" s="96"/>
      <c r="AB52" s="96"/>
      <c r="AC52" s="96"/>
      <c r="AD52" s="96"/>
      <c r="AE52" s="96"/>
      <c r="AF52" s="96"/>
      <c r="AG52" s="70"/>
      <c r="AJ52" t="s">
        <v>33</v>
      </c>
      <c r="AK52" t="s">
        <v>33</v>
      </c>
    </row>
    <row r="53" spans="1:37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1"/>
      <c r="U53" s="111"/>
      <c r="V53" s="111"/>
      <c r="W53" s="111"/>
      <c r="X53" s="111"/>
      <c r="Y53" s="96"/>
      <c r="Z53" s="96"/>
      <c r="AA53" s="96"/>
      <c r="AB53" s="96"/>
      <c r="AC53" s="96"/>
      <c r="AD53" s="48"/>
      <c r="AE53" s="48"/>
      <c r="AF53" s="48"/>
      <c r="AG53" s="70"/>
    </row>
    <row r="54" spans="1:37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70"/>
    </row>
    <row r="55" spans="1:37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8"/>
      <c r="AG55" s="70"/>
    </row>
    <row r="56" spans="1:37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9"/>
      <c r="AG56" s="70"/>
    </row>
    <row r="57" spans="1:37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71"/>
      <c r="AI57" t="s">
        <v>33</v>
      </c>
    </row>
    <row r="59" spans="1:37" x14ac:dyDescent="0.2">
      <c r="AI59" t="s">
        <v>33</v>
      </c>
    </row>
    <row r="60" spans="1:37" x14ac:dyDescent="0.2">
      <c r="K60" s="2" t="s">
        <v>33</v>
      </c>
      <c r="AE60" s="2" t="s">
        <v>33</v>
      </c>
    </row>
    <row r="62" spans="1:37" x14ac:dyDescent="0.2">
      <c r="M62" s="2" t="s">
        <v>33</v>
      </c>
      <c r="T62" s="2" t="s">
        <v>33</v>
      </c>
    </row>
    <row r="63" spans="1:37" x14ac:dyDescent="0.2">
      <c r="AB63" s="2" t="s">
        <v>33</v>
      </c>
      <c r="AC63" s="2" t="s">
        <v>33</v>
      </c>
      <c r="AG63" s="7" t="s">
        <v>33</v>
      </c>
    </row>
    <row r="64" spans="1:37" x14ac:dyDescent="0.2">
      <c r="P64" s="2" t="s">
        <v>33</v>
      </c>
      <c r="R64" s="2" t="s">
        <v>33</v>
      </c>
    </row>
    <row r="66" spans="11:34" x14ac:dyDescent="0.2">
      <c r="AH66" t="s">
        <v>33</v>
      </c>
    </row>
    <row r="69" spans="11:34" x14ac:dyDescent="0.2">
      <c r="T69" s="2" t="s">
        <v>33</v>
      </c>
    </row>
    <row r="72" spans="11:34" x14ac:dyDescent="0.2">
      <c r="K72" s="2" t="s">
        <v>33</v>
      </c>
    </row>
  </sheetData>
  <mergeCells count="37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E3:AE4"/>
    <mergeCell ref="AG3:AG4"/>
    <mergeCell ref="T52:X52"/>
    <mergeCell ref="T53:X53"/>
    <mergeCell ref="Z3:Z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showGridLines="0" zoomScale="90" zoomScaleNormal="90" workbookViewId="0">
      <selection activeCell="B2" sqref="B2:AH2"/>
    </sheetView>
  </sheetViews>
  <sheetFormatPr defaultRowHeight="12.75" x14ac:dyDescent="0.2"/>
  <cols>
    <col min="1" max="1" width="23.4257812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16" t="s">
        <v>215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8"/>
    </row>
    <row r="2" spans="1:36" s="4" customFormat="1" ht="20.100000000000001" customHeight="1" x14ac:dyDescent="0.2">
      <c r="A2" s="119" t="s">
        <v>20</v>
      </c>
      <c r="B2" s="114" t="str">
        <f>TempInst!$B$2</f>
        <v>Agosto/2024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5"/>
    </row>
    <row r="3" spans="1:36" s="5" customFormat="1" ht="20.100000000000001" customHeight="1" x14ac:dyDescent="0.2">
      <c r="A3" s="119"/>
      <c r="B3" s="112">
        <v>1</v>
      </c>
      <c r="C3" s="112">
        <f>SUM(B3+1)</f>
        <v>2</v>
      </c>
      <c r="D3" s="112">
        <f t="shared" ref="D3:AD3" si="0">SUM(C3+1)</f>
        <v>3</v>
      </c>
      <c r="E3" s="112">
        <f t="shared" si="0"/>
        <v>4</v>
      </c>
      <c r="F3" s="112">
        <f t="shared" si="0"/>
        <v>5</v>
      </c>
      <c r="G3" s="112">
        <f t="shared" si="0"/>
        <v>6</v>
      </c>
      <c r="H3" s="112">
        <f t="shared" si="0"/>
        <v>7</v>
      </c>
      <c r="I3" s="112">
        <f t="shared" si="0"/>
        <v>8</v>
      </c>
      <c r="J3" s="112">
        <f t="shared" si="0"/>
        <v>9</v>
      </c>
      <c r="K3" s="112">
        <f t="shared" si="0"/>
        <v>10</v>
      </c>
      <c r="L3" s="112">
        <f t="shared" si="0"/>
        <v>11</v>
      </c>
      <c r="M3" s="112">
        <f t="shared" si="0"/>
        <v>12</v>
      </c>
      <c r="N3" s="112">
        <f t="shared" si="0"/>
        <v>13</v>
      </c>
      <c r="O3" s="112">
        <f t="shared" si="0"/>
        <v>14</v>
      </c>
      <c r="P3" s="112">
        <f t="shared" si="0"/>
        <v>15</v>
      </c>
      <c r="Q3" s="112">
        <f t="shared" si="0"/>
        <v>16</v>
      </c>
      <c r="R3" s="112">
        <f t="shared" si="0"/>
        <v>17</v>
      </c>
      <c r="S3" s="112">
        <f t="shared" si="0"/>
        <v>18</v>
      </c>
      <c r="T3" s="112">
        <f t="shared" si="0"/>
        <v>19</v>
      </c>
      <c r="U3" s="112">
        <f t="shared" si="0"/>
        <v>20</v>
      </c>
      <c r="V3" s="112">
        <f t="shared" si="0"/>
        <v>21</v>
      </c>
      <c r="W3" s="112">
        <f t="shared" si="0"/>
        <v>22</v>
      </c>
      <c r="X3" s="112">
        <f t="shared" si="0"/>
        <v>23</v>
      </c>
      <c r="Y3" s="112">
        <f t="shared" si="0"/>
        <v>24</v>
      </c>
      <c r="Z3" s="112">
        <f t="shared" si="0"/>
        <v>25</v>
      </c>
      <c r="AA3" s="112">
        <f t="shared" si="0"/>
        <v>26</v>
      </c>
      <c r="AB3" s="112">
        <f t="shared" si="0"/>
        <v>27</v>
      </c>
      <c r="AC3" s="112">
        <f t="shared" si="0"/>
        <v>28</v>
      </c>
      <c r="AD3" s="112">
        <f t="shared" si="0"/>
        <v>29</v>
      </c>
      <c r="AE3" s="112">
        <v>30</v>
      </c>
      <c r="AF3" s="112">
        <v>31</v>
      </c>
      <c r="AG3" s="78" t="s">
        <v>25</v>
      </c>
      <c r="AH3" s="79" t="s">
        <v>24</v>
      </c>
    </row>
    <row r="4" spans="1:36" s="5" customFormat="1" ht="20.100000000000001" customHeight="1" x14ac:dyDescent="0.2">
      <c r="A4" s="119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78" t="s">
        <v>23</v>
      </c>
      <c r="AH4" s="79" t="s">
        <v>23</v>
      </c>
    </row>
    <row r="5" spans="1:36" s="5" customFormat="1" x14ac:dyDescent="0.2">
      <c r="A5" s="50" t="s">
        <v>28</v>
      </c>
      <c r="B5" s="90">
        <f>[1]Agosto!$F$5</f>
        <v>93</v>
      </c>
      <c r="C5" s="90">
        <f>[1]Agosto!$F$6</f>
        <v>80</v>
      </c>
      <c r="D5" s="90">
        <f>[1]Agosto!$F$7</f>
        <v>54</v>
      </c>
      <c r="E5" s="90">
        <f>[1]Agosto!$F$8</f>
        <v>73</v>
      </c>
      <c r="F5" s="90">
        <f>[1]Agosto!$F$9</f>
        <v>93</v>
      </c>
      <c r="G5" s="90">
        <f>[1]Agosto!$F$10</f>
        <v>89</v>
      </c>
      <c r="H5" s="90">
        <f>[1]Agosto!$F$11</f>
        <v>90</v>
      </c>
      <c r="I5" s="90">
        <f>[1]Agosto!$F$12</f>
        <v>79</v>
      </c>
      <c r="J5" s="90">
        <f>[1]Agosto!$F$13</f>
        <v>100</v>
      </c>
      <c r="K5" s="90">
        <f>[1]Agosto!$F$14</f>
        <v>100</v>
      </c>
      <c r="L5" s="90">
        <f>[1]Agosto!$F$15</f>
        <v>100</v>
      </c>
      <c r="M5" s="90">
        <f>[1]Agosto!$F$16</f>
        <v>99</v>
      </c>
      <c r="N5" s="90">
        <f>[1]Agosto!$F$17</f>
        <v>98</v>
      </c>
      <c r="O5" s="90">
        <f>[1]Agosto!$F$18</f>
        <v>99</v>
      </c>
      <c r="P5" s="90">
        <f>[1]Agosto!$F$19</f>
        <v>95</v>
      </c>
      <c r="Q5" s="90">
        <f>[1]Agosto!$F$20</f>
        <v>94</v>
      </c>
      <c r="R5" s="90">
        <f>[1]Agosto!$F$21</f>
        <v>94</v>
      </c>
      <c r="S5" s="90">
        <f>[1]Agosto!$F$22</f>
        <v>88</v>
      </c>
      <c r="T5" s="90">
        <f>[1]Agosto!$F$23</f>
        <v>86</v>
      </c>
      <c r="U5" s="90">
        <f>[1]Agosto!$F$24</f>
        <v>91</v>
      </c>
      <c r="V5" s="90">
        <f>[1]Agosto!$F$25</f>
        <v>88</v>
      </c>
      <c r="W5" s="90">
        <f>[1]Agosto!$F$26</f>
        <v>82</v>
      </c>
      <c r="X5" s="90">
        <f>[1]Agosto!$F$27</f>
        <v>78</v>
      </c>
      <c r="Y5" s="90">
        <f>[1]Agosto!$F$28</f>
        <v>100</v>
      </c>
      <c r="Z5" s="90">
        <f>[1]Agosto!$F$29</f>
        <v>100</v>
      </c>
      <c r="AA5" s="90">
        <f>[1]Agosto!$F$30</f>
        <v>99</v>
      </c>
      <c r="AB5" s="90">
        <f>[1]Agosto!$F$31</f>
        <v>99</v>
      </c>
      <c r="AC5" s="90">
        <f>[1]Agosto!$F$32</f>
        <v>97</v>
      </c>
      <c r="AD5" s="90">
        <f>[1]Agosto!$F$33</f>
        <v>85</v>
      </c>
      <c r="AE5" s="90">
        <f>[1]Agosto!$F$34</f>
        <v>88</v>
      </c>
      <c r="AF5" s="90">
        <f>[1]Agosto!$F$35</f>
        <v>89</v>
      </c>
      <c r="AG5" s="81">
        <f>MAX(B5:AF5)</f>
        <v>100</v>
      </c>
      <c r="AH5" s="92">
        <f t="shared" ref="AH5" si="1">AVERAGE(B5:AF5)</f>
        <v>90.322580645161295</v>
      </c>
    </row>
    <row r="6" spans="1:36" x14ac:dyDescent="0.2">
      <c r="A6" s="50" t="s">
        <v>0</v>
      </c>
      <c r="B6" s="93">
        <f>[2]Agosto!$F$5</f>
        <v>93</v>
      </c>
      <c r="C6" s="93">
        <f>[2]Agosto!$F$6</f>
        <v>73</v>
      </c>
      <c r="D6" s="93">
        <f>[2]Agosto!$F$7</f>
        <v>65</v>
      </c>
      <c r="E6" s="93">
        <f>[2]Agosto!$F$8</f>
        <v>58</v>
      </c>
      <c r="F6" s="93">
        <f>[2]Agosto!$F$9</f>
        <v>68</v>
      </c>
      <c r="G6" s="93">
        <f>[2]Agosto!$F$10</f>
        <v>78</v>
      </c>
      <c r="H6" s="93">
        <f>[2]Agosto!$F$11</f>
        <v>84</v>
      </c>
      <c r="I6" s="93">
        <f>[2]Agosto!$F$12</f>
        <v>100</v>
      </c>
      <c r="J6" s="93">
        <f>[2]Agosto!$F$13</f>
        <v>90</v>
      </c>
      <c r="K6" s="93">
        <f>[2]Agosto!$F$14</f>
        <v>93</v>
      </c>
      <c r="L6" s="93">
        <f>[2]Agosto!$F$15</f>
        <v>61</v>
      </c>
      <c r="M6" s="93">
        <f>[2]Agosto!$F$16</f>
        <v>81</v>
      </c>
      <c r="N6" s="93">
        <f>[2]Agosto!$F$17</f>
        <v>80</v>
      </c>
      <c r="O6" s="93">
        <f>[2]Agosto!$F$18</f>
        <v>74</v>
      </c>
      <c r="P6" s="93">
        <f>[2]Agosto!$F$19</f>
        <v>78</v>
      </c>
      <c r="Q6" s="93">
        <f>[2]Agosto!$F$20</f>
        <v>80</v>
      </c>
      <c r="R6" s="93">
        <f>[2]Agosto!$F$21</f>
        <v>77</v>
      </c>
      <c r="S6" s="93">
        <f>[2]Agosto!$F$22</f>
        <v>78</v>
      </c>
      <c r="T6" s="93">
        <f>[2]Agosto!$F$23</f>
        <v>72</v>
      </c>
      <c r="U6" s="93">
        <f>[2]Agosto!$F$24</f>
        <v>74</v>
      </c>
      <c r="V6" s="93">
        <f>[2]Agosto!$F$25</f>
        <v>72</v>
      </c>
      <c r="W6" s="93">
        <f>[2]Agosto!$F$26</f>
        <v>79</v>
      </c>
      <c r="X6" s="93">
        <f>[2]Agosto!$F$27</f>
        <v>96</v>
      </c>
      <c r="Y6" s="93">
        <f>[2]Agosto!$F$28</f>
        <v>100</v>
      </c>
      <c r="Z6" s="93">
        <f>[2]Agosto!$F$29</f>
        <v>83</v>
      </c>
      <c r="AA6" s="93">
        <f>[2]Agosto!$F$30</f>
        <v>86</v>
      </c>
      <c r="AB6" s="93">
        <f>[2]Agosto!$F$31</f>
        <v>53</v>
      </c>
      <c r="AC6" s="93">
        <f>[2]Agosto!$F$32</f>
        <v>76</v>
      </c>
      <c r="AD6" s="93">
        <f>[2]Agosto!$F$33</f>
        <v>85</v>
      </c>
      <c r="AE6" s="93">
        <f>[2]Agosto!$F$34</f>
        <v>84</v>
      </c>
      <c r="AF6" s="93">
        <f>[2]Agosto!$F$35</f>
        <v>77</v>
      </c>
      <c r="AG6" s="81">
        <f t="shared" ref="AG6:AG49" si="2">MAX(B6:AF6)</f>
        <v>100</v>
      </c>
      <c r="AH6" s="92">
        <f t="shared" ref="AH6:AH50" si="3">AVERAGE(B6:AF6)</f>
        <v>78.967741935483872</v>
      </c>
    </row>
    <row r="7" spans="1:36" x14ac:dyDescent="0.2">
      <c r="A7" s="50" t="s">
        <v>86</v>
      </c>
      <c r="B7" s="93">
        <f>[3]Agosto!$F$5</f>
        <v>79</v>
      </c>
      <c r="C7" s="93">
        <f>[3]Agosto!$F$6</f>
        <v>53</v>
      </c>
      <c r="D7" s="93">
        <f>[3]Agosto!$F$7</f>
        <v>58</v>
      </c>
      <c r="E7" s="93">
        <f>[3]Agosto!$F$8</f>
        <v>53</v>
      </c>
      <c r="F7" s="93">
        <f>[3]Agosto!$F$9</f>
        <v>56</v>
      </c>
      <c r="G7" s="93">
        <f>[3]Agosto!$F$10</f>
        <v>64</v>
      </c>
      <c r="H7" s="93">
        <f>[3]Agosto!$F$11</f>
        <v>57</v>
      </c>
      <c r="I7" s="93">
        <f>[3]Agosto!$F$12</f>
        <v>92</v>
      </c>
      <c r="J7" s="93">
        <f>[3]Agosto!$F$13</f>
        <v>96</v>
      </c>
      <c r="K7" s="93">
        <f>[3]Agosto!$F$14</f>
        <v>93</v>
      </c>
      <c r="L7" s="93">
        <f>[3]Agosto!$F$15</f>
        <v>89</v>
      </c>
      <c r="M7" s="93">
        <f>[3]Agosto!$F$16</f>
        <v>80</v>
      </c>
      <c r="N7" s="93">
        <f>[3]Agosto!$F$17</f>
        <v>76</v>
      </c>
      <c r="O7" s="93">
        <f>[3]Agosto!$F$18</f>
        <v>80</v>
      </c>
      <c r="P7" s="93">
        <f>[3]Agosto!$F$19</f>
        <v>61</v>
      </c>
      <c r="Q7" s="93">
        <f>[3]Agosto!$F$20</f>
        <v>61</v>
      </c>
      <c r="R7" s="93">
        <f>[3]Agosto!$F$21</f>
        <v>66</v>
      </c>
      <c r="S7" s="93">
        <f>[3]Agosto!$F$22</f>
        <v>50</v>
      </c>
      <c r="T7" s="93">
        <f>[3]Agosto!$F$23</f>
        <v>51</v>
      </c>
      <c r="U7" s="93">
        <f>[3]Agosto!$F$24</f>
        <v>56</v>
      </c>
      <c r="V7" s="93">
        <f>[3]Agosto!$F$25</f>
        <v>47</v>
      </c>
      <c r="W7" s="93">
        <f>[3]Agosto!$F$26</f>
        <v>51</v>
      </c>
      <c r="X7" s="93">
        <f>[3]Agosto!$F$27</f>
        <v>97</v>
      </c>
      <c r="Y7" s="93">
        <f>[3]Agosto!$F$28</f>
        <v>98</v>
      </c>
      <c r="Z7" s="93">
        <f>[3]Agosto!$F$29</f>
        <v>95</v>
      </c>
      <c r="AA7" s="93">
        <f>[3]Agosto!$F$30</f>
        <v>75</v>
      </c>
      <c r="AB7" s="93">
        <f>[3]Agosto!$F$31</f>
        <v>76</v>
      </c>
      <c r="AC7" s="93">
        <f>[3]Agosto!$F$32</f>
        <v>55</v>
      </c>
      <c r="AD7" s="93">
        <f>[3]Agosto!$F$33</f>
        <v>76</v>
      </c>
      <c r="AE7" s="93">
        <f>[3]Agosto!$F$34</f>
        <v>61</v>
      </c>
      <c r="AF7" s="93">
        <f>[3]Agosto!$F$35</f>
        <v>60</v>
      </c>
      <c r="AG7" s="81">
        <f t="shared" si="2"/>
        <v>98</v>
      </c>
      <c r="AH7" s="92">
        <f t="shared" si="3"/>
        <v>69.741935483870961</v>
      </c>
    </row>
    <row r="8" spans="1:36" x14ac:dyDescent="0.2">
      <c r="A8" s="50" t="s">
        <v>1</v>
      </c>
      <c r="B8" s="93">
        <f>[4]Agosto!$F$5</f>
        <v>73</v>
      </c>
      <c r="C8" s="93">
        <f>[4]Agosto!$F$6</f>
        <v>53</v>
      </c>
      <c r="D8" s="93">
        <f>[4]Agosto!$F$7</f>
        <v>56</v>
      </c>
      <c r="E8" s="93">
        <f>[4]Agosto!$F$8</f>
        <v>74</v>
      </c>
      <c r="F8" s="93">
        <f>[4]Agosto!$F$9</f>
        <v>79</v>
      </c>
      <c r="G8" s="93">
        <f>[4]Agosto!$F$10</f>
        <v>84</v>
      </c>
      <c r="H8" s="93">
        <f>[4]Agosto!$F$11</f>
        <v>82</v>
      </c>
      <c r="I8" s="93">
        <f>[4]Agosto!$F$12</f>
        <v>93</v>
      </c>
      <c r="J8" s="93">
        <f>[4]Agosto!$F$13</f>
        <v>93</v>
      </c>
      <c r="K8" s="93">
        <f>[4]Agosto!$F$14</f>
        <v>96</v>
      </c>
      <c r="L8" s="93">
        <f>[4]Agosto!$F$15</f>
        <v>90</v>
      </c>
      <c r="M8" s="93">
        <f>[4]Agosto!$F$16</f>
        <v>93</v>
      </c>
      <c r="N8" s="93">
        <f>[4]Agosto!$F$17</f>
        <v>78</v>
      </c>
      <c r="O8" s="93">
        <f>[4]Agosto!$F$18</f>
        <v>83</v>
      </c>
      <c r="P8" s="93">
        <f>[4]Agosto!$F$19</f>
        <v>91</v>
      </c>
      <c r="Q8" s="93">
        <f>[4]Agosto!$F$20</f>
        <v>90</v>
      </c>
      <c r="R8" s="93">
        <f>[4]Agosto!$F$21</f>
        <v>88</v>
      </c>
      <c r="S8" s="93">
        <f>[4]Agosto!$F$22</f>
        <v>83</v>
      </c>
      <c r="T8" s="93">
        <f>[4]Agosto!$F$23</f>
        <v>84</v>
      </c>
      <c r="U8" s="93">
        <f>[4]Agosto!$F$24</f>
        <v>82</v>
      </c>
      <c r="V8" s="93">
        <f>[4]Agosto!$F$25</f>
        <v>84</v>
      </c>
      <c r="W8" s="93">
        <f>[4]Agosto!$F$26</f>
        <v>74</v>
      </c>
      <c r="X8" s="93">
        <f>[4]Agosto!$F$27</f>
        <v>79</v>
      </c>
      <c r="Y8" s="93">
        <f>[4]Agosto!$F$28</f>
        <v>92</v>
      </c>
      <c r="Z8" s="93">
        <f>[4]Agosto!$F$29</f>
        <v>88</v>
      </c>
      <c r="AA8" s="93">
        <f>[4]Agosto!$F$30</f>
        <v>92</v>
      </c>
      <c r="AB8" s="93">
        <f>[4]Agosto!$F$31</f>
        <v>67</v>
      </c>
      <c r="AC8" s="93">
        <f>[4]Agosto!$F$32</f>
        <v>74</v>
      </c>
      <c r="AD8" s="93">
        <f>[4]Agosto!$F$33</f>
        <v>78</v>
      </c>
      <c r="AE8" s="93">
        <f>[4]Agosto!$F$34</f>
        <v>68</v>
      </c>
      <c r="AF8" s="93">
        <f>[4]Agosto!$F$35</f>
        <v>83</v>
      </c>
      <c r="AG8" s="81">
        <f t="shared" si="2"/>
        <v>96</v>
      </c>
      <c r="AH8" s="92">
        <f t="shared" si="3"/>
        <v>81.41935483870968</v>
      </c>
    </row>
    <row r="9" spans="1:36" x14ac:dyDescent="0.2">
      <c r="A9" s="50" t="s">
        <v>149</v>
      </c>
      <c r="B9" s="93">
        <f>[5]Agosto!$F$5</f>
        <v>91</v>
      </c>
      <c r="C9" s="93">
        <f>[5]Agosto!$F$6</f>
        <v>61</v>
      </c>
      <c r="D9" s="93">
        <f>[5]Agosto!$F$7</f>
        <v>62</v>
      </c>
      <c r="E9" s="93">
        <f>[5]Agosto!$F$8</f>
        <v>84</v>
      </c>
      <c r="F9" s="93">
        <f>[5]Agosto!$F$9</f>
        <v>51</v>
      </c>
      <c r="G9" s="93">
        <f>[5]Agosto!$F$10</f>
        <v>59</v>
      </c>
      <c r="H9" s="93">
        <f>[5]Agosto!$F$11</f>
        <v>95</v>
      </c>
      <c r="I9" s="93">
        <f>[5]Agosto!$F$12</f>
        <v>100</v>
      </c>
      <c r="J9" s="93">
        <f>[5]Agosto!$F$13</f>
        <v>100</v>
      </c>
      <c r="K9" s="93">
        <f>[5]Agosto!$F$14</f>
        <v>97</v>
      </c>
      <c r="L9" s="93">
        <f>[5]Agosto!$F$15</f>
        <v>69</v>
      </c>
      <c r="M9" s="93">
        <f>[5]Agosto!$F$16</f>
        <v>66</v>
      </c>
      <c r="N9" s="93">
        <f>[5]Agosto!$F$17</f>
        <v>72</v>
      </c>
      <c r="O9" s="93">
        <f>[5]Agosto!$F$18</f>
        <v>64</v>
      </c>
      <c r="P9" s="93">
        <f>[5]Agosto!$F$19</f>
        <v>51</v>
      </c>
      <c r="Q9" s="93">
        <f>[5]Agosto!$F$20</f>
        <v>43</v>
      </c>
      <c r="R9" s="93">
        <f>[5]Agosto!$F$21</f>
        <v>48</v>
      </c>
      <c r="S9" s="93">
        <f>[5]Agosto!$F$22</f>
        <v>48</v>
      </c>
      <c r="T9" s="93">
        <f>[5]Agosto!$F$23</f>
        <v>40</v>
      </c>
      <c r="U9" s="93">
        <f>[5]Agosto!$F$24</f>
        <v>47</v>
      </c>
      <c r="V9" s="93">
        <f>[5]Agosto!$F$25</f>
        <v>43</v>
      </c>
      <c r="W9" s="93">
        <f>[5]Agosto!$F$26</f>
        <v>89</v>
      </c>
      <c r="X9" s="93">
        <f>[5]Agosto!$F$27</f>
        <v>99</v>
      </c>
      <c r="Y9" s="93">
        <f>[5]Agosto!$F$28</f>
        <v>99</v>
      </c>
      <c r="Z9" s="93">
        <f>[5]Agosto!$F$29</f>
        <v>75</v>
      </c>
      <c r="AA9" s="93">
        <f>[5]Agosto!$F$30</f>
        <v>85</v>
      </c>
      <c r="AB9" s="93">
        <f>[5]Agosto!$F$31</f>
        <v>51</v>
      </c>
      <c r="AC9" s="93">
        <f>[5]Agosto!$F$32</f>
        <v>50</v>
      </c>
      <c r="AD9" s="93">
        <f>[5]Agosto!$F$33</f>
        <v>63</v>
      </c>
      <c r="AE9" s="93">
        <f>[5]Agosto!$F$34</f>
        <v>56</v>
      </c>
      <c r="AF9" s="93">
        <f>[5]Agosto!$F$35</f>
        <v>77</v>
      </c>
      <c r="AG9" s="81">
        <f t="shared" si="2"/>
        <v>100</v>
      </c>
      <c r="AH9" s="92">
        <f t="shared" si="3"/>
        <v>68.870967741935488</v>
      </c>
    </row>
    <row r="10" spans="1:36" x14ac:dyDescent="0.2">
      <c r="A10" s="50" t="s">
        <v>93</v>
      </c>
      <c r="B10" s="93">
        <f>[6]Agosto!$F$5</f>
        <v>79</v>
      </c>
      <c r="C10" s="93">
        <f>[6]Agosto!$F$6</f>
        <v>51</v>
      </c>
      <c r="D10" s="93">
        <f>[6]Agosto!$F$7</f>
        <v>50</v>
      </c>
      <c r="E10" s="93">
        <f>[6]Agosto!$F$8</f>
        <v>60</v>
      </c>
      <c r="F10" s="93">
        <f>[6]Agosto!$F$9</f>
        <v>65</v>
      </c>
      <c r="G10" s="93">
        <f>[6]Agosto!$F$10</f>
        <v>56</v>
      </c>
      <c r="H10" s="93">
        <f>[6]Agosto!$F$11</f>
        <v>49</v>
      </c>
      <c r="I10" s="93">
        <f>[6]Agosto!$F$12</f>
        <v>95</v>
      </c>
      <c r="J10" s="93">
        <f>[6]Agosto!$F$13</f>
        <v>100</v>
      </c>
      <c r="K10" s="93">
        <f>[6]Agosto!$F$14</f>
        <v>100</v>
      </c>
      <c r="L10" s="93">
        <f>[6]Agosto!$F$15</f>
        <v>90</v>
      </c>
      <c r="M10" s="93">
        <f>[6]Agosto!$F$16</f>
        <v>90</v>
      </c>
      <c r="N10" s="93">
        <f>[6]Agosto!$F$17</f>
        <v>76</v>
      </c>
      <c r="O10" s="93">
        <f>[6]Agosto!$F$18</f>
        <v>66</v>
      </c>
      <c r="P10" s="93">
        <f>[6]Agosto!$F$19</f>
        <v>68</v>
      </c>
      <c r="Q10" s="93">
        <f>[6]Agosto!$F$20</f>
        <v>64</v>
      </c>
      <c r="R10" s="93">
        <f>[6]Agosto!$F$21</f>
        <v>56</v>
      </c>
      <c r="S10" s="93">
        <f>[6]Agosto!$F$22</f>
        <v>64</v>
      </c>
      <c r="T10" s="93">
        <f>[6]Agosto!$F$23</f>
        <v>54</v>
      </c>
      <c r="U10" s="93">
        <f>[6]Agosto!$F$24</f>
        <v>54</v>
      </c>
      <c r="V10" s="93">
        <f>[6]Agosto!$F$25</f>
        <v>51</v>
      </c>
      <c r="W10" s="93">
        <f>[6]Agosto!$F$26</f>
        <v>34</v>
      </c>
      <c r="X10" s="93">
        <f>[6]Agosto!$F$27</f>
        <v>74</v>
      </c>
      <c r="Y10" s="93">
        <f>[6]Agosto!$F$28</f>
        <v>99</v>
      </c>
      <c r="Z10" s="93">
        <f>[6]Agosto!$F$29</f>
        <v>100</v>
      </c>
      <c r="AA10" s="93">
        <f>[6]Agosto!$F$30</f>
        <v>87</v>
      </c>
      <c r="AB10" s="93">
        <f>[6]Agosto!$F$31</f>
        <v>71</v>
      </c>
      <c r="AC10" s="93">
        <f>[6]Agosto!$F$32</f>
        <v>69</v>
      </c>
      <c r="AD10" s="93">
        <f>[6]Agosto!$F$33</f>
        <v>75</v>
      </c>
      <c r="AE10" s="93">
        <f>[6]Agosto!$F$34</f>
        <v>80</v>
      </c>
      <c r="AF10" s="93">
        <f>[6]Agosto!$F$35</f>
        <v>68</v>
      </c>
      <c r="AG10" s="81">
        <f t="shared" si="2"/>
        <v>100</v>
      </c>
      <c r="AH10" s="92">
        <f t="shared" si="3"/>
        <v>70.806451612903231</v>
      </c>
    </row>
    <row r="11" spans="1:36" x14ac:dyDescent="0.2">
      <c r="A11" s="50" t="s">
        <v>50</v>
      </c>
      <c r="B11" s="93">
        <f>[7]Agosto!$F$5</f>
        <v>79</v>
      </c>
      <c r="C11" s="93">
        <f>[7]Agosto!$F$6</f>
        <v>52</v>
      </c>
      <c r="D11" s="93">
        <f>[7]Agosto!$F$7</f>
        <v>59</v>
      </c>
      <c r="E11" s="93">
        <f>[7]Agosto!$F$8</f>
        <v>62</v>
      </c>
      <c r="F11" s="93">
        <f>[7]Agosto!$F$9</f>
        <v>57</v>
      </c>
      <c r="G11" s="93">
        <f>[7]Agosto!$F$10</f>
        <v>63</v>
      </c>
      <c r="H11" s="93">
        <f>[7]Agosto!$F$11</f>
        <v>47</v>
      </c>
      <c r="I11" s="93">
        <f>[7]Agosto!$F$12</f>
        <v>96</v>
      </c>
      <c r="J11" s="93">
        <f>[7]Agosto!$F$13</f>
        <v>100</v>
      </c>
      <c r="K11" s="93">
        <f>[7]Agosto!$F$14</f>
        <v>98</v>
      </c>
      <c r="L11" s="93">
        <f>[7]Agosto!$F$15</f>
        <v>100</v>
      </c>
      <c r="M11" s="93">
        <f>[7]Agosto!$F$16</f>
        <v>74</v>
      </c>
      <c r="N11" s="93">
        <f>[7]Agosto!$F$17</f>
        <v>59</v>
      </c>
      <c r="O11" s="93">
        <f>[7]Agosto!$F$18</f>
        <v>100</v>
      </c>
      <c r="P11" s="93">
        <f>[7]Agosto!$F$19</f>
        <v>65</v>
      </c>
      <c r="Q11" s="93">
        <f>[7]Agosto!$F$20</f>
        <v>52</v>
      </c>
      <c r="R11" s="93">
        <f>[7]Agosto!$F$21</f>
        <v>49</v>
      </c>
      <c r="S11" s="93">
        <f>[7]Agosto!$F$22</f>
        <v>55</v>
      </c>
      <c r="T11" s="93">
        <f>[7]Agosto!$F$23</f>
        <v>40</v>
      </c>
      <c r="U11" s="93">
        <f>[7]Agosto!$F$24</f>
        <v>55</v>
      </c>
      <c r="V11" s="93">
        <f>[7]Agosto!$F$25</f>
        <v>68</v>
      </c>
      <c r="W11" s="93">
        <f>[7]Agosto!$F$26</f>
        <v>33</v>
      </c>
      <c r="X11" s="93">
        <f>[7]Agosto!$F$27</f>
        <v>61</v>
      </c>
      <c r="Y11" s="93">
        <f>[7]Agosto!$F$28</f>
        <v>100</v>
      </c>
      <c r="Z11" s="93">
        <f>[7]Agosto!$F$29</f>
        <v>100</v>
      </c>
      <c r="AA11" s="93">
        <f>[7]Agosto!$F$30</f>
        <v>73</v>
      </c>
      <c r="AB11" s="93">
        <f>[7]Agosto!$F$31</f>
        <v>68</v>
      </c>
      <c r="AC11" s="93">
        <f>[7]Agosto!$F$32</f>
        <v>66</v>
      </c>
      <c r="AD11" s="93">
        <f>[7]Agosto!$F$33</f>
        <v>78</v>
      </c>
      <c r="AE11" s="93">
        <f>[7]Agosto!$F$34</f>
        <v>63</v>
      </c>
      <c r="AF11" s="93">
        <f>[7]Agosto!$F$35</f>
        <v>47</v>
      </c>
      <c r="AG11" s="81">
        <f t="shared" si="2"/>
        <v>100</v>
      </c>
      <c r="AH11" s="92">
        <f t="shared" si="3"/>
        <v>68.354838709677423</v>
      </c>
    </row>
    <row r="12" spans="1:36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>
        <f t="shared" si="2"/>
        <v>0</v>
      </c>
      <c r="AH12" s="92" t="e">
        <f t="shared" si="3"/>
        <v>#DIV/0!</v>
      </c>
    </row>
    <row r="13" spans="1:36" x14ac:dyDescent="0.2">
      <c r="A13" s="50" t="s">
        <v>96</v>
      </c>
      <c r="B13" s="93">
        <f>[8]Agosto!$F$5</f>
        <v>89</v>
      </c>
      <c r="C13" s="93">
        <f>[8]Agosto!$F$6</f>
        <v>55</v>
      </c>
      <c r="D13" s="93">
        <f>[8]Agosto!$F$7</f>
        <v>53</v>
      </c>
      <c r="E13" s="93">
        <f>[8]Agosto!$F$8</f>
        <v>63</v>
      </c>
      <c r="F13" s="93">
        <f>[8]Agosto!$F$9</f>
        <v>61</v>
      </c>
      <c r="G13" s="93">
        <f>[8]Agosto!$F$10</f>
        <v>81</v>
      </c>
      <c r="H13" s="93">
        <f>[8]Agosto!$F$11</f>
        <v>68</v>
      </c>
      <c r="I13" s="93">
        <f>[8]Agosto!$F$12</f>
        <v>100</v>
      </c>
      <c r="J13" s="93">
        <f>[8]Agosto!$F$13</f>
        <v>99</v>
      </c>
      <c r="K13" s="93">
        <f>[8]Agosto!$F$14</f>
        <v>98</v>
      </c>
      <c r="L13" s="93">
        <f>[8]Agosto!$F$15</f>
        <v>90</v>
      </c>
      <c r="M13" s="93">
        <f>[8]Agosto!$F$16</f>
        <v>83</v>
      </c>
      <c r="N13" s="93">
        <f>[8]Agosto!$F$17</f>
        <v>81</v>
      </c>
      <c r="O13" s="93">
        <f>[8]Agosto!$F$18</f>
        <v>74</v>
      </c>
      <c r="P13" s="93">
        <f>[8]Agosto!$F$19</f>
        <v>77</v>
      </c>
      <c r="Q13" s="93">
        <f>[8]Agosto!$F$20</f>
        <v>69</v>
      </c>
      <c r="R13" s="93">
        <f>[8]Agosto!$F$21</f>
        <v>77</v>
      </c>
      <c r="S13" s="93">
        <f>[8]Agosto!$F$22</f>
        <v>77</v>
      </c>
      <c r="T13" s="93">
        <f>[8]Agosto!$F$23</f>
        <v>73</v>
      </c>
      <c r="U13" s="93">
        <f>[8]Agosto!$F$24</f>
        <v>73</v>
      </c>
      <c r="V13" s="93">
        <f>[8]Agosto!$F$25</f>
        <v>78</v>
      </c>
      <c r="W13" s="93">
        <f>[8]Agosto!$F$26</f>
        <v>61</v>
      </c>
      <c r="X13" s="93">
        <f>[8]Agosto!$F$27</f>
        <v>99</v>
      </c>
      <c r="Y13" s="93">
        <f>[8]Agosto!$F$28</f>
        <v>100</v>
      </c>
      <c r="Z13" s="93">
        <f>[8]Agosto!$F$29</f>
        <v>80</v>
      </c>
      <c r="AA13" s="93">
        <f>[8]Agosto!$F$30</f>
        <v>86</v>
      </c>
      <c r="AB13" s="93">
        <f>[8]Agosto!$F$31</f>
        <v>81</v>
      </c>
      <c r="AC13" s="93">
        <f>[8]Agosto!$F$32</f>
        <v>79</v>
      </c>
      <c r="AD13" s="93">
        <f>[8]Agosto!$F$33</f>
        <v>80</v>
      </c>
      <c r="AE13" s="93">
        <f>[8]Agosto!$F$34</f>
        <v>77</v>
      </c>
      <c r="AF13" s="93">
        <f>[8]Agosto!$F$35</f>
        <v>77</v>
      </c>
      <c r="AG13" s="81">
        <f t="shared" si="2"/>
        <v>100</v>
      </c>
      <c r="AH13" s="92">
        <f t="shared" si="3"/>
        <v>78.677419354838705</v>
      </c>
    </row>
    <row r="14" spans="1:36" hidden="1" x14ac:dyDescent="0.2">
      <c r="A14" s="50" t="s">
        <v>100</v>
      </c>
      <c r="B14" s="93" t="str">
        <f>[9]Agosto!$F$5</f>
        <v>*</v>
      </c>
      <c r="C14" s="93" t="str">
        <f>[9]Agosto!$F$6</f>
        <v>*</v>
      </c>
      <c r="D14" s="93" t="str">
        <f>[9]Agosto!$F$7</f>
        <v>*</v>
      </c>
      <c r="E14" s="93" t="str">
        <f>[9]Agosto!$F$8</f>
        <v>*</v>
      </c>
      <c r="F14" s="93" t="str">
        <f>[9]Agosto!$F$9</f>
        <v>*</v>
      </c>
      <c r="G14" s="93" t="str">
        <f>[9]Agosto!$F$10</f>
        <v>*</v>
      </c>
      <c r="H14" s="93" t="str">
        <f>[9]Agosto!$F$11</f>
        <v>*</v>
      </c>
      <c r="I14" s="93" t="str">
        <f>[9]Agosto!$F$12</f>
        <v>*</v>
      </c>
      <c r="J14" s="93" t="str">
        <f>[9]Agosto!$F$13</f>
        <v>*</v>
      </c>
      <c r="K14" s="93" t="str">
        <f>[9]Agosto!$F$14</f>
        <v>*</v>
      </c>
      <c r="L14" s="93" t="str">
        <f>[9]Agosto!$F$15</f>
        <v>*</v>
      </c>
      <c r="M14" s="93" t="str">
        <f>[9]Agosto!$F$16</f>
        <v>*</v>
      </c>
      <c r="N14" s="93" t="str">
        <f>[9]Agosto!$F$17</f>
        <v>*</v>
      </c>
      <c r="O14" s="93" t="str">
        <f>[9]Agosto!$F$18</f>
        <v>*</v>
      </c>
      <c r="P14" s="93" t="str">
        <f>[9]Agosto!$F$19</f>
        <v>*</v>
      </c>
      <c r="Q14" s="93" t="str">
        <f>[9]Agosto!$F$20</f>
        <v>*</v>
      </c>
      <c r="R14" s="93" t="str">
        <f>[9]Agosto!$F$21</f>
        <v>*</v>
      </c>
      <c r="S14" s="93" t="str">
        <f>[9]Agosto!$F$22</f>
        <v>*</v>
      </c>
      <c r="T14" s="93" t="str">
        <f>[9]Agosto!$F$23</f>
        <v>*</v>
      </c>
      <c r="U14" s="93" t="str">
        <f>[9]Agosto!$F$24</f>
        <v>*</v>
      </c>
      <c r="V14" s="93" t="str">
        <f>[9]Agosto!$F$25</f>
        <v>*</v>
      </c>
      <c r="W14" s="93" t="str">
        <f>[9]Agosto!$F$26</f>
        <v>*</v>
      </c>
      <c r="X14" s="93" t="str">
        <f>[9]Agosto!$F$27</f>
        <v>*</v>
      </c>
      <c r="Y14" s="93" t="str">
        <f>[9]Agosto!$F$28</f>
        <v>*</v>
      </c>
      <c r="Z14" s="93" t="str">
        <f>[9]Agosto!$F$29</f>
        <v>*</v>
      </c>
      <c r="AA14" s="93" t="str">
        <f>[9]Agosto!$F$30</f>
        <v>*</v>
      </c>
      <c r="AB14" s="93" t="str">
        <f>[9]Agosto!$F$31</f>
        <v>*</v>
      </c>
      <c r="AC14" s="93" t="str">
        <f>[9]Agosto!$F$32</f>
        <v>*</v>
      </c>
      <c r="AD14" s="93" t="str">
        <f>[9]Agosto!$F$33</f>
        <v>*</v>
      </c>
      <c r="AE14" s="93" t="str">
        <f>[9]Agosto!$F$34</f>
        <v>*</v>
      </c>
      <c r="AF14" s="93" t="str">
        <f>[9]Agosto!$F$35</f>
        <v>*</v>
      </c>
      <c r="AG14" s="81">
        <f t="shared" si="2"/>
        <v>0</v>
      </c>
      <c r="AH14" s="92" t="e">
        <f t="shared" si="3"/>
        <v>#DIV/0!</v>
      </c>
    </row>
    <row r="15" spans="1:36" x14ac:dyDescent="0.2">
      <c r="A15" s="50" t="s">
        <v>103</v>
      </c>
      <c r="B15" s="93">
        <f>[10]Agosto!$F$5</f>
        <v>73</v>
      </c>
      <c r="C15" s="93">
        <f>[10]Agosto!$F$6</f>
        <v>51</v>
      </c>
      <c r="D15" s="93">
        <f>[10]Agosto!$F$7</f>
        <v>54</v>
      </c>
      <c r="E15" s="93">
        <f>[10]Agosto!$F$8</f>
        <v>54</v>
      </c>
      <c r="F15" s="93">
        <f>[10]Agosto!$F$9</f>
        <v>55</v>
      </c>
      <c r="G15" s="93">
        <f>[10]Agosto!$F$10</f>
        <v>57</v>
      </c>
      <c r="H15" s="93">
        <f>[10]Agosto!$F$11</f>
        <v>63</v>
      </c>
      <c r="I15" s="93">
        <f>[10]Agosto!$F$12</f>
        <v>100</v>
      </c>
      <c r="J15" s="93">
        <f>[10]Agosto!$F$13</f>
        <v>99</v>
      </c>
      <c r="K15" s="93">
        <f>[10]Agosto!$F$14</f>
        <v>100</v>
      </c>
      <c r="L15" s="93">
        <f>[10]Agosto!$F$15</f>
        <v>87</v>
      </c>
      <c r="M15" s="93">
        <f>[10]Agosto!$F$16</f>
        <v>88</v>
      </c>
      <c r="N15" s="93">
        <f>[10]Agosto!$F$17</f>
        <v>81</v>
      </c>
      <c r="O15" s="93">
        <f>[10]Agosto!$F$18</f>
        <v>69</v>
      </c>
      <c r="P15" s="93">
        <f>[10]Agosto!$F$19</f>
        <v>60</v>
      </c>
      <c r="Q15" s="93">
        <f>[10]Agosto!$F$20</f>
        <v>40</v>
      </c>
      <c r="R15" s="93">
        <f>[10]Agosto!$F$21</f>
        <v>46</v>
      </c>
      <c r="S15" s="93">
        <f>[10]Agosto!$F$22</f>
        <v>34</v>
      </c>
      <c r="T15" s="93">
        <f>[10]Agosto!$F$23</f>
        <v>32</v>
      </c>
      <c r="U15" s="93">
        <f>[10]Agosto!$F$24</f>
        <v>46</v>
      </c>
      <c r="V15" s="93">
        <f>[10]Agosto!$F$25</f>
        <v>42</v>
      </c>
      <c r="W15" s="93">
        <f>[10]Agosto!$F$26</f>
        <v>67</v>
      </c>
      <c r="X15" s="93">
        <f>[10]Agosto!$F$27</f>
        <v>100</v>
      </c>
      <c r="Y15" s="93">
        <f>[10]Agosto!$F$28</f>
        <v>100</v>
      </c>
      <c r="Z15" s="93">
        <f>[10]Agosto!$F$29</f>
        <v>90</v>
      </c>
      <c r="AA15" s="93">
        <f>[10]Agosto!$F$30</f>
        <v>92</v>
      </c>
      <c r="AB15" s="93">
        <f>[10]Agosto!$F$31</f>
        <v>55</v>
      </c>
      <c r="AC15" s="93">
        <f>[10]Agosto!$F$32</f>
        <v>56</v>
      </c>
      <c r="AD15" s="93">
        <f>[10]Agosto!$F$33</f>
        <v>82</v>
      </c>
      <c r="AE15" s="93">
        <f>[10]Agosto!$F$34</f>
        <v>63</v>
      </c>
      <c r="AF15" s="93">
        <f>[10]Agosto!$F$35</f>
        <v>46</v>
      </c>
      <c r="AG15" s="81">
        <f t="shared" si="2"/>
        <v>100</v>
      </c>
      <c r="AH15" s="92">
        <f t="shared" si="3"/>
        <v>67.161290322580641</v>
      </c>
      <c r="AJ15" t="s">
        <v>33</v>
      </c>
    </row>
    <row r="16" spans="1:36" x14ac:dyDescent="0.2">
      <c r="A16" s="50" t="s">
        <v>150</v>
      </c>
      <c r="B16" s="93">
        <f>[11]Agosto!$F$5</f>
        <v>67</v>
      </c>
      <c r="C16" s="93">
        <f>[11]Agosto!$F$6</f>
        <v>46</v>
      </c>
      <c r="D16" s="93">
        <f>[11]Agosto!$F$7</f>
        <v>81</v>
      </c>
      <c r="E16" s="93">
        <f>[11]Agosto!$F$8</f>
        <v>76</v>
      </c>
      <c r="F16" s="93">
        <f>[11]Agosto!$F$9</f>
        <v>70</v>
      </c>
      <c r="G16" s="93">
        <f>[11]Agosto!$F$10</f>
        <v>68</v>
      </c>
      <c r="H16" s="93">
        <f>[11]Agosto!$F$11</f>
        <v>85</v>
      </c>
      <c r="I16" s="93">
        <f>[11]Agosto!$F$12</f>
        <v>80</v>
      </c>
      <c r="J16" s="93">
        <f>[11]Agosto!$F$13</f>
        <v>100</v>
      </c>
      <c r="K16" s="93">
        <f>[11]Agosto!$F$14</f>
        <v>100</v>
      </c>
      <c r="L16" s="93">
        <f>[11]Agosto!$F$15</f>
        <v>100</v>
      </c>
      <c r="M16" s="93">
        <f>[11]Agosto!$F$16</f>
        <v>100</v>
      </c>
      <c r="N16" s="93">
        <f>[11]Agosto!$F$17</f>
        <v>87</v>
      </c>
      <c r="O16" s="93">
        <f>[11]Agosto!$F$18</f>
        <v>53</v>
      </c>
      <c r="P16" s="93">
        <f>[11]Agosto!$F$19</f>
        <v>65</v>
      </c>
      <c r="Q16" s="93">
        <f>[11]Agosto!$F$20</f>
        <v>76</v>
      </c>
      <c r="R16" s="93">
        <f>[11]Agosto!$F$21</f>
        <v>62</v>
      </c>
      <c r="S16" s="93">
        <f>[11]Agosto!$F$22</f>
        <v>51</v>
      </c>
      <c r="T16" s="93">
        <f>[11]Agosto!$F$23</f>
        <v>64</v>
      </c>
      <c r="U16" s="93">
        <f>[11]Agosto!$F$24</f>
        <v>73</v>
      </c>
      <c r="V16" s="93">
        <f>[11]Agosto!$F$25</f>
        <v>65</v>
      </c>
      <c r="W16" s="93">
        <f>[11]Agosto!$F$26</f>
        <v>56</v>
      </c>
      <c r="X16" s="93">
        <f>[11]Agosto!$F$27</f>
        <v>65</v>
      </c>
      <c r="Y16" s="93">
        <f>[11]Agosto!$F$28</f>
        <v>100</v>
      </c>
      <c r="Z16" s="93">
        <f>[11]Agosto!$F$29</f>
        <v>100</v>
      </c>
      <c r="AA16" s="93">
        <f>[11]Agosto!$F$30</f>
        <v>100</v>
      </c>
      <c r="AB16" s="93">
        <f>[11]Agosto!$F$31</f>
        <v>80</v>
      </c>
      <c r="AC16" s="93">
        <f>[11]Agosto!$F$32</f>
        <v>61</v>
      </c>
      <c r="AD16" s="93">
        <f>[11]Agosto!$F$33</f>
        <v>50</v>
      </c>
      <c r="AE16" s="93">
        <f>[11]Agosto!$F$34</f>
        <v>59</v>
      </c>
      <c r="AF16" s="93">
        <f>[11]Agosto!$F$35</f>
        <v>76</v>
      </c>
      <c r="AG16" s="81">
        <f t="shared" si="2"/>
        <v>100</v>
      </c>
      <c r="AH16" s="92">
        <f t="shared" si="3"/>
        <v>74.709677419354833</v>
      </c>
    </row>
    <row r="17" spans="1:37" x14ac:dyDescent="0.2">
      <c r="A17" s="50" t="s">
        <v>2</v>
      </c>
      <c r="B17" s="93">
        <f>[12]Agosto!$F$5</f>
        <v>51</v>
      </c>
      <c r="C17" s="93">
        <f>[12]Agosto!$F$6</f>
        <v>33</v>
      </c>
      <c r="D17" s="93">
        <f>[12]Agosto!$F$7</f>
        <v>38</v>
      </c>
      <c r="E17" s="93">
        <f>[12]Agosto!$F$8</f>
        <v>37</v>
      </c>
      <c r="F17" s="93">
        <f>[12]Agosto!$F$9</f>
        <v>42</v>
      </c>
      <c r="G17" s="93">
        <f>[12]Agosto!$F$10</f>
        <v>39</v>
      </c>
      <c r="H17" s="93">
        <f>[12]Agosto!$F$11</f>
        <v>48</v>
      </c>
      <c r="I17" s="93">
        <f>[12]Agosto!$F$12</f>
        <v>93</v>
      </c>
      <c r="J17" s="93">
        <f>[12]Agosto!$F$13</f>
        <v>94</v>
      </c>
      <c r="K17" s="93">
        <f>[12]Agosto!$F$14</f>
        <v>92</v>
      </c>
      <c r="L17" s="93">
        <f>[12]Agosto!$F$15</f>
        <v>88</v>
      </c>
      <c r="M17" s="93">
        <f>[12]Agosto!$F$16</f>
        <v>65</v>
      </c>
      <c r="N17" s="93">
        <f>[12]Agosto!$F$17</f>
        <v>55</v>
      </c>
      <c r="O17" s="93">
        <f>[12]Agosto!$F$18</f>
        <v>41</v>
      </c>
      <c r="P17" s="93">
        <f>[12]Agosto!$F$19</f>
        <v>42</v>
      </c>
      <c r="Q17" s="93">
        <f>[12]Agosto!$F$20</f>
        <v>35</v>
      </c>
      <c r="R17" s="93">
        <f>[12]Agosto!$F$21</f>
        <v>36</v>
      </c>
      <c r="S17" s="93">
        <f>[12]Agosto!$F$22</f>
        <v>35</v>
      </c>
      <c r="T17" s="93">
        <f>[12]Agosto!$F$23</f>
        <v>35</v>
      </c>
      <c r="U17" s="93">
        <f>[12]Agosto!$F$24</f>
        <v>45</v>
      </c>
      <c r="V17" s="93">
        <f>[12]Agosto!$F$25</f>
        <v>29</v>
      </c>
      <c r="W17" s="93">
        <f>[12]Agosto!$F$26</f>
        <v>34</v>
      </c>
      <c r="X17" s="93">
        <f>[12]Agosto!$F$27</f>
        <v>68</v>
      </c>
      <c r="Y17" s="93">
        <f>[12]Agosto!$F$28</f>
        <v>92</v>
      </c>
      <c r="Z17" s="93">
        <f>[12]Agosto!$F$29</f>
        <v>88</v>
      </c>
      <c r="AA17" s="93">
        <f>[12]Agosto!$F$30</f>
        <v>68</v>
      </c>
      <c r="AB17" s="93">
        <f>[12]Agosto!$F$31</f>
        <v>50</v>
      </c>
      <c r="AC17" s="93">
        <f>[12]Agosto!$F$32</f>
        <v>40</v>
      </c>
      <c r="AD17" s="93">
        <f>[12]Agosto!$F$33</f>
        <v>34</v>
      </c>
      <c r="AE17" s="93">
        <f>[12]Agosto!$F$34</f>
        <v>37</v>
      </c>
      <c r="AF17" s="93">
        <f>[12]Agosto!$F$35</f>
        <v>35</v>
      </c>
      <c r="AG17" s="81">
        <f t="shared" si="2"/>
        <v>94</v>
      </c>
      <c r="AH17" s="92">
        <f t="shared" si="3"/>
        <v>52.225806451612904</v>
      </c>
      <c r="AJ17" s="11" t="s">
        <v>33</v>
      </c>
    </row>
    <row r="18" spans="1:37" x14ac:dyDescent="0.2">
      <c r="A18" s="50" t="s">
        <v>3</v>
      </c>
      <c r="B18" s="93">
        <f>[13]Agosto!$F5</f>
        <v>65</v>
      </c>
      <c r="C18" s="93">
        <f>[13]Agosto!$F6</f>
        <v>78</v>
      </c>
      <c r="D18" s="93">
        <f>[13]Agosto!$F7</f>
        <v>65</v>
      </c>
      <c r="E18" s="93">
        <f>[13]Agosto!$F8</f>
        <v>78</v>
      </c>
      <c r="F18" s="93">
        <f>[13]Agosto!$F9</f>
        <v>79</v>
      </c>
      <c r="G18" s="93">
        <f>[13]Agosto!$F10</f>
        <v>78</v>
      </c>
      <c r="H18" s="93">
        <f>[13]Agosto!$F11</f>
        <v>79</v>
      </c>
      <c r="I18" s="93">
        <f>[13]Agosto!$F12</f>
        <v>78</v>
      </c>
      <c r="J18" s="93">
        <f>[13]Agosto!$F13</f>
        <v>87</v>
      </c>
      <c r="K18" s="93">
        <f>[13]Agosto!$F14</f>
        <v>95</v>
      </c>
      <c r="L18" s="93">
        <f>[13]Agosto!$F15</f>
        <v>88</v>
      </c>
      <c r="M18" s="93">
        <f>[13]Agosto!$F16</f>
        <v>82</v>
      </c>
      <c r="N18" s="93">
        <f>[13]Agosto!$F17</f>
        <v>76</v>
      </c>
      <c r="O18" s="93">
        <f>[13]Agosto!$F18</f>
        <v>78</v>
      </c>
      <c r="P18" s="93">
        <f>[13]Agosto!$F19</f>
        <v>68</v>
      </c>
      <c r="Q18" s="93">
        <f>[13]Agosto!$F20</f>
        <v>72</v>
      </c>
      <c r="R18" s="93">
        <f>[13]Agosto!$F21</f>
        <v>71</v>
      </c>
      <c r="S18" s="93">
        <f>[13]Agosto!$F22</f>
        <v>74</v>
      </c>
      <c r="T18" s="93">
        <f>[13]Agosto!$F23</f>
        <v>71</v>
      </c>
      <c r="U18" s="93">
        <f>[13]Agosto!$F24</f>
        <v>67</v>
      </c>
      <c r="V18" s="93">
        <f>[13]Agosto!$F25</f>
        <v>67</v>
      </c>
      <c r="W18" s="93">
        <f>[13]Agosto!$F26</f>
        <v>66</v>
      </c>
      <c r="X18" s="93">
        <f>[13]Agosto!$F27</f>
        <v>66</v>
      </c>
      <c r="Y18" s="93">
        <f>[13]Agosto!$F28</f>
        <v>82</v>
      </c>
      <c r="Z18" s="93">
        <f>[13]Agosto!$F29</f>
        <v>86</v>
      </c>
      <c r="AA18" s="93">
        <f>[13]Agosto!$F30</f>
        <v>76</v>
      </c>
      <c r="AB18" s="93">
        <f>[13]Agosto!$F31</f>
        <v>73</v>
      </c>
      <c r="AC18" s="93">
        <f>[13]Agosto!$F32</f>
        <v>62</v>
      </c>
      <c r="AD18" s="93">
        <f>[13]Agosto!$F33</f>
        <v>60</v>
      </c>
      <c r="AE18" s="93">
        <f>[13]Agosto!$F34</f>
        <v>68</v>
      </c>
      <c r="AF18" s="93">
        <f>[13]Agosto!$F35</f>
        <v>74</v>
      </c>
      <c r="AG18" s="81">
        <f t="shared" si="2"/>
        <v>95</v>
      </c>
      <c r="AH18" s="92">
        <f t="shared" si="3"/>
        <v>74.483870967741936</v>
      </c>
      <c r="AI18" s="11" t="s">
        <v>33</v>
      </c>
      <c r="AJ18" s="11" t="s">
        <v>33</v>
      </c>
    </row>
    <row r="19" spans="1:37" x14ac:dyDescent="0.2">
      <c r="A19" s="50" t="s">
        <v>4</v>
      </c>
      <c r="B19" s="93">
        <f>[14]Agosto!$F$5</f>
        <v>56</v>
      </c>
      <c r="C19" s="93">
        <f>[14]Agosto!$F$6</f>
        <v>58</v>
      </c>
      <c r="D19" s="93">
        <f>[14]Agosto!$F$7</f>
        <v>59</v>
      </c>
      <c r="E19" s="93">
        <f>[14]Agosto!$F$8</f>
        <v>52</v>
      </c>
      <c r="F19" s="93">
        <f>[14]Agosto!$F$9</f>
        <v>54</v>
      </c>
      <c r="G19" s="93">
        <f>[14]Agosto!$F$10</f>
        <v>52</v>
      </c>
      <c r="H19" s="93">
        <f>[14]Agosto!$F$11</f>
        <v>52</v>
      </c>
      <c r="I19" s="93">
        <f>[14]Agosto!$F$12</f>
        <v>52</v>
      </c>
      <c r="J19" s="93">
        <f>[14]Agosto!$F$13</f>
        <v>95</v>
      </c>
      <c r="K19" s="93">
        <f>[14]Agosto!$F$14</f>
        <v>94</v>
      </c>
      <c r="L19" s="93">
        <f>[14]Agosto!$F$15</f>
        <v>68</v>
      </c>
      <c r="M19" s="93">
        <f>[14]Agosto!$F$16</f>
        <v>66</v>
      </c>
      <c r="N19" s="93">
        <f>[14]Agosto!$F$17</f>
        <v>60</v>
      </c>
      <c r="O19" s="93">
        <f>[14]Agosto!$F$18</f>
        <v>43</v>
      </c>
      <c r="P19" s="93">
        <f>[14]Agosto!$F$19</f>
        <v>32</v>
      </c>
      <c r="Q19" s="93">
        <f>[14]Agosto!$F$20</f>
        <v>34</v>
      </c>
      <c r="R19" s="93">
        <f>[14]Agosto!$F$21</f>
        <v>43</v>
      </c>
      <c r="S19" s="93">
        <f>[14]Agosto!$F$22</f>
        <v>48</v>
      </c>
      <c r="T19" s="93">
        <f>[14]Agosto!$F$23</f>
        <v>31</v>
      </c>
      <c r="U19" s="93">
        <f>[14]Agosto!$F$24</f>
        <v>39</v>
      </c>
      <c r="V19" s="93">
        <f>[14]Agosto!$F$25</f>
        <v>32</v>
      </c>
      <c r="W19" s="93">
        <f>[14]Agosto!$F$26</f>
        <v>41</v>
      </c>
      <c r="X19" s="93">
        <f>[14]Agosto!$F$27</f>
        <v>38</v>
      </c>
      <c r="Y19" s="93">
        <f>[14]Agosto!$F$28</f>
        <v>75</v>
      </c>
      <c r="Z19" s="93">
        <f>[14]Agosto!$F$29</f>
        <v>91</v>
      </c>
      <c r="AA19" s="93">
        <f>[14]Agosto!$F$30</f>
        <v>75</v>
      </c>
      <c r="AB19" s="93">
        <f>[14]Agosto!$F$31</f>
        <v>65</v>
      </c>
      <c r="AC19" s="93">
        <f>[14]Agosto!$F$32</f>
        <v>42</v>
      </c>
      <c r="AD19" s="93">
        <f>[14]Agosto!$F$33</f>
        <v>39</v>
      </c>
      <c r="AE19" s="93">
        <f>[14]Agosto!$F$34</f>
        <v>48</v>
      </c>
      <c r="AF19" s="93">
        <f>[14]Agosto!$F$35</f>
        <v>46</v>
      </c>
      <c r="AG19" s="81">
        <f t="shared" si="2"/>
        <v>95</v>
      </c>
      <c r="AH19" s="92">
        <f t="shared" si="3"/>
        <v>54.193548387096776</v>
      </c>
      <c r="AJ19" t="s">
        <v>33</v>
      </c>
    </row>
    <row r="20" spans="1:37" x14ac:dyDescent="0.2">
      <c r="A20" s="50" t="s">
        <v>5</v>
      </c>
      <c r="B20" s="93">
        <f>[15]Agosto!$F$5</f>
        <v>52</v>
      </c>
      <c r="C20" s="93">
        <f>[15]Agosto!$F$6</f>
        <v>49</v>
      </c>
      <c r="D20" s="93">
        <f>[15]Agosto!$F$7</f>
        <v>46</v>
      </c>
      <c r="E20" s="93">
        <f>[15]Agosto!$F$8</f>
        <v>42</v>
      </c>
      <c r="F20" s="93">
        <f>[15]Agosto!$F$9</f>
        <v>42</v>
      </c>
      <c r="G20" s="93">
        <f>[15]Agosto!$F$10</f>
        <v>45</v>
      </c>
      <c r="H20" s="93">
        <f>[15]Agosto!$F$11</f>
        <v>54</v>
      </c>
      <c r="I20" s="93">
        <f>[15]Agosto!$F$12</f>
        <v>90</v>
      </c>
      <c r="J20" s="93">
        <f>[15]Agosto!$F$13</f>
        <v>87</v>
      </c>
      <c r="K20" s="93">
        <f>[15]Agosto!$F$14</f>
        <v>90</v>
      </c>
      <c r="L20" s="93">
        <f>[15]Agosto!$F$15</f>
        <v>90</v>
      </c>
      <c r="M20" s="93">
        <f>[15]Agosto!$F$16</f>
        <v>58</v>
      </c>
      <c r="N20" s="93">
        <f>[15]Agosto!$F$17</f>
        <v>70</v>
      </c>
      <c r="O20" s="93">
        <f>[15]Agosto!$F$18</f>
        <v>76</v>
      </c>
      <c r="P20" s="93">
        <f>[15]Agosto!$F$19</f>
        <v>35</v>
      </c>
      <c r="Q20" s="93">
        <f>[15]Agosto!$F$20</f>
        <v>69</v>
      </c>
      <c r="R20" s="93">
        <f>[15]Agosto!$F$21</f>
        <v>63</v>
      </c>
      <c r="S20" s="93">
        <f>[15]Agosto!$F$22</f>
        <v>58</v>
      </c>
      <c r="T20" s="93">
        <f>[15]Agosto!$F$23</f>
        <v>65</v>
      </c>
      <c r="U20" s="93">
        <f>[15]Agosto!$F$24</f>
        <v>59</v>
      </c>
      <c r="V20" s="93">
        <f>[15]Agosto!$F$25</f>
        <v>57</v>
      </c>
      <c r="W20" s="93">
        <f>[15]Agosto!$F$26</f>
        <v>55</v>
      </c>
      <c r="X20" s="93">
        <f>[15]Agosto!$F$27</f>
        <v>68</v>
      </c>
      <c r="Y20" s="93">
        <f>[15]Agosto!$F$28</f>
        <v>88</v>
      </c>
      <c r="Z20" s="93">
        <f>[15]Agosto!$F$29</f>
        <v>89</v>
      </c>
      <c r="AA20" s="93">
        <f>[15]Agosto!$F$30</f>
        <v>86</v>
      </c>
      <c r="AB20" s="93">
        <f>[15]Agosto!$F$31</f>
        <v>77</v>
      </c>
      <c r="AC20" s="93">
        <f>[15]Agosto!$F$32</f>
        <v>78</v>
      </c>
      <c r="AD20" s="93">
        <f>[15]Agosto!$F$33</f>
        <v>50</v>
      </c>
      <c r="AE20" s="93">
        <f>[15]Agosto!$F$34</f>
        <v>37</v>
      </c>
      <c r="AF20" s="93">
        <f>[15]Agosto!$F$35</f>
        <v>57</v>
      </c>
      <c r="AG20" s="81">
        <f t="shared" si="2"/>
        <v>90</v>
      </c>
      <c r="AH20" s="92">
        <f t="shared" si="3"/>
        <v>63.935483870967744</v>
      </c>
      <c r="AI20" s="11" t="s">
        <v>33</v>
      </c>
      <c r="AJ20" t="s">
        <v>33</v>
      </c>
    </row>
    <row r="21" spans="1:37" x14ac:dyDescent="0.2">
      <c r="A21" s="50" t="s">
        <v>31</v>
      </c>
      <c r="B21" s="93">
        <f>[16]Agosto!$F$5</f>
        <v>52</v>
      </c>
      <c r="C21" s="93">
        <f>[16]Agosto!$F$6</f>
        <v>53</v>
      </c>
      <c r="D21" s="93">
        <f>[16]Agosto!$F$7</f>
        <v>55</v>
      </c>
      <c r="E21" s="93">
        <f>[16]Agosto!$F$8</f>
        <v>53</v>
      </c>
      <c r="F21" s="93">
        <f>[16]Agosto!$F$9</f>
        <v>62</v>
      </c>
      <c r="G21" s="93">
        <f>[16]Agosto!$F$10</f>
        <v>66</v>
      </c>
      <c r="H21" s="93">
        <f>[16]Agosto!$F$11</f>
        <v>57</v>
      </c>
      <c r="I21" s="93">
        <f>[16]Agosto!$F$12</f>
        <v>58</v>
      </c>
      <c r="J21" s="93">
        <f>[16]Agosto!$F$13</f>
        <v>93</v>
      </c>
      <c r="K21" s="93">
        <f>[16]Agosto!$F$14</f>
        <v>94</v>
      </c>
      <c r="L21" s="93">
        <f>[16]Agosto!$F$15</f>
        <v>77</v>
      </c>
      <c r="M21" s="93">
        <f>[16]Agosto!$F$16</f>
        <v>64</v>
      </c>
      <c r="N21" s="93">
        <f>[16]Agosto!$F$17</f>
        <v>62</v>
      </c>
      <c r="O21" s="93">
        <f>[16]Agosto!$F$18</f>
        <v>43</v>
      </c>
      <c r="P21" s="93">
        <f>[16]Agosto!$F$19</f>
        <v>41</v>
      </c>
      <c r="Q21" s="93">
        <f>[16]Agosto!$F$20</f>
        <v>42</v>
      </c>
      <c r="R21" s="93">
        <f>[16]Agosto!$F$21</f>
        <v>43</v>
      </c>
      <c r="S21" s="93">
        <f>[16]Agosto!$F$22</f>
        <v>46</v>
      </c>
      <c r="T21" s="93">
        <f>[16]Agosto!$F$23</f>
        <v>39</v>
      </c>
      <c r="U21" s="93">
        <f>[16]Agosto!$F$24</f>
        <v>42</v>
      </c>
      <c r="V21" s="93">
        <f>[16]Agosto!$F$25</f>
        <v>41</v>
      </c>
      <c r="W21" s="93">
        <f>[16]Agosto!$F$26</f>
        <v>44</v>
      </c>
      <c r="X21" s="93">
        <f>[16]Agosto!$F$27</f>
        <v>43</v>
      </c>
      <c r="Y21" s="93">
        <f>[16]Agosto!$F$28</f>
        <v>73</v>
      </c>
      <c r="Z21" s="93">
        <f>[16]Agosto!$F$29</f>
        <v>89</v>
      </c>
      <c r="AA21" s="93">
        <f>[16]Agosto!$F$30</f>
        <v>73</v>
      </c>
      <c r="AB21" s="93">
        <f>[16]Agosto!$F$31</f>
        <v>55</v>
      </c>
      <c r="AC21" s="93">
        <f>[16]Agosto!$F$32</f>
        <v>48</v>
      </c>
      <c r="AD21" s="93">
        <f>[16]Agosto!$F$33</f>
        <v>38</v>
      </c>
      <c r="AE21" s="93">
        <f>[16]Agosto!$F$34</f>
        <v>47</v>
      </c>
      <c r="AF21" s="93">
        <f>[16]Agosto!$F$35</f>
        <v>57</v>
      </c>
      <c r="AG21" s="81">
        <f t="shared" si="2"/>
        <v>94</v>
      </c>
      <c r="AH21" s="92">
        <f t="shared" si="3"/>
        <v>56.451612903225808</v>
      </c>
    </row>
    <row r="22" spans="1:37" x14ac:dyDescent="0.2">
      <c r="A22" s="50" t="s">
        <v>6</v>
      </c>
      <c r="B22" s="93">
        <f>[17]Agosto!$F$5</f>
        <v>69</v>
      </c>
      <c r="C22" s="93">
        <f>[17]Agosto!$F$6</f>
        <v>68</v>
      </c>
      <c r="D22" s="93">
        <f>[17]Agosto!$F$7</f>
        <v>80</v>
      </c>
      <c r="E22" s="93">
        <f>[17]Agosto!$F$8</f>
        <v>69</v>
      </c>
      <c r="F22" s="93">
        <f>[17]Agosto!$F$9</f>
        <v>82</v>
      </c>
      <c r="G22" s="93">
        <f>[17]Agosto!$F$10</f>
        <v>80</v>
      </c>
      <c r="H22" s="93">
        <f>[17]Agosto!$F$11</f>
        <v>82</v>
      </c>
      <c r="I22" s="93">
        <f>[17]Agosto!$F$12</f>
        <v>69</v>
      </c>
      <c r="J22" s="93">
        <f>[17]Agosto!$F$13</f>
        <v>98</v>
      </c>
      <c r="K22" s="93">
        <f>[17]Agosto!$F$14</f>
        <v>98</v>
      </c>
      <c r="L22" s="93">
        <f>[17]Agosto!$F$15</f>
        <v>80</v>
      </c>
      <c r="M22" s="93">
        <f>[17]Agosto!$F$16</f>
        <v>72</v>
      </c>
      <c r="N22" s="93">
        <f>[17]Agosto!$F$17</f>
        <v>82</v>
      </c>
      <c r="O22" s="93">
        <f>[17]Agosto!$F$18</f>
        <v>50</v>
      </c>
      <c r="P22" s="93">
        <f>[17]Agosto!$F$19</f>
        <v>77</v>
      </c>
      <c r="Q22" s="93">
        <f>[17]Agosto!$F$20</f>
        <v>70</v>
      </c>
      <c r="R22" s="93">
        <f>[17]Agosto!$F$21</f>
        <v>73</v>
      </c>
      <c r="S22" s="93">
        <f>[17]Agosto!$F$22</f>
        <v>61</v>
      </c>
      <c r="T22" s="93">
        <f>[17]Agosto!$F$23</f>
        <v>74</v>
      </c>
      <c r="U22" s="93">
        <f>[17]Agosto!$F$24</f>
        <v>67</v>
      </c>
      <c r="V22" s="93" t="str">
        <f>[17]Agosto!$F$25</f>
        <v>*</v>
      </c>
      <c r="W22" s="93" t="str">
        <f>[17]Agosto!$F$26</f>
        <v>*</v>
      </c>
      <c r="X22" s="93" t="str">
        <f>[17]Agosto!$F$27</f>
        <v>*</v>
      </c>
      <c r="Y22" s="93" t="str">
        <f>[17]Agosto!$F$28</f>
        <v>*</v>
      </c>
      <c r="Z22" s="93" t="str">
        <f>[17]Agosto!$F$29</f>
        <v>*</v>
      </c>
      <c r="AA22" s="93" t="str">
        <f>[17]Agosto!$F$30</f>
        <v>*</v>
      </c>
      <c r="AB22" s="93" t="str">
        <f>[17]Agosto!$F$31</f>
        <v>*</v>
      </c>
      <c r="AC22" s="93" t="str">
        <f>[17]Agosto!$F$32</f>
        <v>*</v>
      </c>
      <c r="AD22" s="93" t="str">
        <f>[17]Agosto!$F$33</f>
        <v>*</v>
      </c>
      <c r="AE22" s="93" t="str">
        <f>[17]Agosto!$F$34</f>
        <v>*</v>
      </c>
      <c r="AF22" s="93" t="str">
        <f>[17]Agosto!$F$35</f>
        <v>*</v>
      </c>
      <c r="AG22" s="81">
        <f t="shared" si="2"/>
        <v>98</v>
      </c>
      <c r="AH22" s="92">
        <f t="shared" si="3"/>
        <v>75.05</v>
      </c>
    </row>
    <row r="23" spans="1:37" x14ac:dyDescent="0.2">
      <c r="A23" s="50" t="s">
        <v>7</v>
      </c>
      <c r="B23" s="93">
        <f>[18]Agosto!$F$5</f>
        <v>73</v>
      </c>
      <c r="C23" s="93">
        <f>[18]Agosto!$F$6</f>
        <v>56</v>
      </c>
      <c r="D23" s="93">
        <f>[18]Agosto!$F$7</f>
        <v>55</v>
      </c>
      <c r="E23" s="93">
        <f>[18]Agosto!$F$8</f>
        <v>52</v>
      </c>
      <c r="F23" s="93">
        <f>[18]Agosto!$F$9</f>
        <v>53</v>
      </c>
      <c r="G23" s="93">
        <f>[18]Agosto!$F$10</f>
        <v>56</v>
      </c>
      <c r="H23" s="93">
        <f>[18]Agosto!$F$11</f>
        <v>56</v>
      </c>
      <c r="I23" s="93">
        <f>[18]Agosto!$F$12</f>
        <v>98</v>
      </c>
      <c r="J23" s="93">
        <f>[18]Agosto!$F$13</f>
        <v>98</v>
      </c>
      <c r="K23" s="93">
        <f>[18]Agosto!$F$14</f>
        <v>94</v>
      </c>
      <c r="L23" s="93">
        <f>[18]Agosto!$F$15</f>
        <v>73</v>
      </c>
      <c r="M23" s="93">
        <f>[18]Agosto!$F$16</f>
        <v>78</v>
      </c>
      <c r="N23" s="93">
        <f>[18]Agosto!$F$17</f>
        <v>79</v>
      </c>
      <c r="O23" s="93">
        <f>[18]Agosto!$F$18</f>
        <v>63</v>
      </c>
      <c r="P23" s="93">
        <f>[18]Agosto!$F$19</f>
        <v>52</v>
      </c>
      <c r="Q23" s="93">
        <f>[18]Agosto!$F$20</f>
        <v>46</v>
      </c>
      <c r="R23" s="93">
        <f>[18]Agosto!$F$21</f>
        <v>55</v>
      </c>
      <c r="S23" s="93">
        <f>[18]Agosto!$F$22</f>
        <v>40</v>
      </c>
      <c r="T23" s="93">
        <f>[18]Agosto!$F$23</f>
        <v>31</v>
      </c>
      <c r="U23" s="93">
        <f>[18]Agosto!$F$24</f>
        <v>46</v>
      </c>
      <c r="V23" s="93">
        <f>[18]Agosto!$F$25</f>
        <v>40</v>
      </c>
      <c r="W23" s="93">
        <f>[18]Agosto!$F$26</f>
        <v>54</v>
      </c>
      <c r="X23" s="93">
        <f>[18]Agosto!$F$27</f>
        <v>98</v>
      </c>
      <c r="Y23" s="93">
        <f>[18]Agosto!$F$28</f>
        <v>99</v>
      </c>
      <c r="Z23" s="93">
        <f>[18]Agosto!$F$29</f>
        <v>77</v>
      </c>
      <c r="AA23" s="93">
        <f>[18]Agosto!$F$30</f>
        <v>83</v>
      </c>
      <c r="AB23" s="93">
        <f>[18]Agosto!$F$31</f>
        <v>45</v>
      </c>
      <c r="AC23" s="93">
        <f>[18]Agosto!$F$32</f>
        <v>41</v>
      </c>
      <c r="AD23" s="93">
        <f>[18]Agosto!$F$33</f>
        <v>61</v>
      </c>
      <c r="AE23" s="93">
        <f>[18]Agosto!$F$34</f>
        <v>53</v>
      </c>
      <c r="AF23" s="93">
        <f>[18]Agosto!$F$35</f>
        <v>43</v>
      </c>
      <c r="AG23" s="81">
        <f t="shared" si="2"/>
        <v>99</v>
      </c>
      <c r="AH23" s="92">
        <f t="shared" si="3"/>
        <v>62.838709677419352</v>
      </c>
      <c r="AJ23" t="s">
        <v>33</v>
      </c>
    </row>
    <row r="24" spans="1:37" x14ac:dyDescent="0.2">
      <c r="A24" s="50" t="s">
        <v>151</v>
      </c>
      <c r="B24" s="93">
        <f>[19]Agosto!$F$5</f>
        <v>79</v>
      </c>
      <c r="C24" s="93">
        <f>[19]Agosto!$F$6</f>
        <v>62</v>
      </c>
      <c r="D24" s="93">
        <f>[19]Agosto!$F$7</f>
        <v>53</v>
      </c>
      <c r="E24" s="93">
        <f>[19]Agosto!$F$8</f>
        <v>53</v>
      </c>
      <c r="F24" s="93">
        <f>[19]Agosto!$F$9</f>
        <v>65</v>
      </c>
      <c r="G24" s="93">
        <f>[19]Agosto!$F$10</f>
        <v>62</v>
      </c>
      <c r="H24" s="93">
        <f>[19]Agosto!$F$11</f>
        <v>67</v>
      </c>
      <c r="I24" s="93">
        <f>[19]Agosto!$F$12</f>
        <v>100</v>
      </c>
      <c r="J24" s="93">
        <f>[19]Agosto!$F$13</f>
        <v>99</v>
      </c>
      <c r="K24" s="93">
        <f>[19]Agosto!$F$14</f>
        <v>100</v>
      </c>
      <c r="L24" s="93">
        <f>[19]Agosto!$F$15</f>
        <v>91</v>
      </c>
      <c r="M24" s="93">
        <f>[19]Agosto!$F$16</f>
        <v>88</v>
      </c>
      <c r="N24" s="93">
        <f>[19]Agosto!$F$17</f>
        <v>88</v>
      </c>
      <c r="O24" s="93">
        <f>[19]Agosto!$F$18</f>
        <v>72</v>
      </c>
      <c r="P24" s="93">
        <f>[19]Agosto!$F$19</f>
        <v>70</v>
      </c>
      <c r="Q24" s="93">
        <f>[19]Agosto!$F$20</f>
        <v>72</v>
      </c>
      <c r="R24" s="93">
        <f>[19]Agosto!$F$21</f>
        <v>57</v>
      </c>
      <c r="S24" s="93">
        <f>[19]Agosto!$F$22</f>
        <v>61</v>
      </c>
      <c r="T24" s="93">
        <f>[19]Agosto!$F$23</f>
        <v>61</v>
      </c>
      <c r="U24" s="93">
        <f>[19]Agosto!$F$24</f>
        <v>60</v>
      </c>
      <c r="V24" s="93">
        <f>[19]Agosto!$F$25</f>
        <v>49</v>
      </c>
      <c r="W24" s="93">
        <f>[19]Agosto!$F$26</f>
        <v>60</v>
      </c>
      <c r="X24" s="93">
        <f>[19]Agosto!$F$27</f>
        <v>100</v>
      </c>
      <c r="Y24" s="93">
        <f>[19]Agosto!$F$28</f>
        <v>100</v>
      </c>
      <c r="Z24" s="93">
        <f>[19]Agosto!$F$29</f>
        <v>83</v>
      </c>
      <c r="AA24" s="93">
        <f>[19]Agosto!$F$30</f>
        <v>91</v>
      </c>
      <c r="AB24" s="93">
        <f>[19]Agosto!$F$31</f>
        <v>86</v>
      </c>
      <c r="AC24" s="93">
        <f>[19]Agosto!$F$32</f>
        <v>67</v>
      </c>
      <c r="AD24" s="93">
        <f>[19]Agosto!$F$33</f>
        <v>85</v>
      </c>
      <c r="AE24" s="93">
        <f>[19]Agosto!$F$34</f>
        <v>70</v>
      </c>
      <c r="AF24" s="93">
        <f>[19]Agosto!$F$35</f>
        <v>71</v>
      </c>
      <c r="AG24" s="81">
        <f t="shared" si="2"/>
        <v>100</v>
      </c>
      <c r="AH24" s="92">
        <f t="shared" si="3"/>
        <v>74.903225806451616</v>
      </c>
    </row>
    <row r="25" spans="1:37" x14ac:dyDescent="0.2">
      <c r="A25" s="50" t="s">
        <v>152</v>
      </c>
      <c r="B25" s="93">
        <f>[20]Agosto!$F5</f>
        <v>80</v>
      </c>
      <c r="C25" s="93">
        <f>[20]Agosto!$F6</f>
        <v>66</v>
      </c>
      <c r="D25" s="93">
        <f>[20]Agosto!$F7</f>
        <v>64</v>
      </c>
      <c r="E25" s="93">
        <f>[20]Agosto!$F8</f>
        <v>57</v>
      </c>
      <c r="F25" s="93">
        <f>[20]Agosto!$F9</f>
        <v>59</v>
      </c>
      <c r="G25" s="93">
        <f>[20]Agosto!$F10</f>
        <v>69</v>
      </c>
      <c r="H25" s="93">
        <f>[20]Agosto!$F11</f>
        <v>90</v>
      </c>
      <c r="I25" s="93">
        <f>[20]Agosto!$F12</f>
        <v>97</v>
      </c>
      <c r="J25" s="93">
        <f>[20]Agosto!$F13</f>
        <v>81</v>
      </c>
      <c r="K25" s="93">
        <f>[20]Agosto!$F14</f>
        <v>89</v>
      </c>
      <c r="L25" s="93">
        <f>[20]Agosto!$F15</f>
        <v>97</v>
      </c>
      <c r="M25" s="93">
        <f>[20]Agosto!$F16</f>
        <v>94</v>
      </c>
      <c r="N25" s="93">
        <f>[20]Agosto!$F17</f>
        <v>96</v>
      </c>
      <c r="O25" s="93">
        <f>[20]Agosto!$F18</f>
        <v>87</v>
      </c>
      <c r="P25" s="93">
        <f>[20]Agosto!$F19</f>
        <v>70</v>
      </c>
      <c r="Q25" s="93">
        <f>[20]Agosto!$F20</f>
        <v>72</v>
      </c>
      <c r="R25" s="93">
        <f>[20]Agosto!$F21</f>
        <v>72</v>
      </c>
      <c r="S25" s="93">
        <f>[20]Agosto!$F22</f>
        <v>71</v>
      </c>
      <c r="T25" s="93">
        <f>[20]Agosto!$F23</f>
        <v>65</v>
      </c>
      <c r="U25" s="93">
        <f>[20]Agosto!$F24</f>
        <v>65</v>
      </c>
      <c r="V25" s="93">
        <f>[20]Agosto!$F25</f>
        <v>42</v>
      </c>
      <c r="W25" s="93">
        <f>[20]Agosto!$F26</f>
        <v>73</v>
      </c>
      <c r="X25" s="93">
        <f>[20]Agosto!$F27</f>
        <v>96</v>
      </c>
      <c r="Y25" s="93">
        <f>[20]Agosto!$F28</f>
        <v>97</v>
      </c>
      <c r="Z25" s="93">
        <f>[20]Agosto!$F29</f>
        <v>88</v>
      </c>
      <c r="AA25" s="93">
        <f>[20]Agosto!$F30</f>
        <v>97</v>
      </c>
      <c r="AB25" s="93">
        <f>[20]Agosto!$F31</f>
        <v>91</v>
      </c>
      <c r="AC25" s="93">
        <f>[20]Agosto!$F32</f>
        <v>86</v>
      </c>
      <c r="AD25" s="93">
        <f>[20]Agosto!$F33</f>
        <v>79</v>
      </c>
      <c r="AE25" s="93">
        <f>[20]Agosto!$F34</f>
        <v>69</v>
      </c>
      <c r="AF25" s="93">
        <f>[20]Agosto!$F35</f>
        <v>57</v>
      </c>
      <c r="AG25" s="81">
        <f t="shared" si="2"/>
        <v>97</v>
      </c>
      <c r="AH25" s="92">
        <f t="shared" si="3"/>
        <v>77.935483870967744</v>
      </c>
      <c r="AI25" s="11" t="s">
        <v>33</v>
      </c>
    </row>
    <row r="26" spans="1:37" x14ac:dyDescent="0.2">
      <c r="A26" s="50" t="s">
        <v>153</v>
      </c>
      <c r="B26" s="93">
        <f>[21]Agosto!$F$5</f>
        <v>80</v>
      </c>
      <c r="C26" s="93">
        <f>[21]Agosto!$F$6</f>
        <v>61</v>
      </c>
      <c r="D26" s="93">
        <f>[21]Agosto!$F$7</f>
        <v>61</v>
      </c>
      <c r="E26" s="93">
        <f>[21]Agosto!$F$8</f>
        <v>54</v>
      </c>
      <c r="F26" s="93">
        <f>[21]Agosto!$F$9</f>
        <v>59</v>
      </c>
      <c r="G26" s="93">
        <f>[21]Agosto!$F$10</f>
        <v>59</v>
      </c>
      <c r="H26" s="93">
        <f>[21]Agosto!$F$11</f>
        <v>65</v>
      </c>
      <c r="I26" s="93">
        <f>[21]Agosto!$F$12</f>
        <v>100</v>
      </c>
      <c r="J26" s="93">
        <f>[21]Agosto!$F$13</f>
        <v>100</v>
      </c>
      <c r="K26" s="93">
        <f>[21]Agosto!$F$14</f>
        <v>100</v>
      </c>
      <c r="L26" s="93">
        <f>[21]Agosto!$F$15</f>
        <v>83</v>
      </c>
      <c r="M26" s="93">
        <f>[21]Agosto!$F$16</f>
        <v>80</v>
      </c>
      <c r="N26" s="93">
        <f>[21]Agosto!$F$17</f>
        <v>78</v>
      </c>
      <c r="O26" s="93">
        <f>[21]Agosto!$F$18</f>
        <v>67</v>
      </c>
      <c r="P26" s="93">
        <f>[21]Agosto!$F$19</f>
        <v>59</v>
      </c>
      <c r="Q26" s="93">
        <f>[21]Agosto!$F$20</f>
        <v>63</v>
      </c>
      <c r="R26" s="93">
        <f>[21]Agosto!$F$21</f>
        <v>59</v>
      </c>
      <c r="S26" s="93">
        <f>[21]Agosto!$F$22</f>
        <v>59</v>
      </c>
      <c r="T26" s="93">
        <f>[21]Agosto!$F$23</f>
        <v>46</v>
      </c>
      <c r="U26" s="93">
        <f>[21]Agosto!$F$24</f>
        <v>63</v>
      </c>
      <c r="V26" s="93">
        <f>[21]Agosto!$F$25</f>
        <v>60</v>
      </c>
      <c r="W26" s="93">
        <f>[21]Agosto!$F$26</f>
        <v>54</v>
      </c>
      <c r="X26" s="93">
        <f>[21]Agosto!$F$27</f>
        <v>100</v>
      </c>
      <c r="Y26" s="93">
        <f>[21]Agosto!$F$28</f>
        <v>100</v>
      </c>
      <c r="Z26" s="93">
        <f>[21]Agosto!$F$29</f>
        <v>69</v>
      </c>
      <c r="AA26" s="93">
        <f>[21]Agosto!$F$30</f>
        <v>68</v>
      </c>
      <c r="AB26" s="93">
        <f>[21]Agosto!$F$31</f>
        <v>61</v>
      </c>
      <c r="AC26" s="93">
        <f>[21]Agosto!$F$32</f>
        <v>52</v>
      </c>
      <c r="AD26" s="93">
        <f>[21]Agosto!$F$33</f>
        <v>66</v>
      </c>
      <c r="AE26" s="93">
        <f>[21]Agosto!$F$34</f>
        <v>62</v>
      </c>
      <c r="AF26" s="93">
        <f>[21]Agosto!$F$35</f>
        <v>52</v>
      </c>
      <c r="AG26" s="81">
        <f t="shared" si="2"/>
        <v>100</v>
      </c>
      <c r="AH26" s="92">
        <f t="shared" si="3"/>
        <v>69.032258064516128</v>
      </c>
      <c r="AJ26" t="s">
        <v>33</v>
      </c>
    </row>
    <row r="27" spans="1:37" x14ac:dyDescent="0.2">
      <c r="A27" s="50" t="s">
        <v>8</v>
      </c>
      <c r="B27" s="93">
        <f>[22]Agosto!$F$5</f>
        <v>83</v>
      </c>
      <c r="C27" s="93">
        <f>[22]Agosto!$F$6</f>
        <v>78</v>
      </c>
      <c r="D27" s="93">
        <f>[22]Agosto!$F$7</f>
        <v>68</v>
      </c>
      <c r="E27" s="93">
        <f>[22]Agosto!$F$8</f>
        <v>63</v>
      </c>
      <c r="F27" s="93">
        <f>[22]Agosto!$F$9</f>
        <v>64</v>
      </c>
      <c r="G27" s="93">
        <f>[22]Agosto!$F$10</f>
        <v>72</v>
      </c>
      <c r="H27" s="93">
        <f>[22]Agosto!$F$11</f>
        <v>62</v>
      </c>
      <c r="I27" s="93">
        <f>[22]Agosto!$F$12</f>
        <v>100</v>
      </c>
      <c r="J27" s="93">
        <f>[22]Agosto!$F$13</f>
        <v>100</v>
      </c>
      <c r="K27" s="93">
        <f>[22]Agosto!$F$14</f>
        <v>93</v>
      </c>
      <c r="L27" s="93">
        <f>[22]Agosto!$F$15</f>
        <v>99</v>
      </c>
      <c r="M27" s="93">
        <f>[22]Agosto!$F$16</f>
        <v>79</v>
      </c>
      <c r="N27" s="93">
        <f>[22]Agosto!$F$17</f>
        <v>76</v>
      </c>
      <c r="O27" s="93">
        <f>[22]Agosto!$F$18</f>
        <v>80</v>
      </c>
      <c r="P27" s="93">
        <f>[22]Agosto!$F$19</f>
        <v>71</v>
      </c>
      <c r="Q27" s="93">
        <f>[22]Agosto!$F$20</f>
        <v>61</v>
      </c>
      <c r="R27" s="93">
        <f>[22]Agosto!$F$21</f>
        <v>62</v>
      </c>
      <c r="S27" s="93">
        <f>[22]Agosto!$F$22</f>
        <v>52</v>
      </c>
      <c r="T27" s="93">
        <f>[22]Agosto!$F$23</f>
        <v>52</v>
      </c>
      <c r="U27" s="93">
        <f>[22]Agosto!$F$24</f>
        <v>56</v>
      </c>
      <c r="V27" s="93">
        <f>[22]Agosto!$F$25</f>
        <v>44</v>
      </c>
      <c r="W27" s="93">
        <f>[22]Agosto!$F$26</f>
        <v>68</v>
      </c>
      <c r="X27" s="93">
        <f>[22]Agosto!$F$27</f>
        <v>100</v>
      </c>
      <c r="Y27" s="93">
        <f>[22]Agosto!$F$28</f>
        <v>100</v>
      </c>
      <c r="Z27" s="93">
        <f>[22]Agosto!$F$29</f>
        <v>85</v>
      </c>
      <c r="AA27" s="93">
        <f>[22]Agosto!$F$30</f>
        <v>84</v>
      </c>
      <c r="AB27" s="93">
        <f>[22]Agosto!$F$31</f>
        <v>97</v>
      </c>
      <c r="AC27" s="93">
        <f>[22]Agosto!$F$32</f>
        <v>70</v>
      </c>
      <c r="AD27" s="93">
        <f>[22]Agosto!$F$33</f>
        <v>75</v>
      </c>
      <c r="AE27" s="93">
        <f>[22]Agosto!$F$34</f>
        <v>61</v>
      </c>
      <c r="AF27" s="93">
        <f>[22]Agosto!$F$35</f>
        <v>54</v>
      </c>
      <c r="AG27" s="81">
        <f t="shared" si="2"/>
        <v>100</v>
      </c>
      <c r="AH27" s="92">
        <f t="shared" si="3"/>
        <v>74.483870967741936</v>
      </c>
      <c r="AJ27" t="s">
        <v>33</v>
      </c>
    </row>
    <row r="28" spans="1:37" x14ac:dyDescent="0.2">
      <c r="A28" s="50" t="s">
        <v>9</v>
      </c>
      <c r="B28" s="93">
        <f>[23]Agosto!$F5</f>
        <v>77</v>
      </c>
      <c r="C28" s="93">
        <f>[23]Agosto!$F6</f>
        <v>54</v>
      </c>
      <c r="D28" s="93">
        <f>[23]Agosto!$F7</f>
        <v>53</v>
      </c>
      <c r="E28" s="93">
        <f>[23]Agosto!$F8</f>
        <v>49</v>
      </c>
      <c r="F28" s="93">
        <f>[23]Agosto!$F9</f>
        <v>54</v>
      </c>
      <c r="G28" s="93">
        <f>[23]Agosto!$F10</f>
        <v>58</v>
      </c>
      <c r="H28" s="93">
        <f>[23]Agosto!$F11</f>
        <v>59</v>
      </c>
      <c r="I28" s="93">
        <f>[23]Agosto!$F12</f>
        <v>91</v>
      </c>
      <c r="J28" s="93">
        <f>[23]Agosto!$F13</f>
        <v>94</v>
      </c>
      <c r="K28" s="93">
        <f>[23]Agosto!$F14</f>
        <v>86</v>
      </c>
      <c r="L28" s="93">
        <f>[23]Agosto!$F15</f>
        <v>69</v>
      </c>
      <c r="M28" s="93">
        <f>[23]Agosto!$F16</f>
        <v>68</v>
      </c>
      <c r="N28" s="93">
        <f>[23]Agosto!$F17</f>
        <v>63</v>
      </c>
      <c r="O28" s="93">
        <f>[23]Agosto!$F18</f>
        <v>73</v>
      </c>
      <c r="P28" s="93">
        <f>[23]Agosto!$F19</f>
        <v>53</v>
      </c>
      <c r="Q28" s="93">
        <f>[23]Agosto!$F20</f>
        <v>43</v>
      </c>
      <c r="R28" s="93">
        <f>[23]Agosto!$F21</f>
        <v>51</v>
      </c>
      <c r="S28" s="93">
        <f>[23]Agosto!$F22</f>
        <v>37</v>
      </c>
      <c r="T28" s="93">
        <f>[23]Agosto!$F23</f>
        <v>37</v>
      </c>
      <c r="U28" s="93">
        <f>[23]Agosto!$F24</f>
        <v>36</v>
      </c>
      <c r="V28" s="93">
        <f>[23]Agosto!$F25</f>
        <v>40</v>
      </c>
      <c r="W28" s="93">
        <f>[23]Agosto!$F26</f>
        <v>42</v>
      </c>
      <c r="X28" s="93">
        <f>[23]Agosto!$F27</f>
        <v>94</v>
      </c>
      <c r="Y28" s="93">
        <f>[23]Agosto!$F28</f>
        <v>95</v>
      </c>
      <c r="Z28" s="93">
        <f>[23]Agosto!$F29</f>
        <v>80</v>
      </c>
      <c r="AA28" s="93">
        <f>[23]Agosto!$F30</f>
        <v>74</v>
      </c>
      <c r="AB28" s="93">
        <f>[23]Agosto!$F31</f>
        <v>67</v>
      </c>
      <c r="AC28" s="93">
        <f>[23]Agosto!$F32</f>
        <v>53</v>
      </c>
      <c r="AD28" s="93">
        <f>[23]Agosto!$F33</f>
        <v>69</v>
      </c>
      <c r="AE28" s="93">
        <f>[23]Agosto!$F34</f>
        <v>54</v>
      </c>
      <c r="AF28" s="93">
        <f>[23]Agosto!$F35</f>
        <v>49</v>
      </c>
      <c r="AG28" s="81">
        <f t="shared" si="2"/>
        <v>95</v>
      </c>
      <c r="AH28" s="92">
        <f t="shared" si="3"/>
        <v>62</v>
      </c>
      <c r="AJ28" t="s">
        <v>33</v>
      </c>
    </row>
    <row r="29" spans="1:37" x14ac:dyDescent="0.2">
      <c r="A29" s="50" t="s">
        <v>30</v>
      </c>
      <c r="B29" s="93">
        <f>[24]Agosto!$F$5</f>
        <v>80</v>
      </c>
      <c r="C29" s="93">
        <f>[24]Agosto!$F$6</f>
        <v>43</v>
      </c>
      <c r="D29" s="93">
        <f>[24]Agosto!$F$7</f>
        <v>51</v>
      </c>
      <c r="E29" s="93">
        <f>[24]Agosto!$F$8</f>
        <v>62</v>
      </c>
      <c r="F29" s="93">
        <f>[24]Agosto!$F$9</f>
        <v>76</v>
      </c>
      <c r="G29" s="93">
        <f>[24]Agosto!$F$10</f>
        <v>82</v>
      </c>
      <c r="H29" s="93">
        <f>[24]Agosto!$F$11</f>
        <v>73</v>
      </c>
      <c r="I29" s="93">
        <f>[24]Agosto!$F$12</f>
        <v>98</v>
      </c>
      <c r="J29" s="93">
        <f>[24]Agosto!$F$13</f>
        <v>98</v>
      </c>
      <c r="K29" s="93">
        <f>[24]Agosto!$F$14</f>
        <v>91</v>
      </c>
      <c r="L29" s="93">
        <f>[24]Agosto!$F$15</f>
        <v>91</v>
      </c>
      <c r="M29" s="93">
        <f>[24]Agosto!$F$16</f>
        <v>86</v>
      </c>
      <c r="N29" s="93">
        <f>[24]Agosto!$F$17</f>
        <v>73</v>
      </c>
      <c r="O29" s="93">
        <f>[24]Agosto!$F$18</f>
        <v>69</v>
      </c>
      <c r="P29" s="93">
        <f>[24]Agosto!$F$19</f>
        <v>78</v>
      </c>
      <c r="Q29" s="93">
        <f>[24]Agosto!$F$20</f>
        <v>73</v>
      </c>
      <c r="R29" s="93">
        <f>[24]Agosto!$F$21</f>
        <v>73</v>
      </c>
      <c r="S29" s="93">
        <f>[24]Agosto!$F$22</f>
        <v>75</v>
      </c>
      <c r="T29" s="93">
        <f>[24]Agosto!$F$23</f>
        <v>65</v>
      </c>
      <c r="U29" s="93">
        <f>[24]Agosto!$F$24</f>
        <v>67</v>
      </c>
      <c r="V29" s="93">
        <f>[24]Agosto!$F$25</f>
        <v>69</v>
      </c>
      <c r="W29" s="93">
        <f>[24]Agosto!$F$26</f>
        <v>51</v>
      </c>
      <c r="X29" s="93">
        <f>[24]Agosto!$F$27</f>
        <v>91</v>
      </c>
      <c r="Y29" s="93">
        <f>[24]Agosto!$F$28</f>
        <v>99</v>
      </c>
      <c r="Z29" s="93">
        <f>[24]Agosto!$F$29</f>
        <v>71</v>
      </c>
      <c r="AA29" s="93">
        <f>[24]Agosto!$F$30</f>
        <v>87</v>
      </c>
      <c r="AB29" s="93">
        <f>[24]Agosto!$F$31</f>
        <v>76</v>
      </c>
      <c r="AC29" s="93">
        <f>[24]Agosto!$F$32</f>
        <v>81</v>
      </c>
      <c r="AD29" s="93">
        <f>[24]Agosto!$F$33</f>
        <v>78</v>
      </c>
      <c r="AE29" s="93">
        <f>[24]Agosto!$F$34</f>
        <v>66</v>
      </c>
      <c r="AF29" s="93">
        <f>[24]Agosto!$F$35</f>
        <v>65</v>
      </c>
      <c r="AG29" s="81">
        <f t="shared" si="2"/>
        <v>99</v>
      </c>
      <c r="AH29" s="92">
        <f t="shared" si="3"/>
        <v>75.41935483870968</v>
      </c>
      <c r="AJ29" t="s">
        <v>33</v>
      </c>
    </row>
    <row r="30" spans="1:37" x14ac:dyDescent="0.2">
      <c r="A30" s="50" t="s">
        <v>10</v>
      </c>
      <c r="B30" s="93">
        <f>[25]Agosto!$F$5</f>
        <v>77</v>
      </c>
      <c r="C30" s="93">
        <f>[25]Agosto!$F$6</f>
        <v>57</v>
      </c>
      <c r="D30" s="93">
        <f>[25]Agosto!$F$7</f>
        <v>51</v>
      </c>
      <c r="E30" s="93">
        <f>[25]Agosto!$F$8</f>
        <v>40</v>
      </c>
      <c r="F30" s="93">
        <f>[25]Agosto!$F$9</f>
        <v>56</v>
      </c>
      <c r="G30" s="93">
        <f>[25]Agosto!$F$10</f>
        <v>49</v>
      </c>
      <c r="H30" s="93">
        <f>[25]Agosto!$F$11</f>
        <v>59</v>
      </c>
      <c r="I30" s="93">
        <f>[25]Agosto!$F$12</f>
        <v>100</v>
      </c>
      <c r="J30" s="93">
        <f>[25]Agosto!$F$13</f>
        <v>96</v>
      </c>
      <c r="K30" s="93">
        <f>[25]Agosto!$F$14</f>
        <v>96</v>
      </c>
      <c r="L30" s="93">
        <f>[25]Agosto!$F$15</f>
        <v>94</v>
      </c>
      <c r="M30" s="93">
        <f>[25]Agosto!$F$16</f>
        <v>87</v>
      </c>
      <c r="N30" s="93">
        <f>[25]Agosto!$F$17</f>
        <v>84</v>
      </c>
      <c r="O30" s="93">
        <f>[25]Agosto!$F$18</f>
        <v>74</v>
      </c>
      <c r="P30" s="93">
        <f>[25]Agosto!$F$19</f>
        <v>73</v>
      </c>
      <c r="Q30" s="93">
        <f>[25]Agosto!$F$20</f>
        <v>73</v>
      </c>
      <c r="R30" s="93">
        <f>[25]Agosto!$F$21</f>
        <v>61</v>
      </c>
      <c r="S30" s="93">
        <f>[25]Agosto!$F$22</f>
        <v>59</v>
      </c>
      <c r="T30" s="93">
        <f>[25]Agosto!$F$23</f>
        <v>54</v>
      </c>
      <c r="U30" s="93">
        <f>[25]Agosto!$F$24</f>
        <v>51</v>
      </c>
      <c r="V30" s="93">
        <f>[25]Agosto!$F$25</f>
        <v>48</v>
      </c>
      <c r="W30" s="93">
        <f>[25]Agosto!$F$26</f>
        <v>66</v>
      </c>
      <c r="X30" s="93">
        <f>[25]Agosto!$F$27</f>
        <v>100</v>
      </c>
      <c r="Y30" s="93">
        <f>[25]Agosto!$F$28</f>
        <v>100</v>
      </c>
      <c r="Z30" s="93">
        <f>[25]Agosto!$F$29</f>
        <v>83</v>
      </c>
      <c r="AA30" s="93">
        <f>[25]Agosto!$F$30</f>
        <v>91</v>
      </c>
      <c r="AB30" s="93">
        <f>[25]Agosto!$F$31</f>
        <v>80</v>
      </c>
      <c r="AC30" s="93">
        <f>[25]Agosto!$F$32</f>
        <v>64</v>
      </c>
      <c r="AD30" s="93">
        <f>[25]Agosto!$F$33</f>
        <v>80</v>
      </c>
      <c r="AE30" s="93">
        <f>[25]Agosto!$F$34</f>
        <v>68</v>
      </c>
      <c r="AF30" s="93">
        <f>[25]Agosto!$F$35</f>
        <v>64</v>
      </c>
      <c r="AG30" s="81">
        <f t="shared" si="2"/>
        <v>100</v>
      </c>
      <c r="AH30" s="92">
        <f t="shared" si="3"/>
        <v>72.096774193548384</v>
      </c>
      <c r="AJ30" t="s">
        <v>33</v>
      </c>
    </row>
    <row r="31" spans="1:37" x14ac:dyDescent="0.2">
      <c r="A31" s="50" t="s">
        <v>154</v>
      </c>
      <c r="B31" s="93">
        <f>[26]Agosto!$F5</f>
        <v>82</v>
      </c>
      <c r="C31" s="93">
        <f>[26]Agosto!$F6</f>
        <v>69</v>
      </c>
      <c r="D31" s="93">
        <f>[26]Agosto!$F7</f>
        <v>69</v>
      </c>
      <c r="E31" s="93">
        <f>[26]Agosto!$F8</f>
        <v>65</v>
      </c>
      <c r="F31" s="93">
        <f>[26]Agosto!$F9</f>
        <v>68</v>
      </c>
      <c r="G31" s="93">
        <f>[26]Agosto!$F10</f>
        <v>68</v>
      </c>
      <c r="H31" s="93">
        <f>[26]Agosto!$F11</f>
        <v>69</v>
      </c>
      <c r="I31" s="93">
        <f>[26]Agosto!$F12</f>
        <v>98</v>
      </c>
      <c r="J31" s="93">
        <f>[26]Agosto!$F13</f>
        <v>97</v>
      </c>
      <c r="K31" s="93">
        <f>[26]Agosto!$F14</f>
        <v>94</v>
      </c>
      <c r="L31" s="93">
        <f>[26]Agosto!$F15</f>
        <v>91</v>
      </c>
      <c r="M31" s="93">
        <f>[26]Agosto!$F16</f>
        <v>78</v>
      </c>
      <c r="N31" s="93">
        <f>[26]Agosto!$F17</f>
        <v>73</v>
      </c>
      <c r="O31" s="93">
        <f>[26]Agosto!$F18</f>
        <v>74</v>
      </c>
      <c r="P31" s="93">
        <f>[26]Agosto!$F19</f>
        <v>66</v>
      </c>
      <c r="Q31" s="93">
        <f>[26]Agosto!$F20</f>
        <v>68</v>
      </c>
      <c r="R31" s="93">
        <f>[26]Agosto!$F21</f>
        <v>68</v>
      </c>
      <c r="S31" s="93">
        <f>[26]Agosto!$F22</f>
        <v>58</v>
      </c>
      <c r="T31" s="93">
        <f>[26]Agosto!$F23</f>
        <v>64</v>
      </c>
      <c r="U31" s="93">
        <f>[26]Agosto!$F24</f>
        <v>61</v>
      </c>
      <c r="V31" s="93">
        <f>[26]Agosto!$F25</f>
        <v>49</v>
      </c>
      <c r="W31" s="93">
        <f>[26]Agosto!$F26</f>
        <v>71</v>
      </c>
      <c r="X31" s="93">
        <f>[26]Agosto!$F27</f>
        <v>97</v>
      </c>
      <c r="Y31" s="93">
        <f>[26]Agosto!$F28</f>
        <v>97</v>
      </c>
      <c r="Z31" s="93">
        <f>[26]Agosto!$F29</f>
        <v>83</v>
      </c>
      <c r="AA31" s="93">
        <f>[26]Agosto!$F30</f>
        <v>86</v>
      </c>
      <c r="AB31" s="93">
        <f>[26]Agosto!$F31</f>
        <v>54</v>
      </c>
      <c r="AC31" s="93">
        <f>[26]Agosto!$F32</f>
        <v>77</v>
      </c>
      <c r="AD31" s="93">
        <f>[26]Agosto!$F33</f>
        <v>79</v>
      </c>
      <c r="AE31" s="93">
        <f>[26]Agosto!$F34</f>
        <v>79</v>
      </c>
      <c r="AF31" s="93">
        <f>[26]Agosto!$F35</f>
        <v>66</v>
      </c>
      <c r="AG31" s="81">
        <f t="shared" si="2"/>
        <v>98</v>
      </c>
      <c r="AH31" s="92">
        <f t="shared" si="3"/>
        <v>74.774193548387103</v>
      </c>
      <c r="AI31" s="11" t="s">
        <v>33</v>
      </c>
    </row>
    <row r="32" spans="1:37" x14ac:dyDescent="0.2">
      <c r="A32" s="50" t="s">
        <v>11</v>
      </c>
      <c r="B32" s="93">
        <f>[27]Agosto!$F$5</f>
        <v>92</v>
      </c>
      <c r="C32" s="93">
        <f>[27]Agosto!$F$6</f>
        <v>68</v>
      </c>
      <c r="D32" s="93">
        <f>[27]Agosto!$F$7</f>
        <v>74</v>
      </c>
      <c r="E32" s="93">
        <f>[27]Agosto!$F$8</f>
        <v>74</v>
      </c>
      <c r="F32" s="93">
        <f>[27]Agosto!$F$9</f>
        <v>85</v>
      </c>
      <c r="G32" s="93">
        <f>[27]Agosto!$F$10</f>
        <v>84</v>
      </c>
      <c r="H32" s="93">
        <f>[27]Agosto!$F$11</f>
        <v>81</v>
      </c>
      <c r="I32" s="93">
        <f>[27]Agosto!$F$12</f>
        <v>94</v>
      </c>
      <c r="J32" s="93">
        <f>[27]Agosto!$F$13</f>
        <v>94</v>
      </c>
      <c r="K32" s="93">
        <f>[27]Agosto!$F$14</f>
        <v>97</v>
      </c>
      <c r="L32" s="93">
        <f>[27]Agosto!$F$15</f>
        <v>97</v>
      </c>
      <c r="M32" s="93">
        <f>[27]Agosto!$F$16</f>
        <v>85</v>
      </c>
      <c r="N32" s="93">
        <f>[27]Agosto!$F$17</f>
        <v>85</v>
      </c>
      <c r="O32" s="93">
        <f>[27]Agosto!$F$18</f>
        <v>84</v>
      </c>
      <c r="P32" s="93">
        <f>[27]Agosto!$F$19</f>
        <v>84</v>
      </c>
      <c r="Q32" s="93">
        <f>[27]Agosto!$F$20</f>
        <v>84</v>
      </c>
      <c r="R32" s="93">
        <f>[27]Agosto!$F$21</f>
        <v>83</v>
      </c>
      <c r="S32" s="93">
        <f>[27]Agosto!$F$22</f>
        <v>78</v>
      </c>
      <c r="T32" s="93">
        <f>[27]Agosto!$F$23</f>
        <v>78</v>
      </c>
      <c r="U32" s="93">
        <f>[27]Agosto!$F$24</f>
        <v>79</v>
      </c>
      <c r="V32" s="93">
        <f>[27]Agosto!$F$25</f>
        <v>80</v>
      </c>
      <c r="W32" s="93">
        <f>[27]Agosto!$F$26</f>
        <v>76</v>
      </c>
      <c r="X32" s="93">
        <f>[27]Agosto!$F$27</f>
        <v>54</v>
      </c>
      <c r="Y32" s="93">
        <f>[27]Agosto!$F$28</f>
        <v>92</v>
      </c>
      <c r="Z32" s="93">
        <f>[27]Agosto!$F$29</f>
        <v>95</v>
      </c>
      <c r="AA32" s="93">
        <f>[27]Agosto!$F$30</f>
        <v>76</v>
      </c>
      <c r="AB32" s="93">
        <f>[27]Agosto!$F$31</f>
        <v>82</v>
      </c>
      <c r="AC32" s="93">
        <f>[27]Agosto!$F$32</f>
        <v>82</v>
      </c>
      <c r="AD32" s="93">
        <f>[27]Agosto!$F$33</f>
        <v>84</v>
      </c>
      <c r="AE32" s="93">
        <f>[27]Agosto!$F$34</f>
        <v>83</v>
      </c>
      <c r="AF32" s="93">
        <f>[27]Agosto!$F$35</f>
        <v>83</v>
      </c>
      <c r="AG32" s="81">
        <f t="shared" si="2"/>
        <v>97</v>
      </c>
      <c r="AH32" s="92">
        <f t="shared" si="3"/>
        <v>82.806451612903231</v>
      </c>
      <c r="AJ32" t="s">
        <v>33</v>
      </c>
      <c r="AK32" t="s">
        <v>33</v>
      </c>
    </row>
    <row r="33" spans="1:36" s="5" customFormat="1" x14ac:dyDescent="0.2">
      <c r="A33" s="50" t="s">
        <v>12</v>
      </c>
      <c r="B33" s="93">
        <f>[28]Agosto!$F$5</f>
        <v>73</v>
      </c>
      <c r="C33" s="93">
        <f>[28]Agosto!$F$6</f>
        <v>70</v>
      </c>
      <c r="D33" s="93">
        <f>[28]Agosto!$F$7</f>
        <v>68</v>
      </c>
      <c r="E33" s="93">
        <f>[28]Agosto!$F$8</f>
        <v>71</v>
      </c>
      <c r="F33" s="93">
        <f>[28]Agosto!$F$9</f>
        <v>80</v>
      </c>
      <c r="G33" s="93">
        <f>[28]Agosto!$F$10</f>
        <v>81</v>
      </c>
      <c r="H33" s="93">
        <f>[28]Agosto!$F$11</f>
        <v>74</v>
      </c>
      <c r="I33" s="93">
        <f>[28]Agosto!$F$12</f>
        <v>92</v>
      </c>
      <c r="J33" s="93">
        <f>[28]Agosto!$F$13</f>
        <v>91</v>
      </c>
      <c r="K33" s="93">
        <f>[28]Agosto!$F$14</f>
        <v>96</v>
      </c>
      <c r="L33" s="93">
        <f>[28]Agosto!$F$15</f>
        <v>91</v>
      </c>
      <c r="M33" s="93">
        <f>[28]Agosto!$F$16</f>
        <v>83</v>
      </c>
      <c r="N33" s="93">
        <f>[28]Agosto!$F$17</f>
        <v>63</v>
      </c>
      <c r="O33" s="93">
        <f>[28]Agosto!$F$18</f>
        <v>73</v>
      </c>
      <c r="P33" s="93">
        <f>[28]Agosto!$F$19</f>
        <v>77</v>
      </c>
      <c r="Q33" s="93">
        <f>[28]Agosto!$F$20</f>
        <v>80</v>
      </c>
      <c r="R33" s="93">
        <f>[28]Agosto!$F$21</f>
        <v>83</v>
      </c>
      <c r="S33" s="93">
        <f>[28]Agosto!$F$22</f>
        <v>81</v>
      </c>
      <c r="T33" s="93">
        <f>[28]Agosto!$F$23</f>
        <v>79</v>
      </c>
      <c r="U33" s="93">
        <f>[28]Agosto!$F$24</f>
        <v>85</v>
      </c>
      <c r="V33" s="93">
        <f>[28]Agosto!$F$25</f>
        <v>84</v>
      </c>
      <c r="W33" s="93">
        <f>[28]Agosto!$F$26</f>
        <v>73</v>
      </c>
      <c r="X33" s="93">
        <f>[28]Agosto!$F$27</f>
        <v>70</v>
      </c>
      <c r="Y33" s="93">
        <f>[28]Agosto!$F$28</f>
        <v>91</v>
      </c>
      <c r="Z33" s="93">
        <f>[28]Agosto!$F$29</f>
        <v>82</v>
      </c>
      <c r="AA33" s="93">
        <f>[28]Agosto!$F$30</f>
        <v>88</v>
      </c>
      <c r="AB33" s="93">
        <f>[28]Agosto!$F$31</f>
        <v>65</v>
      </c>
      <c r="AC33" s="93">
        <f>[28]Agosto!$F$32</f>
        <v>65</v>
      </c>
      <c r="AD33" s="93">
        <f>[28]Agosto!$F$33</f>
        <v>71</v>
      </c>
      <c r="AE33" s="93">
        <f>[28]Agosto!$F$34</f>
        <v>53</v>
      </c>
      <c r="AF33" s="93">
        <f>[28]Agosto!$F$35</f>
        <v>69</v>
      </c>
      <c r="AG33" s="81">
        <f t="shared" si="2"/>
        <v>96</v>
      </c>
      <c r="AH33" s="92">
        <f t="shared" si="3"/>
        <v>77.483870967741936</v>
      </c>
    </row>
    <row r="34" spans="1:36" x14ac:dyDescent="0.2">
      <c r="A34" s="50" t="s">
        <v>233</v>
      </c>
      <c r="B34" s="93">
        <f>[29]Agosto!$F$5</f>
        <v>84</v>
      </c>
      <c r="C34" s="93">
        <f>[29]Agosto!$F$6</f>
        <v>71</v>
      </c>
      <c r="D34" s="93">
        <f>[29]Agosto!$F$7</f>
        <v>65</v>
      </c>
      <c r="E34" s="93">
        <f>[29]Agosto!$F$8</f>
        <v>67</v>
      </c>
      <c r="F34" s="93">
        <f>[29]Agosto!$F$9</f>
        <v>84</v>
      </c>
      <c r="G34" s="93">
        <f>[29]Agosto!$F$10</f>
        <v>80</v>
      </c>
      <c r="H34" s="93">
        <f>[29]Agosto!$F$11</f>
        <v>80</v>
      </c>
      <c r="I34" s="93">
        <f>[29]Agosto!$F$12</f>
        <v>94</v>
      </c>
      <c r="J34" s="93">
        <f>[29]Agosto!$F$13</f>
        <v>94</v>
      </c>
      <c r="K34" s="93">
        <f>[29]Agosto!$F$14</f>
        <v>100</v>
      </c>
      <c r="L34" s="93">
        <f>[29]Agosto!$F$15</f>
        <v>97</v>
      </c>
      <c r="M34" s="93">
        <f>[29]Agosto!$F$16</f>
        <v>89</v>
      </c>
      <c r="N34" s="93">
        <f>[29]Agosto!$F$17</f>
        <v>79</v>
      </c>
      <c r="O34" s="93">
        <f>[29]Agosto!$F$18</f>
        <v>91</v>
      </c>
      <c r="P34" s="93">
        <f>[29]Agosto!$F$19</f>
        <v>88</v>
      </c>
      <c r="Q34" s="93">
        <f>[29]Agosto!$F$20</f>
        <v>83</v>
      </c>
      <c r="R34" s="93">
        <f>[29]Agosto!$F$21</f>
        <v>79</v>
      </c>
      <c r="S34" s="93">
        <f>[29]Agosto!$F$22</f>
        <v>83</v>
      </c>
      <c r="T34" s="93">
        <f>[29]Agosto!$F$23</f>
        <v>87</v>
      </c>
      <c r="U34" s="93">
        <f>[29]Agosto!$F$24</f>
        <v>86</v>
      </c>
      <c r="V34" s="93">
        <f>[29]Agosto!$F$25</f>
        <v>86</v>
      </c>
      <c r="W34" s="93">
        <f>[29]Agosto!$F$26</f>
        <v>77</v>
      </c>
      <c r="X34" s="93">
        <f>[29]Agosto!$F$27</f>
        <v>70</v>
      </c>
      <c r="Y34" s="93">
        <f>[29]Agosto!$F$28</f>
        <v>92</v>
      </c>
      <c r="Z34" s="93">
        <f>[29]Agosto!$F$29</f>
        <v>91</v>
      </c>
      <c r="AA34" s="93">
        <f>[29]Agosto!$F$30</f>
        <v>82</v>
      </c>
      <c r="AB34" s="93">
        <f>[29]Agosto!$F$31</f>
        <v>83</v>
      </c>
      <c r="AC34" s="93">
        <f>[29]Agosto!$F$32</f>
        <v>83</v>
      </c>
      <c r="AD34" s="93">
        <f>[29]Agosto!$F$33</f>
        <v>83</v>
      </c>
      <c r="AE34" s="93">
        <f>[29]Agosto!$F$34</f>
        <v>70</v>
      </c>
      <c r="AF34" s="93">
        <f>[29]Agosto!$F$35</f>
        <v>81</v>
      </c>
      <c r="AG34" s="81">
        <f t="shared" si="2"/>
        <v>100</v>
      </c>
      <c r="AH34" s="92">
        <f t="shared" si="3"/>
        <v>83.193548387096769</v>
      </c>
      <c r="AJ34" t="s">
        <v>33</v>
      </c>
    </row>
    <row r="35" spans="1:36" x14ac:dyDescent="0.2">
      <c r="A35" s="50" t="s">
        <v>232</v>
      </c>
      <c r="B35" s="93">
        <f>[30]Agosto!$F$5</f>
        <v>81</v>
      </c>
      <c r="C35" s="93">
        <f>[30]Agosto!$F$6</f>
        <v>56</v>
      </c>
      <c r="D35" s="93">
        <f>[30]Agosto!$F$7</f>
        <v>55</v>
      </c>
      <c r="E35" s="93">
        <f>[30]Agosto!$F$8</f>
        <v>56</v>
      </c>
      <c r="F35" s="93">
        <f>[30]Agosto!$F$9</f>
        <v>62</v>
      </c>
      <c r="G35" s="93">
        <f>[30]Agosto!$F$10</f>
        <v>58</v>
      </c>
      <c r="H35" s="93">
        <f>[30]Agosto!$F$11</f>
        <v>64</v>
      </c>
      <c r="I35" s="93">
        <f>[30]Agosto!$F$12</f>
        <v>96</v>
      </c>
      <c r="J35" s="93">
        <f>[30]Agosto!$F$13</f>
        <v>97</v>
      </c>
      <c r="K35" s="93">
        <f>[30]Agosto!$F$14</f>
        <v>99</v>
      </c>
      <c r="L35" s="93">
        <f>[30]Agosto!$F$15</f>
        <v>98</v>
      </c>
      <c r="M35" s="93">
        <f>[30]Agosto!$F$16</f>
        <v>94</v>
      </c>
      <c r="N35" s="93">
        <f>[30]Agosto!$F$17</f>
        <v>91</v>
      </c>
      <c r="O35" s="93">
        <f>[30]Agosto!$F$18</f>
        <v>91</v>
      </c>
      <c r="P35" s="93">
        <f>[30]Agosto!$F$19</f>
        <v>54</v>
      </c>
      <c r="Q35" s="93">
        <f>[30]Agosto!$F$20</f>
        <v>52</v>
      </c>
      <c r="R35" s="93">
        <f>[30]Agosto!$F$21</f>
        <v>54</v>
      </c>
      <c r="S35" s="93">
        <f>[30]Agosto!$F$22</f>
        <v>44</v>
      </c>
      <c r="T35" s="93">
        <f>[30]Agosto!$F$23</f>
        <v>43</v>
      </c>
      <c r="U35" s="93">
        <f>[30]Agosto!$F$24</f>
        <v>62</v>
      </c>
      <c r="V35" s="93">
        <f>[30]Agosto!$F$25</f>
        <v>43</v>
      </c>
      <c r="W35" s="93">
        <f>[30]Agosto!$F$26</f>
        <v>42</v>
      </c>
      <c r="X35" s="93">
        <f>[30]Agosto!$F$27</f>
        <v>95</v>
      </c>
      <c r="Y35" s="93">
        <f>[30]Agosto!$F$28</f>
        <v>97</v>
      </c>
      <c r="Z35" s="93">
        <f>[30]Agosto!$F$29</f>
        <v>97</v>
      </c>
      <c r="AA35" s="93">
        <f>[30]Agosto!$F$30</f>
        <v>97</v>
      </c>
      <c r="AB35" s="93">
        <f>[30]Agosto!$F$31</f>
        <v>85</v>
      </c>
      <c r="AC35" s="93">
        <f>[30]Agosto!$F$32</f>
        <v>64</v>
      </c>
      <c r="AD35" s="93">
        <f>[30]Agosto!$F$33</f>
        <v>50</v>
      </c>
      <c r="AE35" s="93">
        <f>[30]Agosto!$F$34</f>
        <v>68</v>
      </c>
      <c r="AF35" s="93">
        <f>[30]Agosto!$F$35</f>
        <v>59</v>
      </c>
      <c r="AG35" s="81">
        <f t="shared" si="2"/>
        <v>99</v>
      </c>
      <c r="AH35" s="92">
        <f t="shared" si="3"/>
        <v>71.096774193548384</v>
      </c>
      <c r="AJ35" t="s">
        <v>33</v>
      </c>
    </row>
    <row r="36" spans="1:36" x14ac:dyDescent="0.2">
      <c r="A36" s="50" t="s">
        <v>126</v>
      </c>
      <c r="B36" s="93">
        <f>[31]Agosto!$F$5</f>
        <v>77</v>
      </c>
      <c r="C36" s="93">
        <f>[31]Agosto!$F$6</f>
        <v>54</v>
      </c>
      <c r="D36" s="93">
        <f>[31]Agosto!$F$7</f>
        <v>56</v>
      </c>
      <c r="E36" s="93">
        <f>[31]Agosto!$F$8</f>
        <v>51</v>
      </c>
      <c r="F36" s="93">
        <f>[31]Agosto!$F$9</f>
        <v>46</v>
      </c>
      <c r="G36" s="93">
        <f>[31]Agosto!$F$10</f>
        <v>47</v>
      </c>
      <c r="H36" s="93">
        <f>[31]Agosto!$F$11</f>
        <v>59</v>
      </c>
      <c r="I36" s="93">
        <f>[31]Agosto!$F$12</f>
        <v>100</v>
      </c>
      <c r="J36" s="93">
        <f>[31]Agosto!$F$13</f>
        <v>100</v>
      </c>
      <c r="K36" s="93">
        <f>[31]Agosto!$F$14</f>
        <v>100</v>
      </c>
      <c r="L36" s="93">
        <f>[31]Agosto!$F$15</f>
        <v>92</v>
      </c>
      <c r="M36" s="93">
        <f>[31]Agosto!$F$16</f>
        <v>98</v>
      </c>
      <c r="N36" s="93">
        <f>[31]Agosto!$F$17</f>
        <v>89</v>
      </c>
      <c r="O36" s="93">
        <f>[31]Agosto!$F$18</f>
        <v>86</v>
      </c>
      <c r="P36" s="93">
        <f>[31]Agosto!$F$19</f>
        <v>48</v>
      </c>
      <c r="Q36" s="93">
        <f>[31]Agosto!$F$20</f>
        <v>37</v>
      </c>
      <c r="R36" s="93">
        <f>[31]Agosto!$F$21</f>
        <v>70</v>
      </c>
      <c r="S36" s="93">
        <f>[31]Agosto!$F$22</f>
        <v>33</v>
      </c>
      <c r="T36" s="93">
        <f>[31]Agosto!$F$23</f>
        <v>44</v>
      </c>
      <c r="U36" s="93">
        <f>[31]Agosto!$F$24</f>
        <v>57</v>
      </c>
      <c r="V36" s="93">
        <f>[31]Agosto!$F$25</f>
        <v>44</v>
      </c>
      <c r="W36" s="93">
        <f>[31]Agosto!$F$26</f>
        <v>45</v>
      </c>
      <c r="X36" s="93">
        <f>[31]Agosto!$F$27</f>
        <v>100</v>
      </c>
      <c r="Y36" s="93">
        <f>[31]Agosto!$F$28</f>
        <v>100</v>
      </c>
      <c r="Z36" s="93">
        <f>[31]Agosto!$F$29</f>
        <v>100</v>
      </c>
      <c r="AA36" s="93">
        <f>[31]Agosto!$F$30</f>
        <v>98</v>
      </c>
      <c r="AB36" s="93">
        <f>[31]Agosto!$F$31</f>
        <v>65</v>
      </c>
      <c r="AC36" s="93">
        <f>[31]Agosto!$F$32</f>
        <v>48</v>
      </c>
      <c r="AD36" s="93">
        <f>[31]Agosto!$F$33</f>
        <v>68</v>
      </c>
      <c r="AE36" s="93">
        <f>[31]Agosto!$F$34</f>
        <v>51</v>
      </c>
      <c r="AF36" s="93">
        <f>[31]Agosto!$F$35</f>
        <v>54</v>
      </c>
      <c r="AG36" s="81">
        <f t="shared" si="2"/>
        <v>100</v>
      </c>
      <c r="AH36" s="92">
        <f t="shared" si="3"/>
        <v>68.290322580645167</v>
      </c>
    </row>
    <row r="37" spans="1:36" x14ac:dyDescent="0.2">
      <c r="A37" s="50" t="s">
        <v>13</v>
      </c>
      <c r="B37" s="93">
        <f>[32]Agosto!$F$5</f>
        <v>73</v>
      </c>
      <c r="C37" s="93">
        <f>[32]Agosto!$F$6</f>
        <v>77</v>
      </c>
      <c r="D37" s="93">
        <f>[32]Agosto!$F$7</f>
        <v>68</v>
      </c>
      <c r="E37" s="93">
        <f>[32]Agosto!$F$8</f>
        <v>76</v>
      </c>
      <c r="F37" s="93">
        <f>[32]Agosto!$F$9</f>
        <v>77</v>
      </c>
      <c r="G37" s="93">
        <f>[32]Agosto!$F$10</f>
        <v>75</v>
      </c>
      <c r="H37" s="93">
        <f>[32]Agosto!$F$11</f>
        <v>74</v>
      </c>
      <c r="I37" s="93">
        <f>[32]Agosto!$F$12</f>
        <v>68</v>
      </c>
      <c r="J37" s="93">
        <f>[32]Agosto!$F$13</f>
        <v>85</v>
      </c>
      <c r="K37" s="93">
        <f>[32]Agosto!$F$14</f>
        <v>92</v>
      </c>
      <c r="L37" s="93">
        <f>[32]Agosto!$F$15</f>
        <v>90</v>
      </c>
      <c r="M37" s="93">
        <f>[32]Agosto!$F$16</f>
        <v>84</v>
      </c>
      <c r="N37" s="93">
        <f>[32]Agosto!$F$17</f>
        <v>75</v>
      </c>
      <c r="O37" s="93">
        <f>[32]Agosto!$F$18</f>
        <v>78</v>
      </c>
      <c r="P37" s="93">
        <f>[32]Agosto!$F$19</f>
        <v>70</v>
      </c>
      <c r="Q37" s="93">
        <f>[32]Agosto!$F$20</f>
        <v>67</v>
      </c>
      <c r="R37" s="93">
        <f>[32]Agosto!$F$21</f>
        <v>71</v>
      </c>
      <c r="S37" s="93">
        <f>[32]Agosto!$F$22</f>
        <v>69</v>
      </c>
      <c r="T37" s="93">
        <f>[32]Agosto!$F$23</f>
        <v>69</v>
      </c>
      <c r="U37" s="93">
        <f>[32]Agosto!$F$24</f>
        <v>69</v>
      </c>
      <c r="V37" s="93">
        <f>[32]Agosto!$F$25</f>
        <v>62</v>
      </c>
      <c r="W37" s="93">
        <f>[32]Agosto!$F$26</f>
        <v>68</v>
      </c>
      <c r="X37" s="93">
        <f>[32]Agosto!$F$27</f>
        <v>50</v>
      </c>
      <c r="Y37" s="93">
        <f>[32]Agosto!$F$28</f>
        <v>80</v>
      </c>
      <c r="Z37" s="93">
        <f>[32]Agosto!$F$29</f>
        <v>90</v>
      </c>
      <c r="AA37" s="93">
        <f>[32]Agosto!$F$30</f>
        <v>73</v>
      </c>
      <c r="AB37" s="93">
        <f>[32]Agosto!$F$31</f>
        <v>86</v>
      </c>
      <c r="AC37" s="93">
        <f>[32]Agosto!$F$32</f>
        <v>60</v>
      </c>
      <c r="AD37" s="93">
        <f>[32]Agosto!$F$33</f>
        <v>62</v>
      </c>
      <c r="AE37" s="93">
        <f>[32]Agosto!$F$34</f>
        <v>74</v>
      </c>
      <c r="AF37" s="93">
        <f>[32]Agosto!$F$35</f>
        <v>73</v>
      </c>
      <c r="AG37" s="81">
        <f t="shared" si="2"/>
        <v>92</v>
      </c>
      <c r="AH37" s="92">
        <f t="shared" si="3"/>
        <v>73.709677419354833</v>
      </c>
    </row>
    <row r="38" spans="1:36" x14ac:dyDescent="0.2">
      <c r="A38" s="50" t="s">
        <v>155</v>
      </c>
      <c r="B38" s="93">
        <f>[33]Agosto!$F5</f>
        <v>87</v>
      </c>
      <c r="C38" s="93">
        <f>[33]Agosto!$F6</f>
        <v>81</v>
      </c>
      <c r="D38" s="93">
        <f>[33]Agosto!$F7</f>
        <v>89</v>
      </c>
      <c r="E38" s="93">
        <f>[33]Agosto!$F8</f>
        <v>88</v>
      </c>
      <c r="F38" s="93">
        <f>[33]Agosto!$F9</f>
        <v>89</v>
      </c>
      <c r="G38" s="93">
        <f>[33]Agosto!$F10</f>
        <v>89</v>
      </c>
      <c r="H38" s="93">
        <f>[33]Agosto!$F11</f>
        <v>91</v>
      </c>
      <c r="I38" s="93">
        <f>[33]Agosto!$F12</f>
        <v>85</v>
      </c>
      <c r="J38" s="93">
        <f>[33]Agosto!$F13</f>
        <v>97</v>
      </c>
      <c r="K38" s="93">
        <f>[33]Agosto!$F14</f>
        <v>96</v>
      </c>
      <c r="L38" s="93">
        <f>[33]Agosto!$F15</f>
        <v>94</v>
      </c>
      <c r="M38" s="93">
        <f>[33]Agosto!$F16</f>
        <v>77</v>
      </c>
      <c r="N38" s="93">
        <f>[33]Agosto!$F17</f>
        <v>83</v>
      </c>
      <c r="O38" s="93">
        <f>[33]Agosto!$F18</f>
        <v>82</v>
      </c>
      <c r="P38" s="93">
        <f>[33]Agosto!$F19</f>
        <v>89</v>
      </c>
      <c r="Q38" s="93">
        <f>[33]Agosto!$F20</f>
        <v>85</v>
      </c>
      <c r="R38" s="93">
        <f>[33]Agosto!$F21</f>
        <v>88</v>
      </c>
      <c r="S38" s="93">
        <f>[33]Agosto!$F22</f>
        <v>78</v>
      </c>
      <c r="T38" s="93">
        <f>[33]Agosto!$F23</f>
        <v>84</v>
      </c>
      <c r="U38" s="93">
        <f>[33]Agosto!$F24</f>
        <v>84</v>
      </c>
      <c r="V38" s="93">
        <f>[33]Agosto!$F25</f>
        <v>82</v>
      </c>
      <c r="W38" s="93">
        <f>[33]Agosto!$F26</f>
        <v>80</v>
      </c>
      <c r="X38" s="93">
        <f>[33]Agosto!$F27</f>
        <v>83</v>
      </c>
      <c r="Y38" s="93">
        <f>[33]Agosto!$F28</f>
        <v>91</v>
      </c>
      <c r="Z38" s="93">
        <f>[33]Agosto!$F29</f>
        <v>72</v>
      </c>
      <c r="AA38" s="93">
        <f>[33]Agosto!$F30</f>
        <v>56</v>
      </c>
      <c r="AB38" s="93">
        <f>[33]Agosto!$F31</f>
        <v>57</v>
      </c>
      <c r="AC38" s="93">
        <f>[33]Agosto!$F32</f>
        <v>72</v>
      </c>
      <c r="AD38" s="93">
        <f>[33]Agosto!$F33</f>
        <v>81</v>
      </c>
      <c r="AE38" s="93">
        <f>[33]Agosto!$F34</f>
        <v>80</v>
      </c>
      <c r="AF38" s="93">
        <f>[33]Agosto!$F35</f>
        <v>83</v>
      </c>
      <c r="AG38" s="81">
        <f t="shared" si="2"/>
        <v>97</v>
      </c>
      <c r="AH38" s="92">
        <f t="shared" si="3"/>
        <v>83</v>
      </c>
    </row>
    <row r="39" spans="1:36" x14ac:dyDescent="0.2">
      <c r="A39" s="50" t="s">
        <v>14</v>
      </c>
      <c r="B39" s="93">
        <f>[34]Agosto!$F$5</f>
        <v>83</v>
      </c>
      <c r="C39" s="93">
        <f>[34]Agosto!$F$6</f>
        <v>66</v>
      </c>
      <c r="D39" s="93">
        <f>[34]Agosto!$F$7</f>
        <v>69</v>
      </c>
      <c r="E39" s="93">
        <f>[34]Agosto!$F$8</f>
        <v>58</v>
      </c>
      <c r="F39" s="93">
        <f>[34]Agosto!$F$9</f>
        <v>57</v>
      </c>
      <c r="G39" s="93">
        <f>[34]Agosto!$F$10</f>
        <v>61</v>
      </c>
      <c r="H39" s="93">
        <f>[34]Agosto!$F$11</f>
        <v>76</v>
      </c>
      <c r="I39" s="93">
        <f>[34]Agosto!$F$12</f>
        <v>97</v>
      </c>
      <c r="J39" s="93">
        <f>[34]Agosto!$F$13</f>
        <v>97</v>
      </c>
      <c r="K39" s="93">
        <f>[34]Agosto!$F$14</f>
        <v>91</v>
      </c>
      <c r="L39" s="93">
        <f>[34]Agosto!$F$15</f>
        <v>73</v>
      </c>
      <c r="M39" s="93">
        <f>[34]Agosto!$F$16</f>
        <v>67</v>
      </c>
      <c r="N39" s="93">
        <f>[34]Agosto!$F$17</f>
        <v>67</v>
      </c>
      <c r="O39" s="93">
        <f>[34]Agosto!$F$18</f>
        <v>67</v>
      </c>
      <c r="P39" s="93">
        <f>[34]Agosto!$F$19</f>
        <v>53</v>
      </c>
      <c r="Q39" s="93">
        <f>[34]Agosto!$F$20</f>
        <v>46</v>
      </c>
      <c r="R39" s="93">
        <f>[34]Agosto!$F$21</f>
        <v>54</v>
      </c>
      <c r="S39" s="93">
        <f>[34]Agosto!$F$22</f>
        <v>47</v>
      </c>
      <c r="T39" s="93">
        <f>[34]Agosto!$F$23</f>
        <v>43</v>
      </c>
      <c r="U39" s="93">
        <f>[34]Agosto!$F$24</f>
        <v>42</v>
      </c>
      <c r="V39" s="93">
        <f>[34]Agosto!$F$25</f>
        <v>38</v>
      </c>
      <c r="W39" s="93">
        <f>[34]Agosto!$F$26</f>
        <v>77</v>
      </c>
      <c r="X39" s="93">
        <f>[34]Agosto!$F$27</f>
        <v>96</v>
      </c>
      <c r="Y39" s="93">
        <f>[34]Agosto!$F$28</f>
        <v>96</v>
      </c>
      <c r="Z39" s="93">
        <f>[34]Agosto!$F$29</f>
        <v>79</v>
      </c>
      <c r="AA39" s="93">
        <f>[34]Agosto!$F$30</f>
        <v>71</v>
      </c>
      <c r="AB39" s="93">
        <f>[34]Agosto!$F$31</f>
        <v>50</v>
      </c>
      <c r="AC39" s="93">
        <f>[34]Agosto!$F$32</f>
        <v>53</v>
      </c>
      <c r="AD39" s="93">
        <f>[34]Agosto!$F$33</f>
        <v>55</v>
      </c>
      <c r="AE39" s="93">
        <f>[34]Agosto!$F$34</f>
        <v>56</v>
      </c>
      <c r="AF39" s="93">
        <f>[34]Agosto!$F$35</f>
        <v>65</v>
      </c>
      <c r="AG39" s="81">
        <f t="shared" si="2"/>
        <v>97</v>
      </c>
      <c r="AH39" s="92">
        <f t="shared" si="3"/>
        <v>66.129032258064512</v>
      </c>
      <c r="AI39" s="11" t="s">
        <v>33</v>
      </c>
      <c r="AJ39" t="s">
        <v>33</v>
      </c>
    </row>
    <row r="40" spans="1:36" x14ac:dyDescent="0.2">
      <c r="A40" s="50" t="s">
        <v>15</v>
      </c>
      <c r="B40" s="93">
        <f>[35]Agosto!$F$5</f>
        <v>75</v>
      </c>
      <c r="C40" s="93">
        <f>[35]Agosto!$F$6</f>
        <v>46</v>
      </c>
      <c r="D40" s="93">
        <f>[35]Agosto!$F$7</f>
        <v>32</v>
      </c>
      <c r="E40" s="93">
        <f>[35]Agosto!$F$8</f>
        <v>47</v>
      </c>
      <c r="F40" s="93">
        <f>[35]Agosto!$F$9</f>
        <v>88</v>
      </c>
      <c r="G40" s="93">
        <f>[35]Agosto!$F$10</f>
        <v>49</v>
      </c>
      <c r="H40" s="93">
        <f>[35]Agosto!$F$11</f>
        <v>91</v>
      </c>
      <c r="I40" s="93">
        <f>[35]Agosto!$F$12</f>
        <v>92</v>
      </c>
      <c r="J40" s="93">
        <f>[35]Agosto!$F$13</f>
        <v>82</v>
      </c>
      <c r="K40" s="93">
        <f>[35]Agosto!$F$14</f>
        <v>89</v>
      </c>
      <c r="L40" s="93">
        <f>[35]Agosto!$F$15</f>
        <v>88</v>
      </c>
      <c r="M40" s="93">
        <f>[35]Agosto!$F$16</f>
        <v>78</v>
      </c>
      <c r="N40" s="93">
        <f>[35]Agosto!$F$17</f>
        <v>68</v>
      </c>
      <c r="O40" s="93">
        <f>[35]Agosto!$F$18</f>
        <v>63</v>
      </c>
      <c r="P40" s="93">
        <f>[35]Agosto!$F$19</f>
        <v>55</v>
      </c>
      <c r="Q40" s="93">
        <f>[35]Agosto!$F$20</f>
        <v>47</v>
      </c>
      <c r="R40" s="93">
        <f>[35]Agosto!$F$21</f>
        <v>48</v>
      </c>
      <c r="S40" s="93">
        <f>[35]Agosto!$F$22</f>
        <v>65</v>
      </c>
      <c r="T40" s="93">
        <f>[35]Agosto!$F$23</f>
        <v>43</v>
      </c>
      <c r="U40" s="93">
        <f>[35]Agosto!$F$24</f>
        <v>75</v>
      </c>
      <c r="V40" s="93">
        <f>[35]Agosto!$F$25</f>
        <v>80</v>
      </c>
      <c r="W40" s="93">
        <f>[35]Agosto!$F$26</f>
        <v>74</v>
      </c>
      <c r="X40" s="93">
        <f>[35]Agosto!$F$27</f>
        <v>91</v>
      </c>
      <c r="Y40" s="93">
        <f>[35]Agosto!$F$28</f>
        <v>92</v>
      </c>
      <c r="Z40" s="93">
        <f>[35]Agosto!$F$29</f>
        <v>65</v>
      </c>
      <c r="AA40" s="93">
        <f>[35]Agosto!$F$30</f>
        <v>79</v>
      </c>
      <c r="AB40" s="93">
        <f>[35]Agosto!$F$31</f>
        <v>62</v>
      </c>
      <c r="AC40" s="93">
        <f>[35]Agosto!$F$32</f>
        <v>72</v>
      </c>
      <c r="AD40" s="93">
        <f>[35]Agosto!$F$33</f>
        <v>72</v>
      </c>
      <c r="AE40" s="93">
        <f>[35]Agosto!$F$34</f>
        <v>65</v>
      </c>
      <c r="AF40" s="93">
        <f>[35]Agosto!$F$35</f>
        <v>63</v>
      </c>
      <c r="AG40" s="81">
        <f t="shared" si="2"/>
        <v>92</v>
      </c>
      <c r="AH40" s="92">
        <f t="shared" si="3"/>
        <v>68.903225806451616</v>
      </c>
    </row>
    <row r="41" spans="1:36" x14ac:dyDescent="0.2">
      <c r="A41" s="50" t="s">
        <v>156</v>
      </c>
      <c r="B41" s="93">
        <f>[36]Agosto!$F$5</f>
        <v>81</v>
      </c>
      <c r="C41" s="93">
        <f>[36]Agosto!$F$6</f>
        <v>63</v>
      </c>
      <c r="D41" s="93">
        <f>[36]Agosto!$F$7</f>
        <v>69</v>
      </c>
      <c r="E41" s="93">
        <f>[36]Agosto!$F$8</f>
        <v>60</v>
      </c>
      <c r="F41" s="93">
        <f>[36]Agosto!$F$9</f>
        <v>83</v>
      </c>
      <c r="G41" s="93">
        <f>[36]Agosto!$F$10</f>
        <v>77</v>
      </c>
      <c r="H41" s="93">
        <f>[36]Agosto!$F$11</f>
        <v>76</v>
      </c>
      <c r="I41" s="93">
        <f>[36]Agosto!$F$12</f>
        <v>88</v>
      </c>
      <c r="J41" s="93">
        <f>[36]Agosto!$F$13</f>
        <v>99</v>
      </c>
      <c r="K41" s="93">
        <f>[36]Agosto!$F$14</f>
        <v>99</v>
      </c>
      <c r="L41" s="93">
        <f>[36]Agosto!$F$15</f>
        <v>100</v>
      </c>
      <c r="M41" s="93">
        <f>[36]Agosto!$F$16</f>
        <v>96</v>
      </c>
      <c r="N41" s="93">
        <f>[36]Agosto!$F$17</f>
        <v>93</v>
      </c>
      <c r="O41" s="93">
        <f>[36]Agosto!$F$18</f>
        <v>95</v>
      </c>
      <c r="P41" s="93">
        <f>[36]Agosto!$F$19</f>
        <v>90</v>
      </c>
      <c r="Q41" s="93">
        <f>[36]Agosto!$F$20</f>
        <v>86</v>
      </c>
      <c r="R41" s="93">
        <f>[36]Agosto!$F$21</f>
        <v>78</v>
      </c>
      <c r="S41" s="93">
        <f>[36]Agosto!$F$22</f>
        <v>82</v>
      </c>
      <c r="T41" s="93">
        <f>[36]Agosto!$F$23</f>
        <v>85</v>
      </c>
      <c r="U41" s="93">
        <f>[36]Agosto!$F$24</f>
        <v>85</v>
      </c>
      <c r="V41" s="93">
        <f>[36]Agosto!$F$25</f>
        <v>72</v>
      </c>
      <c r="W41" s="93">
        <f>[36]Agosto!$F$26</f>
        <v>56</v>
      </c>
      <c r="X41" s="93">
        <f>[36]Agosto!$F$27</f>
        <v>66</v>
      </c>
      <c r="Y41" s="93">
        <f>[36]Agosto!$F$28</f>
        <v>99</v>
      </c>
      <c r="Z41" s="93">
        <f>[36]Agosto!$F$29</f>
        <v>97</v>
      </c>
      <c r="AA41" s="93">
        <f>[36]Agosto!$F$30</f>
        <v>92</v>
      </c>
      <c r="AB41" s="93">
        <f>[36]Agosto!$F$31</f>
        <v>87</v>
      </c>
      <c r="AC41" s="93">
        <f>[36]Agosto!$F$32</f>
        <v>73</v>
      </c>
      <c r="AD41" s="93">
        <f>[36]Agosto!$F$33</f>
        <v>85</v>
      </c>
      <c r="AE41" s="93">
        <f>[36]Agosto!$F$34</f>
        <v>67</v>
      </c>
      <c r="AF41" s="93">
        <f>[36]Agosto!$F$35</f>
        <v>59</v>
      </c>
      <c r="AG41" s="81">
        <f t="shared" si="2"/>
        <v>100</v>
      </c>
      <c r="AH41" s="92">
        <f t="shared" si="3"/>
        <v>81.870967741935488</v>
      </c>
    </row>
    <row r="42" spans="1:36" x14ac:dyDescent="0.2">
      <c r="A42" s="50" t="s">
        <v>16</v>
      </c>
      <c r="B42" s="93">
        <f>[37]Agosto!$F$5</f>
        <v>90</v>
      </c>
      <c r="C42" s="93">
        <f>[37]Agosto!$F$6</f>
        <v>60</v>
      </c>
      <c r="D42" s="93">
        <f>[37]Agosto!$F$7</f>
        <v>62</v>
      </c>
      <c r="E42" s="93">
        <f>[37]Agosto!$F$8</f>
        <v>56</v>
      </c>
      <c r="F42" s="93">
        <f>[37]Agosto!$F$9</f>
        <v>82</v>
      </c>
      <c r="G42" s="93">
        <f>[37]Agosto!$F$10</f>
        <v>63</v>
      </c>
      <c r="H42" s="93">
        <f>[37]Agosto!$F$11</f>
        <v>79</v>
      </c>
      <c r="I42" s="93">
        <f>[37]Agosto!$F$12</f>
        <v>97</v>
      </c>
      <c r="J42" s="93">
        <f>[37]Agosto!$F$13</f>
        <v>96</v>
      </c>
      <c r="K42" s="93">
        <f>[37]Agosto!$F$14</f>
        <v>100</v>
      </c>
      <c r="L42" s="93">
        <f>[37]Agosto!$F$15</f>
        <v>100</v>
      </c>
      <c r="M42" s="93">
        <f>[37]Agosto!$F$16</f>
        <v>97</v>
      </c>
      <c r="N42" s="93">
        <f>[37]Agosto!$F$17</f>
        <v>95</v>
      </c>
      <c r="O42" s="93">
        <f>[37]Agosto!$F$18</f>
        <v>92</v>
      </c>
      <c r="P42" s="93">
        <f>[37]Agosto!$F$19</f>
        <v>90</v>
      </c>
      <c r="Q42" s="93">
        <f>[37]Agosto!$F$20</f>
        <v>87</v>
      </c>
      <c r="R42" s="93">
        <f>[37]Agosto!$F$21</f>
        <v>81</v>
      </c>
      <c r="S42" s="93">
        <f>[37]Agosto!$F$22</f>
        <v>82</v>
      </c>
      <c r="T42" s="93">
        <f>[37]Agosto!$F$23</f>
        <v>79</v>
      </c>
      <c r="U42" s="93">
        <f>[37]Agosto!$F$24</f>
        <v>77</v>
      </c>
      <c r="V42" s="93">
        <f>[37]Agosto!$F$25</f>
        <v>73</v>
      </c>
      <c r="W42" s="93">
        <f>[37]Agosto!$F$26</f>
        <v>67</v>
      </c>
      <c r="X42" s="93">
        <f>[37]Agosto!$F$27</f>
        <v>95</v>
      </c>
      <c r="Y42" s="93">
        <f>[37]Agosto!$F$28</f>
        <v>98</v>
      </c>
      <c r="Z42" s="93">
        <f>[37]Agosto!$F$29</f>
        <v>97</v>
      </c>
      <c r="AA42" s="93">
        <f>[37]Agosto!$F$30</f>
        <v>100</v>
      </c>
      <c r="AB42" s="93">
        <f>[37]Agosto!$F$31</f>
        <v>94</v>
      </c>
      <c r="AC42" s="93">
        <f>[37]Agosto!$F$32</f>
        <v>62</v>
      </c>
      <c r="AD42" s="93">
        <f>[37]Agosto!$F$33</f>
        <v>87</v>
      </c>
      <c r="AE42" s="93">
        <f>[37]Agosto!$F$34</f>
        <v>83</v>
      </c>
      <c r="AF42" s="93">
        <f>[37]Agosto!$F$35</f>
        <v>83</v>
      </c>
      <c r="AG42" s="81">
        <f t="shared" si="2"/>
        <v>100</v>
      </c>
      <c r="AH42" s="92">
        <f t="shared" si="3"/>
        <v>84</v>
      </c>
    </row>
    <row r="43" spans="1:36" x14ac:dyDescent="0.2">
      <c r="A43" s="50" t="s">
        <v>139</v>
      </c>
      <c r="B43" s="93">
        <f>[38]Agosto!$F$5</f>
        <v>75</v>
      </c>
      <c r="C43" s="93">
        <f>[38]Agosto!$F$6</f>
        <v>54</v>
      </c>
      <c r="D43" s="93">
        <f>[38]Agosto!$F$7</f>
        <v>61</v>
      </c>
      <c r="E43" s="93">
        <f>[38]Agosto!$F$8</f>
        <v>51</v>
      </c>
      <c r="F43" s="93">
        <f>[38]Agosto!$F$9</f>
        <v>62</v>
      </c>
      <c r="G43" s="93">
        <f>[38]Agosto!$F$10</f>
        <v>54</v>
      </c>
      <c r="H43" s="93">
        <f>[38]Agosto!$F$11</f>
        <v>58</v>
      </c>
      <c r="I43" s="93">
        <f>[38]Agosto!$F$12</f>
        <v>95</v>
      </c>
      <c r="J43" s="93">
        <f>[38]Agosto!$F$13</f>
        <v>100</v>
      </c>
      <c r="K43" s="93">
        <f>[38]Agosto!$F$14</f>
        <v>100</v>
      </c>
      <c r="L43" s="93">
        <f>[38]Agosto!$F$15</f>
        <v>100</v>
      </c>
      <c r="M43" s="93">
        <f>[38]Agosto!$F$16</f>
        <v>100</v>
      </c>
      <c r="N43" s="93">
        <f>[38]Agosto!$F$17</f>
        <v>100</v>
      </c>
      <c r="O43" s="93">
        <f>[38]Agosto!$F$18</f>
        <v>94</v>
      </c>
      <c r="P43" s="93">
        <f>[38]Agosto!$F$19</f>
        <v>67</v>
      </c>
      <c r="Q43" s="93">
        <f>[38]Agosto!$F$20</f>
        <v>68</v>
      </c>
      <c r="R43" s="93">
        <f>[38]Agosto!$F$21</f>
        <v>67</v>
      </c>
      <c r="S43" s="93">
        <f>[38]Agosto!$F$22</f>
        <v>56</v>
      </c>
      <c r="T43" s="93">
        <f>[38]Agosto!$F$23</f>
        <v>56</v>
      </c>
      <c r="U43" s="93">
        <f>[38]Agosto!$F$24</f>
        <v>82</v>
      </c>
      <c r="V43" s="93">
        <f>[38]Agosto!$F$25</f>
        <v>52</v>
      </c>
      <c r="W43" s="93">
        <f>[38]Agosto!$F$26</f>
        <v>56</v>
      </c>
      <c r="X43" s="93">
        <f>[38]Agosto!$F$27</f>
        <v>76</v>
      </c>
      <c r="Y43" s="93">
        <f>[38]Agosto!$F$28</f>
        <v>100</v>
      </c>
      <c r="Z43" s="93">
        <f>[38]Agosto!$F$29</f>
        <v>100</v>
      </c>
      <c r="AA43" s="93">
        <f>[38]Agosto!$F$30</f>
        <v>100</v>
      </c>
      <c r="AB43" s="93">
        <f>[38]Agosto!$F$31</f>
        <v>88</v>
      </c>
      <c r="AC43" s="93">
        <f>[38]Agosto!$F$32</f>
        <v>54</v>
      </c>
      <c r="AD43" s="93">
        <f>[38]Agosto!$F$33</f>
        <v>75</v>
      </c>
      <c r="AE43" s="93">
        <f>[38]Agosto!$F$34</f>
        <v>67</v>
      </c>
      <c r="AF43" s="93">
        <f>[38]Agosto!$F$35</f>
        <v>59</v>
      </c>
      <c r="AG43" s="81">
        <f t="shared" si="2"/>
        <v>100</v>
      </c>
      <c r="AH43" s="92">
        <f t="shared" si="3"/>
        <v>75.064516129032256</v>
      </c>
    </row>
    <row r="44" spans="1:36" x14ac:dyDescent="0.2">
      <c r="A44" s="50" t="s">
        <v>17</v>
      </c>
      <c r="B44" s="93">
        <f>[39]Agosto!$F$5</f>
        <v>63</v>
      </c>
      <c r="C44" s="93">
        <f>[39]Agosto!$F$6</f>
        <v>47</v>
      </c>
      <c r="D44" s="93">
        <f>[39]Agosto!$F$7</f>
        <v>49</v>
      </c>
      <c r="E44" s="93">
        <f>[39]Agosto!$F$8</f>
        <v>51</v>
      </c>
      <c r="F44" s="93">
        <f>[39]Agosto!$F$9</f>
        <v>58</v>
      </c>
      <c r="G44" s="93">
        <f>[39]Agosto!$F$10</f>
        <v>57</v>
      </c>
      <c r="H44" s="93">
        <f>[39]Agosto!$F$11</f>
        <v>57</v>
      </c>
      <c r="I44" s="93">
        <f>[39]Agosto!$F$12</f>
        <v>88</v>
      </c>
      <c r="J44" s="93">
        <f>[39]Agosto!$F$13</f>
        <v>99</v>
      </c>
      <c r="K44" s="93">
        <f>[39]Agosto!$F$14</f>
        <v>94</v>
      </c>
      <c r="L44" s="93">
        <f>[39]Agosto!$F$15</f>
        <v>77</v>
      </c>
      <c r="M44" s="93">
        <f>[39]Agosto!$F$16</f>
        <v>66</v>
      </c>
      <c r="N44" s="93">
        <f>[39]Agosto!$F$17</f>
        <v>72</v>
      </c>
      <c r="O44" s="93">
        <f>[39]Agosto!$F$18</f>
        <v>39</v>
      </c>
      <c r="P44" s="93">
        <f>[39]Agosto!$F$19</f>
        <v>50</v>
      </c>
      <c r="Q44" s="93">
        <f>[39]Agosto!$F$20</f>
        <v>54</v>
      </c>
      <c r="R44" s="93">
        <f>[39]Agosto!$F$21</f>
        <v>53</v>
      </c>
      <c r="S44" s="93">
        <f>[39]Agosto!$F$22</f>
        <v>45</v>
      </c>
      <c r="T44" s="93">
        <f>[39]Agosto!$F$23</f>
        <v>40</v>
      </c>
      <c r="U44" s="93">
        <f>[39]Agosto!$F$24</f>
        <v>58</v>
      </c>
      <c r="V44" s="93">
        <f>[39]Agosto!$F$25</f>
        <v>50</v>
      </c>
      <c r="W44" s="93">
        <f>[39]Agosto!$F$26</f>
        <v>36</v>
      </c>
      <c r="X44" s="93">
        <f>[39]Agosto!$F$27</f>
        <v>68</v>
      </c>
      <c r="Y44" s="93">
        <f>[39]Agosto!$F$28</f>
        <v>88</v>
      </c>
      <c r="Z44" s="93">
        <f>[39]Agosto!$F$29</f>
        <v>93</v>
      </c>
      <c r="AA44" s="93">
        <f>[39]Agosto!$F$30</f>
        <v>69</v>
      </c>
      <c r="AB44" s="93">
        <f>[39]Agosto!$F$31</f>
        <v>62</v>
      </c>
      <c r="AC44" s="93">
        <f>[39]Agosto!$F$32</f>
        <v>49</v>
      </c>
      <c r="AD44" s="93">
        <f>[39]Agosto!$F$33</f>
        <v>46</v>
      </c>
      <c r="AE44" s="93">
        <f>[39]Agosto!$F$34</f>
        <v>50</v>
      </c>
      <c r="AF44" s="93">
        <f>[39]Agosto!$F$35</f>
        <v>50</v>
      </c>
      <c r="AG44" s="81">
        <f t="shared" si="2"/>
        <v>99</v>
      </c>
      <c r="AH44" s="92">
        <f t="shared" si="3"/>
        <v>60.58064516129032</v>
      </c>
      <c r="AJ44" t="s">
        <v>33</v>
      </c>
    </row>
    <row r="45" spans="1:36" hidden="1" x14ac:dyDescent="0.2">
      <c r="A45" s="50" t="s">
        <v>144</v>
      </c>
      <c r="B45" s="93" t="str">
        <f>[40]Agosto!$F$5</f>
        <v>*</v>
      </c>
      <c r="C45" s="93" t="str">
        <f>[40]Agosto!$F$6</f>
        <v>*</v>
      </c>
      <c r="D45" s="93" t="str">
        <f>[40]Agosto!$F$7</f>
        <v>*</v>
      </c>
      <c r="E45" s="93" t="str">
        <f>[40]Agosto!$F$8</f>
        <v>*</v>
      </c>
      <c r="F45" s="93" t="str">
        <f>[40]Agosto!$F$9</f>
        <v>*</v>
      </c>
      <c r="G45" s="93" t="str">
        <f>[40]Agosto!$F$10</f>
        <v>*</v>
      </c>
      <c r="H45" s="93" t="str">
        <f>[40]Agosto!$F$11</f>
        <v>*</v>
      </c>
      <c r="I45" s="93" t="str">
        <f>[40]Agosto!$F$12</f>
        <v>*</v>
      </c>
      <c r="J45" s="93" t="str">
        <f>[40]Agosto!$F$13</f>
        <v>*</v>
      </c>
      <c r="K45" s="93" t="str">
        <f>[40]Agosto!$F$14</f>
        <v>*</v>
      </c>
      <c r="L45" s="93" t="str">
        <f>[40]Agosto!$F$15</f>
        <v>*</v>
      </c>
      <c r="M45" s="93" t="str">
        <f>[40]Agosto!$F$16</f>
        <v>*</v>
      </c>
      <c r="N45" s="93" t="str">
        <f>[40]Agosto!$F$17</f>
        <v>*</v>
      </c>
      <c r="O45" s="93" t="str">
        <f>[40]Agosto!$F$18</f>
        <v>*</v>
      </c>
      <c r="P45" s="93" t="str">
        <f>[40]Agosto!$F$19</f>
        <v>*</v>
      </c>
      <c r="Q45" s="93" t="str">
        <f>[40]Agosto!$F$20</f>
        <v>*</v>
      </c>
      <c r="R45" s="93" t="str">
        <f>[40]Agosto!$F$21</f>
        <v>*</v>
      </c>
      <c r="S45" s="93" t="str">
        <f>[40]Agosto!$F$22</f>
        <v>*</v>
      </c>
      <c r="T45" s="93" t="str">
        <f>[40]Agosto!$F$23</f>
        <v>*</v>
      </c>
      <c r="U45" s="93" t="str">
        <f>[40]Agosto!$F$24</f>
        <v>*</v>
      </c>
      <c r="V45" s="93" t="str">
        <f>[40]Agosto!$F$25</f>
        <v>*</v>
      </c>
      <c r="W45" s="93" t="str">
        <f>[40]Agosto!$F$26</f>
        <v>*</v>
      </c>
      <c r="X45" s="93" t="str">
        <f>[40]Agosto!$F$27</f>
        <v>*</v>
      </c>
      <c r="Y45" s="93" t="str">
        <f>[40]Agosto!$F$28</f>
        <v>*</v>
      </c>
      <c r="Z45" s="93" t="str">
        <f>[40]Agosto!$F$29</f>
        <v>*</v>
      </c>
      <c r="AA45" s="93" t="str">
        <f>[40]Agosto!$F$30</f>
        <v>*</v>
      </c>
      <c r="AB45" s="93" t="str">
        <f>[40]Agosto!$F$31</f>
        <v>*</v>
      </c>
      <c r="AC45" s="93" t="str">
        <f>[40]Agosto!$F$32</f>
        <v>*</v>
      </c>
      <c r="AD45" s="93" t="str">
        <f>[40]Agosto!$F$33</f>
        <v>*</v>
      </c>
      <c r="AE45" s="93" t="str">
        <f>[40]Agosto!$F$34</f>
        <v>*</v>
      </c>
      <c r="AF45" s="93" t="str">
        <f>[40]Agosto!$F$35</f>
        <v>*</v>
      </c>
      <c r="AG45" s="81" t="s">
        <v>203</v>
      </c>
      <c r="AH45" s="92" t="s">
        <v>203</v>
      </c>
      <c r="AJ45" t="s">
        <v>33</v>
      </c>
    </row>
    <row r="46" spans="1:36" x14ac:dyDescent="0.2">
      <c r="A46" s="50" t="s">
        <v>18</v>
      </c>
      <c r="B46" s="93">
        <f>[41]Agosto!$F$5</f>
        <v>85</v>
      </c>
      <c r="C46" s="93">
        <f>[41]Agosto!$F$6</f>
        <v>72</v>
      </c>
      <c r="D46" s="93">
        <f>[41]Agosto!$F$7</f>
        <v>61</v>
      </c>
      <c r="E46" s="93">
        <f>[41]Agosto!$F$8</f>
        <v>70</v>
      </c>
      <c r="F46" s="93">
        <f>[41]Agosto!$F$9</f>
        <v>73</v>
      </c>
      <c r="G46" s="93">
        <f>[41]Agosto!$F$10</f>
        <v>67</v>
      </c>
      <c r="H46" s="93">
        <f>[41]Agosto!$F$11</f>
        <v>99</v>
      </c>
      <c r="I46" s="93">
        <f>[41]Agosto!$F$12</f>
        <v>100</v>
      </c>
      <c r="J46" s="93">
        <f>[41]Agosto!$F$13</f>
        <v>92</v>
      </c>
      <c r="K46" s="93">
        <f>[41]Agosto!$F$14</f>
        <v>95</v>
      </c>
      <c r="L46" s="93">
        <f>[41]Agosto!$F$15</f>
        <v>91</v>
      </c>
      <c r="M46" s="93">
        <f>[41]Agosto!$F$16</f>
        <v>79</v>
      </c>
      <c r="N46" s="93">
        <f>[41]Agosto!$F$17</f>
        <v>79</v>
      </c>
      <c r="O46" s="93">
        <f>[41]Agosto!$F$18</f>
        <v>71</v>
      </c>
      <c r="P46" s="93">
        <f>[41]Agosto!$F$19</f>
        <v>62</v>
      </c>
      <c r="Q46" s="93">
        <f>[41]Agosto!$F$20</f>
        <v>59</v>
      </c>
      <c r="R46" s="93">
        <f>[41]Agosto!$F$21</f>
        <v>61</v>
      </c>
      <c r="S46" s="93">
        <f>[41]Agosto!$F$22</f>
        <v>56</v>
      </c>
      <c r="T46" s="93">
        <f>[41]Agosto!$F$23</f>
        <v>51</v>
      </c>
      <c r="U46" s="93">
        <f>[41]Agosto!$F$24</f>
        <v>58</v>
      </c>
      <c r="V46" s="93">
        <f>[41]Agosto!$F$25</f>
        <v>46</v>
      </c>
      <c r="W46" s="93">
        <f>[41]Agosto!$F$26</f>
        <v>79</v>
      </c>
      <c r="X46" s="93">
        <f>[41]Agosto!$F$27</f>
        <v>100</v>
      </c>
      <c r="Y46" s="93">
        <f>[41]Agosto!$F$28</f>
        <v>99</v>
      </c>
      <c r="Z46" s="93">
        <f>[41]Agosto!$F$29</f>
        <v>87</v>
      </c>
      <c r="AA46" s="93">
        <f>[41]Agosto!$F$30</f>
        <v>90</v>
      </c>
      <c r="AB46" s="93">
        <f>[41]Agosto!$F$31</f>
        <v>62</v>
      </c>
      <c r="AC46" s="93">
        <f>[41]Agosto!$F$32</f>
        <v>49</v>
      </c>
      <c r="AD46" s="93">
        <f>[41]Agosto!$F$33</f>
        <v>46</v>
      </c>
      <c r="AE46" s="93">
        <f>[41]Agosto!$F$34</f>
        <v>74</v>
      </c>
      <c r="AF46" s="93">
        <f>[41]Agosto!$F$35</f>
        <v>73</v>
      </c>
      <c r="AG46" s="81">
        <f t="shared" si="2"/>
        <v>100</v>
      </c>
      <c r="AH46" s="92">
        <f t="shared" si="3"/>
        <v>73.741935483870961</v>
      </c>
      <c r="AI46" s="11" t="s">
        <v>33</v>
      </c>
      <c r="AJ46" t="s">
        <v>33</v>
      </c>
    </row>
    <row r="47" spans="1:36" x14ac:dyDescent="0.2">
      <c r="A47" s="50" t="s">
        <v>21</v>
      </c>
      <c r="B47" s="93">
        <f>[42]Agosto!$F$5</f>
        <v>61</v>
      </c>
      <c r="C47" s="93">
        <f>[42]Agosto!$F$6</f>
        <v>33</v>
      </c>
      <c r="D47" s="93">
        <f>[42]Agosto!$F$7</f>
        <v>52</v>
      </c>
      <c r="E47" s="93">
        <f>[42]Agosto!$F$8</f>
        <v>43</v>
      </c>
      <c r="F47" s="93">
        <f>[42]Agosto!$F$9</f>
        <v>49</v>
      </c>
      <c r="G47" s="93">
        <f>[42]Agosto!$F$10</f>
        <v>51</v>
      </c>
      <c r="H47" s="93">
        <f>[42]Agosto!$F$11</f>
        <v>55</v>
      </c>
      <c r="I47" s="93">
        <f>[42]Agosto!$F$12</f>
        <v>92</v>
      </c>
      <c r="J47" s="93">
        <f>[42]Agosto!$F$13</f>
        <v>92</v>
      </c>
      <c r="K47" s="93">
        <f>[42]Agosto!$F$14</f>
        <v>95</v>
      </c>
      <c r="L47" s="93">
        <f>[42]Agosto!$F$15</f>
        <v>91</v>
      </c>
      <c r="M47" s="93">
        <f>[42]Agosto!$F$16</f>
        <v>79</v>
      </c>
      <c r="N47" s="93">
        <f>[42]Agosto!$F$17</f>
        <v>79</v>
      </c>
      <c r="O47" s="93">
        <f>[42]Agosto!$F$18</f>
        <v>71</v>
      </c>
      <c r="P47" s="93">
        <f>[42]Agosto!$F$19</f>
        <v>62</v>
      </c>
      <c r="Q47" s="93">
        <f>[42]Agosto!$F$20</f>
        <v>59</v>
      </c>
      <c r="R47" s="93">
        <f>[42]Agosto!$F$21</f>
        <v>61</v>
      </c>
      <c r="S47" s="93">
        <f>[42]Agosto!$F$22</f>
        <v>56</v>
      </c>
      <c r="T47" s="93">
        <f>[42]Agosto!$F$23</f>
        <v>41</v>
      </c>
      <c r="U47" s="93">
        <f>[42]Agosto!$F$24</f>
        <v>47</v>
      </c>
      <c r="V47" s="93">
        <f>[42]Agosto!$F$25</f>
        <v>42</v>
      </c>
      <c r="W47" s="93">
        <f>[42]Agosto!$F$26</f>
        <v>31</v>
      </c>
      <c r="X47" s="93">
        <f>[42]Agosto!$F$27</f>
        <v>90</v>
      </c>
      <c r="Y47" s="93">
        <f>[42]Agosto!$F$28</f>
        <v>92</v>
      </c>
      <c r="Z47" s="93">
        <f>[42]Agosto!$F$29</f>
        <v>93</v>
      </c>
      <c r="AA47" s="93">
        <f>[42]Agosto!$F$30</f>
        <v>91</v>
      </c>
      <c r="AB47" s="93">
        <f>[42]Agosto!$F$31</f>
        <v>72</v>
      </c>
      <c r="AC47" s="93">
        <f>[42]Agosto!$F$32</f>
        <v>63</v>
      </c>
      <c r="AD47" s="93">
        <f>[42]Agosto!$F$33</f>
        <v>49</v>
      </c>
      <c r="AE47" s="93">
        <f>[42]Agosto!$F$34</f>
        <v>36</v>
      </c>
      <c r="AF47" s="93">
        <f>[42]Agosto!$F$35</f>
        <v>54</v>
      </c>
      <c r="AG47" s="81">
        <f t="shared" si="2"/>
        <v>95</v>
      </c>
      <c r="AH47" s="92">
        <f t="shared" si="3"/>
        <v>63.935483870967744</v>
      </c>
      <c r="AJ47" t="s">
        <v>33</v>
      </c>
    </row>
    <row r="48" spans="1:36" x14ac:dyDescent="0.2">
      <c r="A48" s="50" t="s">
        <v>32</v>
      </c>
      <c r="B48" s="93">
        <f>[43]Agosto!$F$5</f>
        <v>49</v>
      </c>
      <c r="C48" s="93">
        <f>[43]Agosto!$F$6</f>
        <v>37</v>
      </c>
      <c r="D48" s="93">
        <f>[43]Agosto!$F$7</f>
        <v>45</v>
      </c>
      <c r="E48" s="93">
        <f>[43]Agosto!$F$8</f>
        <v>45</v>
      </c>
      <c r="F48" s="93">
        <f>[43]Agosto!$F$9</f>
        <v>49</v>
      </c>
      <c r="G48" s="93">
        <f>[43]Agosto!$F$10</f>
        <v>49</v>
      </c>
      <c r="H48" s="93">
        <f>[43]Agosto!$F$11</f>
        <v>53</v>
      </c>
      <c r="I48" s="93">
        <f>[43]Agosto!$F$12</f>
        <v>71</v>
      </c>
      <c r="J48" s="93">
        <f>[43]Agosto!$F$13</f>
        <v>100</v>
      </c>
      <c r="K48" s="93">
        <f>[43]Agosto!$F$14</f>
        <v>100</v>
      </c>
      <c r="L48" s="93">
        <f>[43]Agosto!$F$15</f>
        <v>63</v>
      </c>
      <c r="M48" s="93">
        <f>[43]Agosto!$F$16</f>
        <v>37</v>
      </c>
      <c r="N48" s="93">
        <f>[43]Agosto!$F$17</f>
        <v>39</v>
      </c>
      <c r="O48" s="93">
        <f>[43]Agosto!$F$18</f>
        <v>35</v>
      </c>
      <c r="P48" s="93">
        <f>[43]Agosto!$F$19</f>
        <v>43</v>
      </c>
      <c r="Q48" s="93">
        <f>[43]Agosto!$F$20</f>
        <v>40</v>
      </c>
      <c r="R48" s="93">
        <f>[43]Agosto!$F$21</f>
        <v>49</v>
      </c>
      <c r="S48" s="93">
        <f>[43]Agosto!$F$22</f>
        <v>39</v>
      </c>
      <c r="T48" s="93">
        <f>[43]Agosto!$F$23</f>
        <v>34</v>
      </c>
      <c r="U48" s="93">
        <f>[43]Agosto!$F$24</f>
        <v>35</v>
      </c>
      <c r="V48" s="93">
        <f>[43]Agosto!$F$25</f>
        <v>32</v>
      </c>
      <c r="W48" s="93">
        <f>[43]Agosto!$F$26</f>
        <v>42</v>
      </c>
      <c r="X48" s="93">
        <f>[43]Agosto!$F$27</f>
        <v>59</v>
      </c>
      <c r="Y48" s="93">
        <f>[43]Agosto!$F$28</f>
        <v>93</v>
      </c>
      <c r="Z48" s="93">
        <f>[43]Agosto!$F$29</f>
        <v>85</v>
      </c>
      <c r="AA48" s="93">
        <f>[43]Agosto!$F$30</f>
        <v>56</v>
      </c>
      <c r="AB48" s="93">
        <f>[43]Agosto!$F$31</f>
        <v>42</v>
      </c>
      <c r="AC48" s="93">
        <f>[43]Agosto!$F$32</f>
        <v>45</v>
      </c>
      <c r="AD48" s="93">
        <f>[43]Agosto!$F$33</f>
        <v>34</v>
      </c>
      <c r="AE48" s="93">
        <f>[43]Agosto!$F$34</f>
        <v>38</v>
      </c>
      <c r="AF48" s="93">
        <f>[43]Agosto!$F$35</f>
        <v>48</v>
      </c>
      <c r="AG48" s="81">
        <f t="shared" si="2"/>
        <v>100</v>
      </c>
      <c r="AH48" s="92">
        <f t="shared" si="3"/>
        <v>51.161290322580648</v>
      </c>
      <c r="AI48" s="11" t="s">
        <v>33</v>
      </c>
      <c r="AJ48" t="s">
        <v>33</v>
      </c>
    </row>
    <row r="49" spans="1:36" x14ac:dyDescent="0.2">
      <c r="A49" s="50" t="s">
        <v>19</v>
      </c>
      <c r="B49" s="93">
        <f>[44]Agosto!$F$5</f>
        <v>71</v>
      </c>
      <c r="C49" s="93">
        <f>[44]Agosto!$F$6</f>
        <v>60</v>
      </c>
      <c r="D49" s="93">
        <f>[44]Agosto!$F$7</f>
        <v>64</v>
      </c>
      <c r="E49" s="93">
        <f>[44]Agosto!$F$8</f>
        <v>70</v>
      </c>
      <c r="F49" s="93">
        <f>[44]Agosto!$F$9</f>
        <v>76</v>
      </c>
      <c r="G49" s="93">
        <f>[44]Agosto!$F$10</f>
        <v>79</v>
      </c>
      <c r="H49" s="93">
        <f>[44]Agosto!$F$11</f>
        <v>69</v>
      </c>
      <c r="I49" s="93">
        <f>[44]Agosto!$F$12</f>
        <v>70</v>
      </c>
      <c r="J49" s="93">
        <f>[44]Agosto!$F$13</f>
        <v>93</v>
      </c>
      <c r="K49" s="93">
        <f>[44]Agosto!$F$14</f>
        <v>93</v>
      </c>
      <c r="L49" s="93">
        <f>[44]Agosto!$F$15</f>
        <v>88</v>
      </c>
      <c r="M49" s="93">
        <f>[44]Agosto!$F$16</f>
        <v>90</v>
      </c>
      <c r="N49" s="93">
        <f>[44]Agosto!$F$17</f>
        <v>75</v>
      </c>
      <c r="O49" s="93">
        <f>[44]Agosto!$F$18</f>
        <v>78</v>
      </c>
      <c r="P49" s="93">
        <f>[44]Agosto!$F$19</f>
        <v>73</v>
      </c>
      <c r="Q49" s="93">
        <f>[44]Agosto!$F$20</f>
        <v>75</v>
      </c>
      <c r="R49" s="93">
        <f>[44]Agosto!$F$21</f>
        <v>78</v>
      </c>
      <c r="S49" s="93">
        <f>[44]Agosto!$F$22</f>
        <v>77</v>
      </c>
      <c r="T49" s="93">
        <f>[44]Agosto!$F$23</f>
        <v>63</v>
      </c>
      <c r="U49" s="93">
        <f>[44]Agosto!$F$24</f>
        <v>75</v>
      </c>
      <c r="V49" s="93">
        <f>[44]Agosto!$F$25</f>
        <v>70</v>
      </c>
      <c r="W49" s="93">
        <f>[44]Agosto!$F$26</f>
        <v>58</v>
      </c>
      <c r="X49" s="93">
        <f>[44]Agosto!$F$27</f>
        <v>56</v>
      </c>
      <c r="Y49" s="93">
        <f>[44]Agosto!$F$28</f>
        <v>91</v>
      </c>
      <c r="Z49" s="93">
        <f>[44]Agosto!$F$29</f>
        <v>92</v>
      </c>
      <c r="AA49" s="93">
        <f>[44]Agosto!$F$30</f>
        <v>77</v>
      </c>
      <c r="AB49" s="93">
        <f>[44]Agosto!$F$31</f>
        <v>76</v>
      </c>
      <c r="AC49" s="93">
        <f>[44]Agosto!$F$32</f>
        <v>62</v>
      </c>
      <c r="AD49" s="93">
        <f>[44]Agosto!$F$33</f>
        <v>67</v>
      </c>
      <c r="AE49" s="93">
        <f>[44]Agosto!$F$34</f>
        <v>64</v>
      </c>
      <c r="AF49" s="93">
        <f>[44]Agosto!$F$35</f>
        <v>65</v>
      </c>
      <c r="AG49" s="81">
        <f t="shared" si="2"/>
        <v>93</v>
      </c>
      <c r="AH49" s="92">
        <f t="shared" si="3"/>
        <v>74.032258064516128</v>
      </c>
    </row>
    <row r="50" spans="1:36" s="5" customFormat="1" ht="17.100000000000001" customHeight="1" x14ac:dyDescent="0.2">
      <c r="A50" s="51" t="s">
        <v>22</v>
      </c>
      <c r="B50" s="94">
        <f t="shared" ref="B50:AE50" si="4">MAX(B5:B49)</f>
        <v>93</v>
      </c>
      <c r="C50" s="94">
        <f t="shared" si="4"/>
        <v>81</v>
      </c>
      <c r="D50" s="94">
        <f t="shared" si="4"/>
        <v>89</v>
      </c>
      <c r="E50" s="94">
        <f t="shared" si="4"/>
        <v>88</v>
      </c>
      <c r="F50" s="94">
        <f t="shared" si="4"/>
        <v>93</v>
      </c>
      <c r="G50" s="94">
        <f t="shared" si="4"/>
        <v>89</v>
      </c>
      <c r="H50" s="94">
        <f t="shared" si="4"/>
        <v>99</v>
      </c>
      <c r="I50" s="94">
        <f t="shared" si="4"/>
        <v>100</v>
      </c>
      <c r="J50" s="94">
        <f t="shared" si="4"/>
        <v>100</v>
      </c>
      <c r="K50" s="94">
        <f t="shared" si="4"/>
        <v>100</v>
      </c>
      <c r="L50" s="94">
        <f t="shared" si="4"/>
        <v>100</v>
      </c>
      <c r="M50" s="94">
        <f t="shared" si="4"/>
        <v>100</v>
      </c>
      <c r="N50" s="94">
        <f t="shared" si="4"/>
        <v>100</v>
      </c>
      <c r="O50" s="94">
        <f t="shared" si="4"/>
        <v>100</v>
      </c>
      <c r="P50" s="94">
        <f t="shared" si="4"/>
        <v>95</v>
      </c>
      <c r="Q50" s="94">
        <f t="shared" si="4"/>
        <v>94</v>
      </c>
      <c r="R50" s="94">
        <f t="shared" si="4"/>
        <v>94</v>
      </c>
      <c r="S50" s="94">
        <f t="shared" si="4"/>
        <v>88</v>
      </c>
      <c r="T50" s="94">
        <f t="shared" si="4"/>
        <v>87</v>
      </c>
      <c r="U50" s="94">
        <f t="shared" si="4"/>
        <v>91</v>
      </c>
      <c r="V50" s="94">
        <f t="shared" si="4"/>
        <v>88</v>
      </c>
      <c r="W50" s="94">
        <f t="shared" si="4"/>
        <v>89</v>
      </c>
      <c r="X50" s="94">
        <f t="shared" si="4"/>
        <v>100</v>
      </c>
      <c r="Y50" s="94">
        <f t="shared" si="4"/>
        <v>100</v>
      </c>
      <c r="Z50" s="94">
        <f t="shared" si="4"/>
        <v>100</v>
      </c>
      <c r="AA50" s="94">
        <f t="shared" si="4"/>
        <v>100</v>
      </c>
      <c r="AB50" s="94">
        <f t="shared" si="4"/>
        <v>99</v>
      </c>
      <c r="AC50" s="94">
        <f t="shared" si="4"/>
        <v>97</v>
      </c>
      <c r="AD50" s="94">
        <f t="shared" si="4"/>
        <v>87</v>
      </c>
      <c r="AE50" s="94">
        <f t="shared" si="4"/>
        <v>88</v>
      </c>
      <c r="AF50" s="94">
        <f t="shared" ref="AF50" si="5">MAX(AF5:AF49)</f>
        <v>89</v>
      </c>
      <c r="AG50" s="81">
        <f>MAX(AG5:AG49)</f>
        <v>100</v>
      </c>
      <c r="AH50" s="92">
        <f t="shared" si="3"/>
        <v>94.129032258064512</v>
      </c>
      <c r="AJ50" s="5" t="s">
        <v>33</v>
      </c>
    </row>
    <row r="51" spans="1:36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52"/>
      <c r="AG51" s="46"/>
      <c r="AH51" s="47"/>
    </row>
    <row r="52" spans="1:36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10"/>
      <c r="U52" s="110"/>
      <c r="V52" s="110"/>
      <c r="W52" s="110"/>
      <c r="X52" s="110"/>
      <c r="Y52" s="96"/>
      <c r="Z52" s="96"/>
      <c r="AA52" s="96"/>
      <c r="AB52" s="96"/>
      <c r="AC52" s="96"/>
      <c r="AD52" s="96"/>
      <c r="AE52" s="96"/>
      <c r="AF52" s="96"/>
      <c r="AG52" s="46"/>
      <c r="AH52" s="45"/>
    </row>
    <row r="53" spans="1:36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1"/>
      <c r="U53" s="111"/>
      <c r="V53" s="111"/>
      <c r="W53" s="111"/>
      <c r="X53" s="111"/>
      <c r="Y53" s="96"/>
      <c r="Z53" s="96"/>
      <c r="AA53" s="96"/>
      <c r="AB53" s="96"/>
      <c r="AC53" s="96"/>
      <c r="AD53" s="48"/>
      <c r="AE53" s="48"/>
      <c r="AF53" s="48"/>
      <c r="AG53" s="46"/>
      <c r="AH53" s="45"/>
      <c r="AI53" s="11" t="s">
        <v>33</v>
      </c>
    </row>
    <row r="54" spans="1:36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46"/>
      <c r="AH54" s="72"/>
    </row>
    <row r="55" spans="1:36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8"/>
      <c r="AG55" s="46"/>
      <c r="AH55" s="47"/>
      <c r="AJ55" t="s">
        <v>33</v>
      </c>
    </row>
    <row r="56" spans="1:36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9"/>
      <c r="AG56" s="46"/>
      <c r="AH56" s="47"/>
    </row>
    <row r="57" spans="1:36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3"/>
    </row>
    <row r="58" spans="1:36" x14ac:dyDescent="0.2">
      <c r="AJ58" t="s">
        <v>33</v>
      </c>
    </row>
    <row r="59" spans="1:36" x14ac:dyDescent="0.2">
      <c r="U59" s="2" t="s">
        <v>33</v>
      </c>
      <c r="Y59" s="2" t="s">
        <v>33</v>
      </c>
      <c r="AJ59" t="s">
        <v>33</v>
      </c>
    </row>
    <row r="60" spans="1:36" x14ac:dyDescent="0.2">
      <c r="L60" s="2" t="s">
        <v>33</v>
      </c>
      <c r="Q60" s="2" t="s">
        <v>33</v>
      </c>
      <c r="U60" s="2" t="s">
        <v>33</v>
      </c>
      <c r="AD60" s="2" t="s">
        <v>33</v>
      </c>
      <c r="AJ60" t="s">
        <v>33</v>
      </c>
    </row>
    <row r="61" spans="1:36" x14ac:dyDescent="0.2">
      <c r="O61" s="2" t="s">
        <v>33</v>
      </c>
      <c r="AB61" s="2" t="s">
        <v>33</v>
      </c>
      <c r="AG61" s="7" t="s">
        <v>33</v>
      </c>
    </row>
    <row r="62" spans="1:36" x14ac:dyDescent="0.2">
      <c r="G62" s="2" t="s">
        <v>33</v>
      </c>
      <c r="L62" s="2" t="s">
        <v>33</v>
      </c>
      <c r="AF62" s="2" t="s">
        <v>33</v>
      </c>
    </row>
    <row r="63" spans="1:36" x14ac:dyDescent="0.2">
      <c r="P63" s="2" t="s">
        <v>206</v>
      </c>
      <c r="S63" s="2" t="s">
        <v>33</v>
      </c>
      <c r="U63" s="2" t="s">
        <v>33</v>
      </c>
      <c r="V63" s="2" t="s">
        <v>33</v>
      </c>
      <c r="Y63" s="2" t="s">
        <v>33</v>
      </c>
      <c r="AD63" s="2" t="s">
        <v>33</v>
      </c>
      <c r="AJ63" t="s">
        <v>33</v>
      </c>
    </row>
    <row r="64" spans="1:36" x14ac:dyDescent="0.2">
      <c r="L64" s="2" t="s">
        <v>33</v>
      </c>
      <c r="S64" s="2" t="s">
        <v>33</v>
      </c>
      <c r="T64" s="2" t="s">
        <v>33</v>
      </c>
      <c r="Z64" s="2" t="s">
        <v>33</v>
      </c>
      <c r="AA64" s="2" t="s">
        <v>33</v>
      </c>
      <c r="AB64" s="2" t="s">
        <v>33</v>
      </c>
      <c r="AE64" s="2" t="s">
        <v>33</v>
      </c>
    </row>
    <row r="65" spans="7:33" x14ac:dyDescent="0.2">
      <c r="V65" s="2" t="s">
        <v>33</v>
      </c>
      <c r="W65" s="2" t="s">
        <v>33</v>
      </c>
      <c r="X65" s="2" t="s">
        <v>33</v>
      </c>
      <c r="Y65" s="2" t="s">
        <v>33</v>
      </c>
      <c r="AG65" s="7" t="s">
        <v>33</v>
      </c>
    </row>
    <row r="66" spans="7:33" x14ac:dyDescent="0.2">
      <c r="G66" s="2" t="s">
        <v>33</v>
      </c>
      <c r="P66" s="2" t="s">
        <v>33</v>
      </c>
      <c r="V66" s="2" t="s">
        <v>33</v>
      </c>
      <c r="Y66" s="2" t="s">
        <v>33</v>
      </c>
      <c r="AE66" s="2" t="s">
        <v>33</v>
      </c>
    </row>
    <row r="67" spans="7:33" x14ac:dyDescent="0.2">
      <c r="R67" s="2" t="s">
        <v>33</v>
      </c>
      <c r="U67" s="2" t="s">
        <v>33</v>
      </c>
    </row>
    <row r="68" spans="7:33" x14ac:dyDescent="0.2">
      <c r="L68" s="2" t="s">
        <v>33</v>
      </c>
      <c r="Y68" s="2" t="s">
        <v>33</v>
      </c>
      <c r="AC68" s="2" t="s">
        <v>33</v>
      </c>
      <c r="AD68" s="2" t="s">
        <v>33</v>
      </c>
    </row>
    <row r="70" spans="7:33" x14ac:dyDescent="0.2">
      <c r="N70" s="2" t="s">
        <v>33</v>
      </c>
    </row>
    <row r="71" spans="7:33" x14ac:dyDescent="0.2">
      <c r="U71" s="2" t="s">
        <v>33</v>
      </c>
    </row>
    <row r="76" spans="7:33" x14ac:dyDescent="0.2">
      <c r="W76" s="2" t="s">
        <v>33</v>
      </c>
    </row>
  </sheetData>
  <mergeCells count="36">
    <mergeCell ref="Z3:Z4"/>
    <mergeCell ref="A1:AH1"/>
    <mergeCell ref="T52:X52"/>
    <mergeCell ref="AF3:AF4"/>
    <mergeCell ref="A2:A4"/>
    <mergeCell ref="S3:S4"/>
    <mergeCell ref="V3:V4"/>
    <mergeCell ref="B2:AH2"/>
    <mergeCell ref="AE3:AE4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T53:X53"/>
    <mergeCell ref="U3:U4"/>
    <mergeCell ref="T3:T4"/>
    <mergeCell ref="P3:P4"/>
    <mergeCell ref="Q3:Q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showGridLines="0" zoomScale="90" zoomScaleNormal="90" workbookViewId="0">
      <selection activeCell="AE38" sqref="AE38"/>
    </sheetView>
  </sheetViews>
  <sheetFormatPr defaultRowHeight="12.75" x14ac:dyDescent="0.2"/>
  <cols>
    <col min="1" max="1" width="24.5703125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6.42578125" style="2" bestFit="1" customWidth="1"/>
    <col min="32" max="32" width="5.710937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16" t="s">
        <v>216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8"/>
    </row>
    <row r="2" spans="1:34" s="4" customFormat="1" ht="20.100000000000001" customHeight="1" x14ac:dyDescent="0.2">
      <c r="A2" s="119" t="s">
        <v>20</v>
      </c>
      <c r="B2" s="114" t="str">
        <f>TempInst!$B$2</f>
        <v>Agosto/2024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5"/>
    </row>
    <row r="3" spans="1:34" s="5" customFormat="1" ht="20.100000000000001" customHeight="1" x14ac:dyDescent="0.2">
      <c r="A3" s="119"/>
      <c r="B3" s="112">
        <v>1</v>
      </c>
      <c r="C3" s="112">
        <f>SUM(B3+1)</f>
        <v>2</v>
      </c>
      <c r="D3" s="112">
        <f t="shared" ref="D3:AD3" si="0">SUM(C3+1)</f>
        <v>3</v>
      </c>
      <c r="E3" s="112">
        <f t="shared" si="0"/>
        <v>4</v>
      </c>
      <c r="F3" s="112">
        <f t="shared" si="0"/>
        <v>5</v>
      </c>
      <c r="G3" s="112">
        <f t="shared" si="0"/>
        <v>6</v>
      </c>
      <c r="H3" s="112">
        <f t="shared" si="0"/>
        <v>7</v>
      </c>
      <c r="I3" s="112">
        <f t="shared" si="0"/>
        <v>8</v>
      </c>
      <c r="J3" s="112">
        <f t="shared" si="0"/>
        <v>9</v>
      </c>
      <c r="K3" s="112">
        <f t="shared" si="0"/>
        <v>10</v>
      </c>
      <c r="L3" s="112">
        <f t="shared" si="0"/>
        <v>11</v>
      </c>
      <c r="M3" s="112">
        <f t="shared" si="0"/>
        <v>12</v>
      </c>
      <c r="N3" s="112">
        <f t="shared" si="0"/>
        <v>13</v>
      </c>
      <c r="O3" s="112">
        <f t="shared" si="0"/>
        <v>14</v>
      </c>
      <c r="P3" s="112">
        <f t="shared" si="0"/>
        <v>15</v>
      </c>
      <c r="Q3" s="112">
        <f t="shared" si="0"/>
        <v>16</v>
      </c>
      <c r="R3" s="112">
        <f t="shared" si="0"/>
        <v>17</v>
      </c>
      <c r="S3" s="112">
        <f t="shared" si="0"/>
        <v>18</v>
      </c>
      <c r="T3" s="112">
        <f t="shared" si="0"/>
        <v>19</v>
      </c>
      <c r="U3" s="112">
        <f t="shared" si="0"/>
        <v>20</v>
      </c>
      <c r="V3" s="112">
        <f t="shared" si="0"/>
        <v>21</v>
      </c>
      <c r="W3" s="112">
        <f t="shared" si="0"/>
        <v>22</v>
      </c>
      <c r="X3" s="112">
        <f t="shared" si="0"/>
        <v>23</v>
      </c>
      <c r="Y3" s="112">
        <f t="shared" si="0"/>
        <v>24</v>
      </c>
      <c r="Z3" s="112">
        <f t="shared" si="0"/>
        <v>25</v>
      </c>
      <c r="AA3" s="112">
        <f t="shared" si="0"/>
        <v>26</v>
      </c>
      <c r="AB3" s="112">
        <f t="shared" si="0"/>
        <v>27</v>
      </c>
      <c r="AC3" s="112">
        <f t="shared" si="0"/>
        <v>28</v>
      </c>
      <c r="AD3" s="112">
        <f t="shared" si="0"/>
        <v>29</v>
      </c>
      <c r="AE3" s="112">
        <v>30</v>
      </c>
      <c r="AF3" s="112">
        <v>31</v>
      </c>
      <c r="AG3" s="78" t="s">
        <v>26</v>
      </c>
      <c r="AH3" s="79" t="s">
        <v>24</v>
      </c>
    </row>
    <row r="4" spans="1:34" s="5" customFormat="1" ht="20.100000000000001" customHeight="1" x14ac:dyDescent="0.2">
      <c r="A4" s="119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78" t="s">
        <v>23</v>
      </c>
      <c r="AH4" s="79" t="s">
        <v>23</v>
      </c>
    </row>
    <row r="5" spans="1:34" s="5" customFormat="1" x14ac:dyDescent="0.2">
      <c r="A5" s="50" t="s">
        <v>28</v>
      </c>
      <c r="B5" s="90">
        <f>[1]Agosto!$G$5</f>
        <v>15</v>
      </c>
      <c r="C5" s="90">
        <f>[1]Agosto!$G$6</f>
        <v>18</v>
      </c>
      <c r="D5" s="90">
        <f>[1]Agosto!$G$7</f>
        <v>17</v>
      </c>
      <c r="E5" s="90">
        <f>[1]Agosto!$G$8</f>
        <v>17</v>
      </c>
      <c r="F5" s="90">
        <f>[1]Agosto!$G$9</f>
        <v>17</v>
      </c>
      <c r="G5" s="90">
        <f>[1]Agosto!$G$10</f>
        <v>18</v>
      </c>
      <c r="H5" s="90">
        <f>[1]Agosto!$G$11</f>
        <v>17</v>
      </c>
      <c r="I5" s="90">
        <f>[1]Agosto!$G$12</f>
        <v>36</v>
      </c>
      <c r="J5" s="90">
        <f>[1]Agosto!$G$13</f>
        <v>71</v>
      </c>
      <c r="K5" s="90">
        <f>[1]Agosto!$G$14</f>
        <v>29</v>
      </c>
      <c r="L5" s="90">
        <f>[1]Agosto!$G$15</f>
        <v>19</v>
      </c>
      <c r="M5" s="90">
        <f>[1]Agosto!$G$16</f>
        <v>18</v>
      </c>
      <c r="N5" s="90">
        <f>[1]Agosto!$G$17</f>
        <v>14</v>
      </c>
      <c r="O5" s="90">
        <f>[1]Agosto!$G$18</f>
        <v>12</v>
      </c>
      <c r="P5" s="90">
        <f>[1]Agosto!$G$19</f>
        <v>11</v>
      </c>
      <c r="Q5" s="90">
        <f>[1]Agosto!$G$20</f>
        <v>12</v>
      </c>
      <c r="R5" s="90">
        <f>[1]Agosto!$G$21</f>
        <v>12</v>
      </c>
      <c r="S5" s="90">
        <f>[1]Agosto!$G$22</f>
        <v>10</v>
      </c>
      <c r="T5" s="90">
        <f>[1]Agosto!$G$23</f>
        <v>10</v>
      </c>
      <c r="U5" s="90">
        <f>[1]Agosto!$G$24</f>
        <v>11</v>
      </c>
      <c r="V5" s="90">
        <f>[1]Agosto!$G$25</f>
        <v>10</v>
      </c>
      <c r="W5" s="90">
        <f>[1]Agosto!$G$26</f>
        <v>11</v>
      </c>
      <c r="X5" s="90">
        <f>[1]Agosto!$G$27</f>
        <v>16</v>
      </c>
      <c r="Y5" s="90">
        <f>[1]Agosto!$G$28</f>
        <v>58</v>
      </c>
      <c r="Z5" s="90">
        <f>[1]Agosto!$G$29</f>
        <v>53</v>
      </c>
      <c r="AA5" s="90">
        <f>[1]Agosto!$G$30</f>
        <v>29</v>
      </c>
      <c r="AB5" s="90">
        <f>[1]Agosto!$G$31</f>
        <v>29</v>
      </c>
      <c r="AC5" s="90">
        <f>[1]Agosto!$G$32</f>
        <v>20</v>
      </c>
      <c r="AD5" s="90">
        <f>[1]Agosto!$G$33</f>
        <v>14</v>
      </c>
      <c r="AE5" s="90">
        <f>[1]Agosto!$G$34</f>
        <v>13</v>
      </c>
      <c r="AF5" s="90">
        <f>[1]Agosto!$G$35</f>
        <v>13</v>
      </c>
      <c r="AG5" s="81">
        <f t="shared" ref="AG5" si="1">MIN(B5:AF5)</f>
        <v>10</v>
      </c>
      <c r="AH5" s="92">
        <f t="shared" ref="AH5" si="2">AVERAGE(B5:AF5)</f>
        <v>20.967741935483872</v>
      </c>
    </row>
    <row r="6" spans="1:34" x14ac:dyDescent="0.2">
      <c r="A6" s="50" t="s">
        <v>0</v>
      </c>
      <c r="B6" s="93">
        <f>[2]Agosto!$G$5</f>
        <v>20</v>
      </c>
      <c r="C6" s="93">
        <f>[2]Agosto!$G$6</f>
        <v>18</v>
      </c>
      <c r="D6" s="93">
        <f>[2]Agosto!$G$7</f>
        <v>17</v>
      </c>
      <c r="E6" s="93">
        <f>[2]Agosto!$G$8</f>
        <v>28</v>
      </c>
      <c r="F6" s="93">
        <f>[2]Agosto!$G$9</f>
        <v>19</v>
      </c>
      <c r="G6" s="93">
        <f>[2]Agosto!$G$10</f>
        <v>15</v>
      </c>
      <c r="H6" s="93">
        <f>[2]Agosto!$G$11</f>
        <v>20</v>
      </c>
      <c r="I6" s="93">
        <f>[2]Agosto!$G$12</f>
        <v>83</v>
      </c>
      <c r="J6" s="93">
        <f>[2]Agosto!$G$13</f>
        <v>52</v>
      </c>
      <c r="K6" s="93">
        <f>[2]Agosto!$G$14</f>
        <v>22</v>
      </c>
      <c r="L6" s="93">
        <f>[2]Agosto!$G$15</f>
        <v>16</v>
      </c>
      <c r="M6" s="93">
        <f>[2]Agosto!$G$16</f>
        <v>13</v>
      </c>
      <c r="N6" s="93">
        <f>[2]Agosto!$G$17</f>
        <v>9</v>
      </c>
      <c r="O6" s="93">
        <f>[2]Agosto!$G$18</f>
        <v>13</v>
      </c>
      <c r="P6" s="93">
        <f>[2]Agosto!$G$19</f>
        <v>16</v>
      </c>
      <c r="Q6" s="93">
        <f>[2]Agosto!$G$20</f>
        <v>13</v>
      </c>
      <c r="R6" s="93">
        <f>[2]Agosto!$G$21</f>
        <v>13</v>
      </c>
      <c r="S6" s="93">
        <f>[2]Agosto!$G$22</f>
        <v>11</v>
      </c>
      <c r="T6" s="93">
        <f>[2]Agosto!$G$23</f>
        <v>10</v>
      </c>
      <c r="U6" s="93">
        <f>[2]Agosto!$G$24</f>
        <v>10</v>
      </c>
      <c r="V6" s="93">
        <f>[2]Agosto!$G$25</f>
        <v>9</v>
      </c>
      <c r="W6" s="93">
        <f>[2]Agosto!$G$26</f>
        <v>14</v>
      </c>
      <c r="X6" s="93">
        <f>[2]Agosto!$G$27</f>
        <v>72</v>
      </c>
      <c r="Y6" s="93">
        <f>[2]Agosto!$G$28</f>
        <v>46</v>
      </c>
      <c r="Z6" s="93">
        <f>[2]Agosto!$G$29</f>
        <v>26</v>
      </c>
      <c r="AA6" s="93">
        <f>[2]Agosto!$G$30</f>
        <v>15</v>
      </c>
      <c r="AB6" s="93">
        <f>[2]Agosto!$G$31</f>
        <v>19</v>
      </c>
      <c r="AC6" s="93">
        <f>[2]Agosto!$G$32</f>
        <v>13</v>
      </c>
      <c r="AD6" s="93">
        <f>[2]Agosto!$G$33</f>
        <v>17</v>
      </c>
      <c r="AE6" s="93">
        <f>[2]Agosto!$G$34</f>
        <v>14</v>
      </c>
      <c r="AF6" s="93">
        <f>[2]Agosto!$G$35</f>
        <v>14</v>
      </c>
      <c r="AG6" s="81">
        <f t="shared" ref="AG6:AG29" si="3">MIN(B6:AF6)</f>
        <v>9</v>
      </c>
      <c r="AH6" s="92">
        <f t="shared" ref="AH6:AH49" si="4">AVERAGE(B6:AF6)</f>
        <v>21.838709677419356</v>
      </c>
    </row>
    <row r="7" spans="1:34" x14ac:dyDescent="0.2">
      <c r="A7" s="50" t="s">
        <v>86</v>
      </c>
      <c r="B7" s="93">
        <f>[3]Agosto!$G$5</f>
        <v>23</v>
      </c>
      <c r="C7" s="93">
        <f>[3]Agosto!$G$6</f>
        <v>24</v>
      </c>
      <c r="D7" s="93">
        <f>[3]Agosto!$G$7</f>
        <v>22</v>
      </c>
      <c r="E7" s="93">
        <f>[3]Agosto!$G$8</f>
        <v>25</v>
      </c>
      <c r="F7" s="93">
        <f>[3]Agosto!$G$9</f>
        <v>23</v>
      </c>
      <c r="G7" s="93">
        <f>[3]Agosto!$G$10</f>
        <v>23</v>
      </c>
      <c r="H7" s="93">
        <f>[3]Agosto!$G$11</f>
        <v>21</v>
      </c>
      <c r="I7" s="93">
        <f>[3]Agosto!$G$12</f>
        <v>35</v>
      </c>
      <c r="J7" s="93">
        <f>[3]Agosto!$G$13</f>
        <v>69</v>
      </c>
      <c r="K7" s="93">
        <f>[3]Agosto!$G$14</f>
        <v>27</v>
      </c>
      <c r="L7" s="93">
        <f>[3]Agosto!$G$15</f>
        <v>23</v>
      </c>
      <c r="M7" s="93">
        <f>[3]Agosto!$G$16</f>
        <v>19</v>
      </c>
      <c r="N7" s="93">
        <f>[3]Agosto!$G$17</f>
        <v>18</v>
      </c>
      <c r="O7" s="93">
        <f>[3]Agosto!$G$18</f>
        <v>22</v>
      </c>
      <c r="P7" s="93">
        <f>[3]Agosto!$G$19</f>
        <v>19</v>
      </c>
      <c r="Q7" s="93">
        <f>[3]Agosto!$G$20</f>
        <v>20</v>
      </c>
      <c r="R7" s="93">
        <f>[3]Agosto!$G$21</f>
        <v>16</v>
      </c>
      <c r="S7" s="93">
        <f>[3]Agosto!$G$22</f>
        <v>15</v>
      </c>
      <c r="T7" s="93">
        <f>[3]Agosto!$G$23</f>
        <v>14</v>
      </c>
      <c r="U7" s="93">
        <f>[3]Agosto!$G$24</f>
        <v>14</v>
      </c>
      <c r="V7" s="93">
        <f>[3]Agosto!$G$25</f>
        <v>15</v>
      </c>
      <c r="W7" s="93">
        <f>[3]Agosto!$G$26</f>
        <v>16</v>
      </c>
      <c r="X7" s="93">
        <f>[3]Agosto!$G$27</f>
        <v>31</v>
      </c>
      <c r="Y7" s="93">
        <f>[3]Agosto!$G$28</f>
        <v>77</v>
      </c>
      <c r="Z7" s="93">
        <f>[3]Agosto!$G$29</f>
        <v>47</v>
      </c>
      <c r="AA7" s="93">
        <f>[3]Agosto!$G$30</f>
        <v>27</v>
      </c>
      <c r="AB7" s="93">
        <f>[3]Agosto!$G$31</f>
        <v>20</v>
      </c>
      <c r="AC7" s="93">
        <f>[3]Agosto!$G$32</f>
        <v>21</v>
      </c>
      <c r="AD7" s="93">
        <f>[3]Agosto!$G$33</f>
        <v>20</v>
      </c>
      <c r="AE7" s="93">
        <f>[3]Agosto!$G$34</f>
        <v>19</v>
      </c>
      <c r="AF7" s="93">
        <f>[3]Agosto!$G$35</f>
        <v>19</v>
      </c>
      <c r="AG7" s="81">
        <f t="shared" si="3"/>
        <v>14</v>
      </c>
      <c r="AH7" s="92">
        <f t="shared" si="4"/>
        <v>25.29032258064516</v>
      </c>
    </row>
    <row r="8" spans="1:34" ht="12" customHeight="1" x14ac:dyDescent="0.2">
      <c r="A8" s="50" t="s">
        <v>1</v>
      </c>
      <c r="B8" s="93">
        <f>[4]Agosto!$G$5</f>
        <v>17</v>
      </c>
      <c r="C8" s="93">
        <f>[4]Agosto!$G$6</f>
        <v>16</v>
      </c>
      <c r="D8" s="93">
        <f>[4]Agosto!$G$7</f>
        <v>16</v>
      </c>
      <c r="E8" s="93">
        <f>[4]Agosto!$G$8</f>
        <v>17</v>
      </c>
      <c r="F8" s="93">
        <f>[4]Agosto!$G$9</f>
        <v>15</v>
      </c>
      <c r="G8" s="93">
        <f>[4]Agosto!$G$10</f>
        <v>16</v>
      </c>
      <c r="H8" s="93">
        <f>[4]Agosto!$G$11</f>
        <v>16</v>
      </c>
      <c r="I8" s="93">
        <f>[4]Agosto!$G$12</f>
        <v>35</v>
      </c>
      <c r="J8" s="93">
        <f>[4]Agosto!$G$13</f>
        <v>74</v>
      </c>
      <c r="K8" s="93">
        <f>[4]Agosto!$G$14</f>
        <v>38</v>
      </c>
      <c r="L8" s="93">
        <f>[4]Agosto!$G$15</f>
        <v>20</v>
      </c>
      <c r="M8" s="93">
        <f>[4]Agosto!$G$16</f>
        <v>15</v>
      </c>
      <c r="N8" s="93">
        <f>[4]Agosto!$G$17</f>
        <v>17</v>
      </c>
      <c r="O8" s="93">
        <f>[4]Agosto!$G$18</f>
        <v>14</v>
      </c>
      <c r="P8" s="93">
        <f>[4]Agosto!$G$19</f>
        <v>12</v>
      </c>
      <c r="Q8" s="93">
        <f>[4]Agosto!$G$20</f>
        <v>16</v>
      </c>
      <c r="R8" s="93">
        <f>[4]Agosto!$G$21</f>
        <v>13</v>
      </c>
      <c r="S8" s="93">
        <f>[4]Agosto!$G$22</f>
        <v>13</v>
      </c>
      <c r="T8" s="93">
        <f>[4]Agosto!$G$23</f>
        <v>13</v>
      </c>
      <c r="U8" s="93">
        <f>[4]Agosto!$G$24</f>
        <v>12</v>
      </c>
      <c r="V8" s="93">
        <f>[4]Agosto!$G$25</f>
        <v>11</v>
      </c>
      <c r="W8" s="93">
        <f>[4]Agosto!$G$26</f>
        <v>14</v>
      </c>
      <c r="X8" s="93">
        <f>[4]Agosto!$G$27</f>
        <v>38</v>
      </c>
      <c r="Y8" s="93">
        <f>[4]Agosto!$G$28</f>
        <v>69</v>
      </c>
      <c r="Z8" s="93">
        <f>[4]Agosto!$G$29</f>
        <v>39</v>
      </c>
      <c r="AA8" s="93">
        <f>[4]Agosto!$G$30</f>
        <v>19</v>
      </c>
      <c r="AB8" s="93">
        <f>[4]Agosto!$G$31</f>
        <v>20</v>
      </c>
      <c r="AC8" s="93">
        <f>[4]Agosto!$G$32</f>
        <v>13</v>
      </c>
      <c r="AD8" s="93">
        <f>[4]Agosto!$G$33</f>
        <v>13</v>
      </c>
      <c r="AE8" s="93">
        <f>[4]Agosto!$G$34</f>
        <v>13</v>
      </c>
      <c r="AF8" s="93">
        <f>[4]Agosto!$G$35</f>
        <v>15</v>
      </c>
      <c r="AG8" s="81">
        <f t="shared" si="3"/>
        <v>11</v>
      </c>
      <c r="AH8" s="92">
        <f t="shared" si="4"/>
        <v>21.580645161290324</v>
      </c>
    </row>
    <row r="9" spans="1:34" x14ac:dyDescent="0.2">
      <c r="A9" s="50" t="s">
        <v>149</v>
      </c>
      <c r="B9" s="93">
        <f>[5]Agosto!$G$5</f>
        <v>27</v>
      </c>
      <c r="C9" s="93">
        <f>[5]Agosto!$G$6</f>
        <v>24</v>
      </c>
      <c r="D9" s="93">
        <f>[5]Agosto!$G$7</f>
        <v>24</v>
      </c>
      <c r="E9" s="93">
        <f>[5]Agosto!$G$8</f>
        <v>33</v>
      </c>
      <c r="F9" s="93">
        <f>[5]Agosto!$G$9</f>
        <v>26</v>
      </c>
      <c r="G9" s="93">
        <f>[5]Agosto!$G$10</f>
        <v>23</v>
      </c>
      <c r="H9" s="93">
        <f>[5]Agosto!$G$11</f>
        <v>25</v>
      </c>
      <c r="I9" s="93">
        <f>[5]Agosto!$G$12</f>
        <v>81</v>
      </c>
      <c r="J9" s="93">
        <f>[5]Agosto!$G$13</f>
        <v>56</v>
      </c>
      <c r="K9" s="93">
        <f>[5]Agosto!$G$14</f>
        <v>27</v>
      </c>
      <c r="L9" s="93">
        <f>[5]Agosto!$G$15</f>
        <v>25</v>
      </c>
      <c r="M9" s="93">
        <f>[5]Agosto!$G$16</f>
        <v>22</v>
      </c>
      <c r="N9" s="93">
        <f>[5]Agosto!$G$17</f>
        <v>14</v>
      </c>
      <c r="O9" s="93">
        <f>[5]Agosto!$G$18</f>
        <v>19</v>
      </c>
      <c r="P9" s="93">
        <f>[5]Agosto!$G$19</f>
        <v>22</v>
      </c>
      <c r="Q9" s="93">
        <f>[5]Agosto!$G$20</f>
        <v>20</v>
      </c>
      <c r="R9" s="93">
        <f>[5]Agosto!$G$21</f>
        <v>22</v>
      </c>
      <c r="S9" s="93">
        <f>[5]Agosto!$G$22</f>
        <v>15</v>
      </c>
      <c r="T9" s="93">
        <f>[5]Agosto!$G$23</f>
        <v>15</v>
      </c>
      <c r="U9" s="93">
        <f>[5]Agosto!$G$24</f>
        <v>16</v>
      </c>
      <c r="V9" s="93">
        <f>[5]Agosto!$G$25</f>
        <v>15</v>
      </c>
      <c r="W9" s="93">
        <f>[5]Agosto!$G$26</f>
        <v>22</v>
      </c>
      <c r="X9" s="93">
        <f>[5]Agosto!$G$27</f>
        <v>82</v>
      </c>
      <c r="Y9" s="93">
        <f>[5]Agosto!$G$28</f>
        <v>57</v>
      </c>
      <c r="Z9" s="93">
        <f>[5]Agosto!$G$29</f>
        <v>27</v>
      </c>
      <c r="AA9" s="93">
        <f>[5]Agosto!$G$30</f>
        <v>22</v>
      </c>
      <c r="AB9" s="93">
        <f>[5]Agosto!$G$31</f>
        <v>23</v>
      </c>
      <c r="AC9" s="93">
        <f>[5]Agosto!$G$32</f>
        <v>17</v>
      </c>
      <c r="AD9" s="93">
        <f>[5]Agosto!$G$33</f>
        <v>24</v>
      </c>
      <c r="AE9" s="93">
        <f>[5]Agosto!$G$34</f>
        <v>21</v>
      </c>
      <c r="AF9" s="93">
        <f>[5]Agosto!$G$35</f>
        <v>22</v>
      </c>
      <c r="AG9" s="81">
        <f t="shared" si="3"/>
        <v>14</v>
      </c>
      <c r="AH9" s="92">
        <f t="shared" si="4"/>
        <v>28</v>
      </c>
    </row>
    <row r="10" spans="1:34" x14ac:dyDescent="0.2">
      <c r="A10" s="50" t="s">
        <v>93</v>
      </c>
      <c r="B10" s="93">
        <f>[6]Agosto!$G$5</f>
        <v>20</v>
      </c>
      <c r="C10" s="93">
        <f>[6]Agosto!$G$6</f>
        <v>24</v>
      </c>
      <c r="D10" s="93">
        <f>[6]Agosto!$G$7</f>
        <v>23</v>
      </c>
      <c r="E10" s="93">
        <f>[6]Agosto!$G$8</f>
        <v>23</v>
      </c>
      <c r="F10" s="93">
        <f>[6]Agosto!$G$9</f>
        <v>22</v>
      </c>
      <c r="G10" s="93">
        <f>[6]Agosto!$G$10</f>
        <v>22</v>
      </c>
      <c r="H10" s="93">
        <f>[6]Agosto!$G$11</f>
        <v>19</v>
      </c>
      <c r="I10" s="93">
        <f>[6]Agosto!$G$12</f>
        <v>37</v>
      </c>
      <c r="J10" s="93">
        <f>[6]Agosto!$G$13</f>
        <v>83</v>
      </c>
      <c r="K10" s="93">
        <f>[6]Agosto!$G$14</f>
        <v>31</v>
      </c>
      <c r="L10" s="93">
        <f>[6]Agosto!$G$15</f>
        <v>19</v>
      </c>
      <c r="M10" s="93">
        <f>[6]Agosto!$G$16</f>
        <v>16</v>
      </c>
      <c r="N10" s="93">
        <f>[6]Agosto!$G$17</f>
        <v>17</v>
      </c>
      <c r="O10" s="93">
        <f>[6]Agosto!$G$18</f>
        <v>14</v>
      </c>
      <c r="P10" s="93">
        <f>[6]Agosto!$G$19</f>
        <v>15</v>
      </c>
      <c r="Q10" s="93">
        <f>[6]Agosto!$G$20</f>
        <v>17</v>
      </c>
      <c r="R10" s="93">
        <f>[6]Agosto!$G$21</f>
        <v>15</v>
      </c>
      <c r="S10" s="93">
        <f>[6]Agosto!$G$22</f>
        <v>18</v>
      </c>
      <c r="T10" s="93">
        <f>[6]Agosto!$G$23</f>
        <v>15</v>
      </c>
      <c r="U10" s="93">
        <f>[6]Agosto!$G$24</f>
        <v>13</v>
      </c>
      <c r="V10" s="93">
        <f>[6]Agosto!$G$25</f>
        <v>14</v>
      </c>
      <c r="W10" s="93">
        <f>[6]Agosto!$G$26</f>
        <v>16</v>
      </c>
      <c r="X10" s="93">
        <f>[6]Agosto!$G$27</f>
        <v>27</v>
      </c>
      <c r="Y10" s="93">
        <f>[6]Agosto!$G$28</f>
        <v>68</v>
      </c>
      <c r="Z10" s="93">
        <f>[6]Agosto!$G$29</f>
        <v>57</v>
      </c>
      <c r="AA10" s="93">
        <f>[6]Agosto!$G$30</f>
        <v>28</v>
      </c>
      <c r="AB10" s="93">
        <f>[6]Agosto!$G$31</f>
        <v>24</v>
      </c>
      <c r="AC10" s="93">
        <f>[6]Agosto!$G$32</f>
        <v>18</v>
      </c>
      <c r="AD10" s="93">
        <f>[6]Agosto!$G$33</f>
        <v>15</v>
      </c>
      <c r="AE10" s="93">
        <f>[6]Agosto!$G$34</f>
        <v>17</v>
      </c>
      <c r="AF10" s="93">
        <f>[6]Agosto!$G$35</f>
        <v>18</v>
      </c>
      <c r="AG10" s="81">
        <f t="shared" si="3"/>
        <v>13</v>
      </c>
      <c r="AH10" s="92">
        <f t="shared" si="4"/>
        <v>24.677419354838708</v>
      </c>
    </row>
    <row r="11" spans="1:34" x14ac:dyDescent="0.2">
      <c r="A11" s="50" t="s">
        <v>50</v>
      </c>
      <c r="B11" s="93">
        <f>[7]Agosto!$G$5</f>
        <v>22</v>
      </c>
      <c r="C11" s="93">
        <f>[7]Agosto!$G$6</f>
        <v>20</v>
      </c>
      <c r="D11" s="93">
        <f>[7]Agosto!$G$7</f>
        <v>18</v>
      </c>
      <c r="E11" s="93">
        <f>[7]Agosto!$G$8</f>
        <v>20</v>
      </c>
      <c r="F11" s="93">
        <f>[7]Agosto!$G$9</f>
        <v>21</v>
      </c>
      <c r="G11" s="93">
        <f>[7]Agosto!$G$10</f>
        <v>18</v>
      </c>
      <c r="H11" s="93">
        <f>[7]Agosto!$G$11</f>
        <v>17</v>
      </c>
      <c r="I11" s="93">
        <f>[7]Agosto!$G$12</f>
        <v>23</v>
      </c>
      <c r="J11" s="93">
        <f>[7]Agosto!$G$13</f>
        <v>94</v>
      </c>
      <c r="K11" s="93">
        <f>[7]Agosto!$G$14</f>
        <v>32</v>
      </c>
      <c r="L11" s="93">
        <f>[7]Agosto!$G$15</f>
        <v>31</v>
      </c>
      <c r="M11" s="93">
        <f>[7]Agosto!$G$16</f>
        <v>23</v>
      </c>
      <c r="N11" s="93">
        <f>[7]Agosto!$G$17</f>
        <v>16</v>
      </c>
      <c r="O11" s="93">
        <f>[7]Agosto!$G$18</f>
        <v>25</v>
      </c>
      <c r="P11" s="93">
        <f>[7]Agosto!$G$19</f>
        <v>16</v>
      </c>
      <c r="Q11" s="93">
        <f>[7]Agosto!$G$20</f>
        <v>19</v>
      </c>
      <c r="R11" s="93">
        <f>[7]Agosto!$G$21</f>
        <v>13</v>
      </c>
      <c r="S11" s="93">
        <f>[7]Agosto!$G$22</f>
        <v>12</v>
      </c>
      <c r="T11" s="93">
        <f>[7]Agosto!$G$23</f>
        <v>12</v>
      </c>
      <c r="U11" s="93">
        <f>[7]Agosto!$G$24</f>
        <v>13</v>
      </c>
      <c r="V11" s="93">
        <f>[7]Agosto!$G$25</f>
        <v>17</v>
      </c>
      <c r="W11" s="93">
        <f>[7]Agosto!$G$26</f>
        <v>12</v>
      </c>
      <c r="X11" s="93">
        <f>[7]Agosto!$G$27</f>
        <v>20</v>
      </c>
      <c r="Y11" s="93">
        <f>[7]Agosto!$G$28</f>
        <v>61</v>
      </c>
      <c r="Z11" s="93">
        <f>[7]Agosto!$G$29</f>
        <v>39</v>
      </c>
      <c r="AA11" s="93">
        <f>[7]Agosto!$G$30</f>
        <v>26</v>
      </c>
      <c r="AB11" s="93">
        <v>13</v>
      </c>
      <c r="AC11" s="93">
        <f>[7]Agosto!$G$32</f>
        <v>15</v>
      </c>
      <c r="AD11" s="93">
        <f>[7]Agosto!$G$33</f>
        <v>26</v>
      </c>
      <c r="AE11" s="93">
        <f>[7]Agosto!$G$34</f>
        <v>19</v>
      </c>
      <c r="AF11" s="93">
        <f>[7]Agosto!$G$35</f>
        <v>15</v>
      </c>
      <c r="AG11" s="81">
        <f t="shared" si="3"/>
        <v>12</v>
      </c>
      <c r="AH11" s="92">
        <f t="shared" si="4"/>
        <v>23.483870967741936</v>
      </c>
    </row>
    <row r="12" spans="1:34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 t="s">
        <v>203</v>
      </c>
      <c r="AH12" s="92" t="e">
        <f t="shared" si="4"/>
        <v>#DIV/0!</v>
      </c>
    </row>
    <row r="13" spans="1:34" x14ac:dyDescent="0.2">
      <c r="A13" s="50" t="s">
        <v>96</v>
      </c>
      <c r="B13" s="93">
        <f>[8]Agosto!$G$5</f>
        <v>25</v>
      </c>
      <c r="C13" s="93">
        <f>[8]Agosto!$G$6</f>
        <v>25</v>
      </c>
      <c r="D13" s="93">
        <f>[8]Agosto!$G$7</f>
        <v>22</v>
      </c>
      <c r="E13" s="93">
        <f>[8]Agosto!$G$8</f>
        <v>26</v>
      </c>
      <c r="F13" s="93">
        <f>[8]Agosto!$G$9</f>
        <v>25</v>
      </c>
      <c r="G13" s="93">
        <f>[8]Agosto!$G$10</f>
        <v>24</v>
      </c>
      <c r="H13" s="93">
        <f>[8]Agosto!$G$11</f>
        <v>25</v>
      </c>
      <c r="I13" s="93">
        <f>[8]Agosto!$G$12</f>
        <v>68</v>
      </c>
      <c r="J13" s="93">
        <f>[8]Agosto!$G$13</f>
        <v>48</v>
      </c>
      <c r="K13" s="93">
        <f>[8]Agosto!$G$14</f>
        <v>26</v>
      </c>
      <c r="L13" s="93">
        <f>[8]Agosto!$G$15</f>
        <v>17</v>
      </c>
      <c r="M13" s="93">
        <f>[8]Agosto!$G$16</f>
        <v>19</v>
      </c>
      <c r="N13" s="93">
        <f>[8]Agosto!$G$17</f>
        <v>18</v>
      </c>
      <c r="O13" s="93">
        <f>[8]Agosto!$G$18</f>
        <v>17</v>
      </c>
      <c r="P13" s="93">
        <f>[8]Agosto!$G$19</f>
        <v>18</v>
      </c>
      <c r="Q13" s="93">
        <f>[8]Agosto!$G$20</f>
        <v>18</v>
      </c>
      <c r="R13" s="93">
        <f>[8]Agosto!$G$21</f>
        <v>21</v>
      </c>
      <c r="S13" s="93">
        <f>[8]Agosto!$G$22</f>
        <v>15</v>
      </c>
      <c r="T13" s="93">
        <f>[8]Agosto!$G$23</f>
        <v>15</v>
      </c>
      <c r="U13" s="93">
        <f>[8]Agosto!$G$24</f>
        <v>17</v>
      </c>
      <c r="V13" s="93">
        <f>[8]Agosto!$G$25</f>
        <v>15</v>
      </c>
      <c r="W13" s="93">
        <f>[8]Agosto!$G$26</f>
        <v>24</v>
      </c>
      <c r="X13" s="93">
        <f>[8]Agosto!$G$27</f>
        <v>61</v>
      </c>
      <c r="Y13" s="93">
        <f>[8]Agosto!$G$28</f>
        <v>62</v>
      </c>
      <c r="Z13" s="93">
        <f>[8]Agosto!$G$29</f>
        <v>25</v>
      </c>
      <c r="AA13" s="93">
        <f>[8]Agosto!$G$30</f>
        <v>25</v>
      </c>
      <c r="AB13" s="93">
        <f>[8]Agosto!$G$31</f>
        <v>25</v>
      </c>
      <c r="AC13" s="93">
        <f>[8]Agosto!$G$32</f>
        <v>17</v>
      </c>
      <c r="AD13" s="93">
        <f>[8]Agosto!$G$33</f>
        <v>18</v>
      </c>
      <c r="AE13" s="93">
        <f>[8]Agosto!$G$34</f>
        <v>19</v>
      </c>
      <c r="AF13" s="93">
        <f>[8]Agosto!$G$35</f>
        <v>20</v>
      </c>
      <c r="AG13" s="81">
        <f t="shared" si="3"/>
        <v>15</v>
      </c>
      <c r="AH13" s="92">
        <f t="shared" si="4"/>
        <v>25.806451612903224</v>
      </c>
    </row>
    <row r="14" spans="1:34" hidden="1" x14ac:dyDescent="0.2">
      <c r="A14" s="50" t="s">
        <v>100</v>
      </c>
      <c r="B14" s="93" t="str">
        <f>[9]Agosto!$G$5</f>
        <v>*</v>
      </c>
      <c r="C14" s="93" t="str">
        <f>[9]Agosto!$G$6</f>
        <v>*</v>
      </c>
      <c r="D14" s="93" t="str">
        <f>[9]Agosto!$G$7</f>
        <v>*</v>
      </c>
      <c r="E14" s="93" t="str">
        <f>[9]Agosto!$G$8</f>
        <v>*</v>
      </c>
      <c r="F14" s="93" t="str">
        <f>[9]Agosto!$G$9</f>
        <v>*</v>
      </c>
      <c r="G14" s="93" t="str">
        <f>[9]Agosto!$G$10</f>
        <v>*</v>
      </c>
      <c r="H14" s="93" t="str">
        <f>[9]Agosto!$G$11</f>
        <v>*</v>
      </c>
      <c r="I14" s="93" t="str">
        <f>[9]Agosto!$G$12</f>
        <v>*</v>
      </c>
      <c r="J14" s="93" t="str">
        <f>[9]Agosto!$G$13</f>
        <v>*</v>
      </c>
      <c r="K14" s="93" t="str">
        <f>[9]Agosto!$G$14</f>
        <v>*</v>
      </c>
      <c r="L14" s="93" t="str">
        <f>[9]Agosto!$G$15</f>
        <v>*</v>
      </c>
      <c r="M14" s="93" t="str">
        <f>[9]Agosto!$G$16</f>
        <v>*</v>
      </c>
      <c r="N14" s="93" t="str">
        <f>[9]Agosto!$G$17</f>
        <v>*</v>
      </c>
      <c r="O14" s="93" t="str">
        <f>[9]Agosto!$G$18</f>
        <v>*</v>
      </c>
      <c r="P14" s="93" t="str">
        <f>[9]Agosto!$G$19</f>
        <v>*</v>
      </c>
      <c r="Q14" s="93" t="str">
        <f>[9]Agosto!$G$20</f>
        <v>*</v>
      </c>
      <c r="R14" s="93" t="str">
        <f>[9]Agosto!$G$21</f>
        <v>*</v>
      </c>
      <c r="S14" s="93" t="str">
        <f>[9]Agosto!$G$22</f>
        <v>*</v>
      </c>
      <c r="T14" s="93" t="str">
        <f>[9]Agosto!$G$23</f>
        <v>*</v>
      </c>
      <c r="U14" s="93" t="str">
        <f>[9]Agosto!$G$24</f>
        <v>*</v>
      </c>
      <c r="V14" s="93" t="str">
        <f>[9]Agosto!$G$25</f>
        <v>*</v>
      </c>
      <c r="W14" s="93" t="str">
        <f>[9]Agosto!$G$26</f>
        <v>*</v>
      </c>
      <c r="X14" s="93" t="str">
        <f>[9]Agosto!$G$27</f>
        <v>*</v>
      </c>
      <c r="Y14" s="93" t="str">
        <f>[9]Agosto!$G$28</f>
        <v>*</v>
      </c>
      <c r="Z14" s="93" t="str">
        <f>[9]Agosto!$G$29</f>
        <v>*</v>
      </c>
      <c r="AA14" s="93" t="str">
        <f>[9]Agosto!$G$30</f>
        <v>*</v>
      </c>
      <c r="AB14" s="93" t="str">
        <f>[9]Agosto!$G$31</f>
        <v>*</v>
      </c>
      <c r="AC14" s="93" t="str">
        <f>[9]Agosto!$G$32</f>
        <v>*</v>
      </c>
      <c r="AD14" s="93" t="str">
        <f>[9]Agosto!$G$33</f>
        <v>*</v>
      </c>
      <c r="AE14" s="93" t="str">
        <f>[9]Agosto!$G$34</f>
        <v>*</v>
      </c>
      <c r="AF14" s="93" t="str">
        <f>[9]Agosto!$G$35</f>
        <v>*</v>
      </c>
      <c r="AG14" s="81" t="s">
        <v>203</v>
      </c>
      <c r="AH14" s="92" t="e">
        <f t="shared" si="4"/>
        <v>#DIV/0!</v>
      </c>
    </row>
    <row r="15" spans="1:34" x14ac:dyDescent="0.2">
      <c r="A15" s="50" t="s">
        <v>103</v>
      </c>
      <c r="B15" s="93">
        <f>[10]Agosto!$G$5</f>
        <v>25</v>
      </c>
      <c r="C15" s="93">
        <f>[10]Agosto!$G$6</f>
        <v>24</v>
      </c>
      <c r="D15" s="93">
        <f>[10]Agosto!$G$7</f>
        <v>22</v>
      </c>
      <c r="E15" s="93">
        <f>[10]Agosto!$G$8</f>
        <v>28</v>
      </c>
      <c r="F15" s="93">
        <f>[10]Agosto!$G$9</f>
        <v>24</v>
      </c>
      <c r="G15" s="93">
        <f>[10]Agosto!$G$10</f>
        <v>21</v>
      </c>
      <c r="H15" s="93">
        <f>[10]Agosto!$G$11</f>
        <v>24</v>
      </c>
      <c r="I15" s="93">
        <f>[10]Agosto!$G$12</f>
        <v>62</v>
      </c>
      <c r="J15" s="93">
        <f>[10]Agosto!$G$13</f>
        <v>62</v>
      </c>
      <c r="K15" s="93">
        <f>[10]Agosto!$G$14</f>
        <v>27</v>
      </c>
      <c r="L15" s="93">
        <f>[10]Agosto!$G$15</f>
        <v>20</v>
      </c>
      <c r="M15" s="93">
        <f>[10]Agosto!$G$16</f>
        <v>21</v>
      </c>
      <c r="N15" s="93">
        <f>[10]Agosto!$G$17</f>
        <v>14</v>
      </c>
      <c r="O15" s="93">
        <f>[10]Agosto!$G$18</f>
        <v>19</v>
      </c>
      <c r="P15" s="93">
        <f>[10]Agosto!$G$19</f>
        <v>21</v>
      </c>
      <c r="Q15" s="93">
        <f>[10]Agosto!$G$20</f>
        <v>19</v>
      </c>
      <c r="R15" s="93">
        <f>[10]Agosto!$G$21</f>
        <v>18</v>
      </c>
      <c r="S15" s="93">
        <f>[10]Agosto!$G$22</f>
        <v>14</v>
      </c>
      <c r="T15" s="93">
        <f>[10]Agosto!$G$23</f>
        <v>14</v>
      </c>
      <c r="U15" s="93">
        <f>[10]Agosto!$G$24</f>
        <v>15</v>
      </c>
      <c r="V15" s="93">
        <f>[10]Agosto!$G$25</f>
        <v>14</v>
      </c>
      <c r="W15" s="93">
        <f>[10]Agosto!$G$26</f>
        <v>19</v>
      </c>
      <c r="X15" s="93">
        <f>[10]Agosto!$G$27</f>
        <v>66</v>
      </c>
      <c r="Y15" s="93">
        <f>[10]Agosto!$G$28</f>
        <v>56</v>
      </c>
      <c r="Z15" s="93">
        <f>[10]Agosto!$G$29</f>
        <v>31</v>
      </c>
      <c r="AA15" s="93">
        <f>[10]Agosto!$G$30</f>
        <v>19</v>
      </c>
      <c r="AB15" s="93">
        <f>[10]Agosto!$G$31</f>
        <v>23</v>
      </c>
      <c r="AC15" s="93">
        <f>[10]Agosto!$G$32</f>
        <v>22</v>
      </c>
      <c r="AD15" s="93">
        <f>[10]Agosto!$G$33</f>
        <v>22</v>
      </c>
      <c r="AE15" s="93">
        <f>[10]Agosto!$G$34</f>
        <v>19</v>
      </c>
      <c r="AF15" s="93">
        <f>[10]Agosto!$G$35</f>
        <v>20</v>
      </c>
      <c r="AG15" s="81">
        <f t="shared" si="3"/>
        <v>14</v>
      </c>
      <c r="AH15" s="92">
        <f t="shared" si="4"/>
        <v>25.967741935483872</v>
      </c>
    </row>
    <row r="16" spans="1:34" x14ac:dyDescent="0.2">
      <c r="A16" s="50" t="s">
        <v>150</v>
      </c>
      <c r="B16" s="93">
        <f>[11]Agosto!$G$5</f>
        <v>21</v>
      </c>
      <c r="C16" s="93">
        <f>[11]Agosto!$G$6</f>
        <v>23</v>
      </c>
      <c r="D16" s="93">
        <f>[11]Agosto!$G$7</f>
        <v>22</v>
      </c>
      <c r="E16" s="93">
        <f>[11]Agosto!$G$8</f>
        <v>26</v>
      </c>
      <c r="F16" s="93">
        <f>[11]Agosto!$G$9</f>
        <v>20</v>
      </c>
      <c r="G16" s="93">
        <f>[11]Agosto!$G$10</f>
        <v>22</v>
      </c>
      <c r="H16" s="93">
        <f>[11]Agosto!$G$11</f>
        <v>20</v>
      </c>
      <c r="I16" s="93">
        <f>[11]Agosto!$G$12</f>
        <v>31</v>
      </c>
      <c r="J16" s="93">
        <f>[11]Agosto!$G$13</f>
        <v>80</v>
      </c>
      <c r="K16" s="93">
        <f>[11]Agosto!$G$14</f>
        <v>32</v>
      </c>
      <c r="L16" s="93">
        <f>[11]Agosto!$G$15</f>
        <v>13</v>
      </c>
      <c r="M16" s="93">
        <f>[11]Agosto!$G$16</f>
        <v>17</v>
      </c>
      <c r="N16" s="93">
        <f>[11]Agosto!$G$17</f>
        <v>15</v>
      </c>
      <c r="O16" s="93">
        <f>[11]Agosto!$G$18</f>
        <v>12</v>
      </c>
      <c r="P16" s="93">
        <f>[11]Agosto!$G$19</f>
        <v>14</v>
      </c>
      <c r="Q16" s="93">
        <f>[11]Agosto!$G$20</f>
        <v>16</v>
      </c>
      <c r="R16" s="93">
        <f>[11]Agosto!$G$21</f>
        <v>16</v>
      </c>
      <c r="S16" s="93">
        <f>[11]Agosto!$G$22</f>
        <v>17</v>
      </c>
      <c r="T16" s="93">
        <f>[11]Agosto!$G$23</f>
        <v>15</v>
      </c>
      <c r="U16" s="93">
        <f>[11]Agosto!$G$24</f>
        <v>14</v>
      </c>
      <c r="V16" s="93">
        <f>[11]Agosto!$G$25</f>
        <v>12</v>
      </c>
      <c r="W16" s="93">
        <f>[11]Agosto!$G$26</f>
        <v>14</v>
      </c>
      <c r="X16" s="93">
        <f>[11]Agosto!$G$27</f>
        <v>25</v>
      </c>
      <c r="Y16" s="93">
        <f>[11]Agosto!$G$28</f>
        <v>63</v>
      </c>
      <c r="Z16" s="93">
        <f>[11]Agosto!$G$29</f>
        <v>58</v>
      </c>
      <c r="AA16" s="93">
        <f>[11]Agosto!$G$30</f>
        <v>24</v>
      </c>
      <c r="AB16" s="93">
        <f>[11]Agosto!$G$31</f>
        <v>20</v>
      </c>
      <c r="AC16" s="93">
        <f>[11]Agosto!$G$32</f>
        <v>16</v>
      </c>
      <c r="AD16" s="93">
        <f>[11]Agosto!$G$33</f>
        <v>17</v>
      </c>
      <c r="AE16" s="93">
        <f>[11]Agosto!$G$34</f>
        <v>16</v>
      </c>
      <c r="AF16" s="93">
        <f>[11]Agosto!$G$35</f>
        <v>17</v>
      </c>
      <c r="AG16" s="81">
        <f t="shared" si="3"/>
        <v>12</v>
      </c>
      <c r="AH16" s="92">
        <f t="shared" si="4"/>
        <v>23.483870967741936</v>
      </c>
    </row>
    <row r="17" spans="1:39" x14ac:dyDescent="0.2">
      <c r="A17" s="50" t="s">
        <v>2</v>
      </c>
      <c r="B17" s="93">
        <f>[12]Agosto!$G$5</f>
        <v>15</v>
      </c>
      <c r="C17" s="93">
        <f>[12]Agosto!$G$6</f>
        <v>18</v>
      </c>
      <c r="D17" s="93">
        <f>[12]Agosto!$G$7</f>
        <v>18</v>
      </c>
      <c r="E17" s="93">
        <f>[12]Agosto!$G$8</f>
        <v>20</v>
      </c>
      <c r="F17" s="93">
        <f>[12]Agosto!$G$9</f>
        <v>18</v>
      </c>
      <c r="G17" s="93">
        <f>[12]Agosto!$G$10</f>
        <v>18</v>
      </c>
      <c r="H17" s="93">
        <f>[12]Agosto!$G$11</f>
        <v>16</v>
      </c>
      <c r="I17" s="93">
        <f>[12]Agosto!$G$12</f>
        <v>28</v>
      </c>
      <c r="J17" s="93">
        <f>[12]Agosto!$G$13</f>
        <v>82</v>
      </c>
      <c r="K17" s="93">
        <f>[12]Agosto!$G$14</f>
        <v>33</v>
      </c>
      <c r="L17" s="93">
        <f>[12]Agosto!$G$15</f>
        <v>19</v>
      </c>
      <c r="M17" s="93">
        <f>[12]Agosto!$G$16</f>
        <v>15</v>
      </c>
      <c r="N17" s="93">
        <f>[12]Agosto!$G$17</f>
        <v>13</v>
      </c>
      <c r="O17" s="93">
        <f>[12]Agosto!$G$18</f>
        <v>12</v>
      </c>
      <c r="P17" s="93">
        <f>[12]Agosto!$G$19</f>
        <v>14</v>
      </c>
      <c r="Q17" s="93">
        <f>[12]Agosto!$G$20</f>
        <v>14</v>
      </c>
      <c r="R17" s="93">
        <f>[12]Agosto!$G$21</f>
        <v>13</v>
      </c>
      <c r="S17" s="93">
        <f>[12]Agosto!$G$22</f>
        <v>15</v>
      </c>
      <c r="T17" s="93">
        <f>[12]Agosto!$G$23</f>
        <v>14</v>
      </c>
      <c r="U17" s="93">
        <f>[12]Agosto!$G$24</f>
        <v>11</v>
      </c>
      <c r="V17" s="93">
        <f>[12]Agosto!$G$25</f>
        <v>12</v>
      </c>
      <c r="W17" s="93">
        <f>[12]Agosto!$G$26</f>
        <v>14</v>
      </c>
      <c r="X17" s="93">
        <f>[12]Agosto!$G$27</f>
        <v>24</v>
      </c>
      <c r="Y17" s="93">
        <f>[12]Agosto!$G$28</f>
        <v>62</v>
      </c>
      <c r="Z17" s="93">
        <f>[12]Agosto!$G$29</f>
        <v>44</v>
      </c>
      <c r="AA17" s="93">
        <f>[12]Agosto!$G$30</f>
        <v>24</v>
      </c>
      <c r="AB17" s="93">
        <f>[12]Agosto!$G$31</f>
        <v>22</v>
      </c>
      <c r="AC17" s="93">
        <f>[12]Agosto!$G$32</f>
        <v>15</v>
      </c>
      <c r="AD17" s="93">
        <f>[12]Agosto!$G$33</f>
        <v>14</v>
      </c>
      <c r="AE17" s="93">
        <f>[12]Agosto!$G$34</f>
        <v>14</v>
      </c>
      <c r="AF17" s="93">
        <f>[12]Agosto!$G$35</f>
        <v>15</v>
      </c>
      <c r="AG17" s="81">
        <f t="shared" si="3"/>
        <v>11</v>
      </c>
      <c r="AH17" s="92">
        <f t="shared" si="4"/>
        <v>21.483870967741936</v>
      </c>
      <c r="AJ17" s="11" t="s">
        <v>33</v>
      </c>
    </row>
    <row r="18" spans="1:39" x14ac:dyDescent="0.2">
      <c r="A18" s="50" t="s">
        <v>3</v>
      </c>
      <c r="B18" s="93">
        <f>[13]Agosto!$G5</f>
        <v>23</v>
      </c>
      <c r="C18" s="93">
        <f>[13]Agosto!$G6</f>
        <v>20</v>
      </c>
      <c r="D18" s="93">
        <f>[13]Agosto!$G7</f>
        <v>21</v>
      </c>
      <c r="E18" s="93">
        <f>[13]Agosto!$G8</f>
        <v>20</v>
      </c>
      <c r="F18" s="93">
        <f>[13]Agosto!$G9</f>
        <v>21</v>
      </c>
      <c r="G18" s="93">
        <f>[13]Agosto!$G10</f>
        <v>20</v>
      </c>
      <c r="H18" s="93">
        <f>[13]Agosto!$G11</f>
        <v>19</v>
      </c>
      <c r="I18" s="93">
        <f>[13]Agosto!$G12</f>
        <v>20</v>
      </c>
      <c r="J18" s="93">
        <f>[13]Agosto!$G13</f>
        <v>36</v>
      </c>
      <c r="K18" s="93">
        <f>[13]Agosto!$G14</f>
        <v>19</v>
      </c>
      <c r="L18" s="93">
        <f>[13]Agosto!$G15</f>
        <v>14</v>
      </c>
      <c r="M18" s="93">
        <f>[13]Agosto!$G16</f>
        <v>12</v>
      </c>
      <c r="N18" s="93">
        <f>[13]Agosto!$G17</f>
        <v>17</v>
      </c>
      <c r="O18" s="93">
        <f>[13]Agosto!$G18</f>
        <v>11</v>
      </c>
      <c r="P18" s="93">
        <f>[13]Agosto!$G19</f>
        <v>13</v>
      </c>
      <c r="Q18" s="93">
        <f>[13]Agosto!$G20</f>
        <v>12</v>
      </c>
      <c r="R18" s="93">
        <f>[13]Agosto!$G21</f>
        <v>14</v>
      </c>
      <c r="S18" s="93">
        <f>[13]Agosto!$G22</f>
        <v>13</v>
      </c>
      <c r="T18" s="93">
        <f>[13]Agosto!$G23</f>
        <v>11</v>
      </c>
      <c r="U18" s="93">
        <f>[13]Agosto!$G24</f>
        <v>11</v>
      </c>
      <c r="V18" s="93">
        <f>[13]Agosto!$G25</f>
        <v>12</v>
      </c>
      <c r="W18" s="93">
        <f>[13]Agosto!$G26</f>
        <v>10</v>
      </c>
      <c r="X18" s="93">
        <f>[13]Agosto!$G27</f>
        <v>15</v>
      </c>
      <c r="Y18" s="93">
        <f>[13]Agosto!$G28</f>
        <v>28</v>
      </c>
      <c r="Z18" s="93">
        <f>[13]Agosto!$G29</f>
        <v>45</v>
      </c>
      <c r="AA18" s="93">
        <f>[13]Agosto!$G30</f>
        <v>21</v>
      </c>
      <c r="AB18" s="93">
        <f>[13]Agosto!$G31</f>
        <v>19</v>
      </c>
      <c r="AC18" s="93">
        <f>[13]Agosto!$G32</f>
        <v>14</v>
      </c>
      <c r="AD18" s="93">
        <f>[13]Agosto!$G33</f>
        <v>17</v>
      </c>
      <c r="AE18" s="93">
        <f>[13]Agosto!$G34</f>
        <v>17</v>
      </c>
      <c r="AF18" s="93">
        <f>[13]Agosto!$G35</f>
        <v>13</v>
      </c>
      <c r="AG18" s="81">
        <f t="shared" si="3"/>
        <v>10</v>
      </c>
      <c r="AH18" s="92">
        <f t="shared" si="4"/>
        <v>18</v>
      </c>
      <c r="AI18" s="11" t="s">
        <v>33</v>
      </c>
      <c r="AJ18" s="11" t="s">
        <v>33</v>
      </c>
    </row>
    <row r="19" spans="1:39" x14ac:dyDescent="0.2">
      <c r="A19" s="50" t="s">
        <v>4</v>
      </c>
      <c r="B19" s="93">
        <f>[14]Agosto!$G$5</f>
        <v>20</v>
      </c>
      <c r="C19" s="93">
        <f>[14]Agosto!$G$6</f>
        <v>21</v>
      </c>
      <c r="D19" s="93">
        <f>[14]Agosto!$G$7</f>
        <v>22</v>
      </c>
      <c r="E19" s="93">
        <f>[14]Agosto!$G$8</f>
        <v>22</v>
      </c>
      <c r="F19" s="93">
        <f>[14]Agosto!$G$9</f>
        <v>22</v>
      </c>
      <c r="G19" s="93">
        <f>[14]Agosto!$G$10</f>
        <v>22</v>
      </c>
      <c r="H19" s="93">
        <f>[14]Agosto!$G$11</f>
        <v>20</v>
      </c>
      <c r="I19" s="93">
        <f>[14]Agosto!$G$12</f>
        <v>23</v>
      </c>
      <c r="J19" s="93">
        <f>[14]Agosto!$G$13</f>
        <v>52</v>
      </c>
      <c r="K19" s="93">
        <f>[14]Agosto!$G$14</f>
        <v>21</v>
      </c>
      <c r="L19" s="93">
        <f>[14]Agosto!$G$15</f>
        <v>11</v>
      </c>
      <c r="M19" s="93">
        <f>[14]Agosto!$G$16</f>
        <v>11</v>
      </c>
      <c r="N19" s="93">
        <f>[14]Agosto!$G$17</f>
        <v>14</v>
      </c>
      <c r="O19" s="93">
        <f>[14]Agosto!$G$18</f>
        <v>10</v>
      </c>
      <c r="P19" s="93">
        <f>[14]Agosto!$G$19</f>
        <v>12</v>
      </c>
      <c r="Q19" s="93">
        <f>[14]Agosto!$G$20</f>
        <v>12</v>
      </c>
      <c r="R19" s="93">
        <f>[14]Agosto!$G$21</f>
        <v>12</v>
      </c>
      <c r="S19" s="93">
        <f>[14]Agosto!$G$22</f>
        <v>9</v>
      </c>
      <c r="T19" s="93">
        <f>[14]Agosto!$G$23</f>
        <v>11</v>
      </c>
      <c r="U19" s="93">
        <f>[14]Agosto!$G$24</f>
        <v>12</v>
      </c>
      <c r="V19" s="93">
        <f>[14]Agosto!$G$25</f>
        <v>13</v>
      </c>
      <c r="W19" s="93">
        <f>[14]Agosto!$G$26</f>
        <v>12</v>
      </c>
      <c r="X19" s="93">
        <f>[14]Agosto!$G$27</f>
        <v>15</v>
      </c>
      <c r="Y19" s="93">
        <f>[14]Agosto!$G$28</f>
        <v>28</v>
      </c>
      <c r="Z19" s="93">
        <f>[14]Agosto!$G$29</f>
        <v>43</v>
      </c>
      <c r="AA19" s="93">
        <f>[14]Agosto!$G$30</f>
        <v>25</v>
      </c>
      <c r="AB19" s="93">
        <f>[14]Agosto!$G$31</f>
        <v>20</v>
      </c>
      <c r="AC19" s="93">
        <f>[14]Agosto!$G$32</f>
        <v>14</v>
      </c>
      <c r="AD19" s="93">
        <f>[14]Agosto!$G$33</f>
        <v>17</v>
      </c>
      <c r="AE19" s="93">
        <f>[14]Agosto!$G$34</f>
        <v>19</v>
      </c>
      <c r="AF19" s="93">
        <f>[14]Agosto!$G$35</f>
        <v>14</v>
      </c>
      <c r="AG19" s="81">
        <f t="shared" si="3"/>
        <v>9</v>
      </c>
      <c r="AH19" s="92">
        <f t="shared" si="4"/>
        <v>18.677419354838708</v>
      </c>
      <c r="AL19" t="s">
        <v>33</v>
      </c>
    </row>
    <row r="20" spans="1:39" x14ac:dyDescent="0.2">
      <c r="A20" s="50" t="s">
        <v>5</v>
      </c>
      <c r="B20" s="93">
        <f>[15]Agosto!$G$5</f>
        <v>17</v>
      </c>
      <c r="C20" s="93">
        <f>[15]Agosto!$G$6</f>
        <v>13</v>
      </c>
      <c r="D20" s="93">
        <f>[15]Agosto!$G$7</f>
        <v>17</v>
      </c>
      <c r="E20" s="93">
        <f>[15]Agosto!$G$8</f>
        <v>17</v>
      </c>
      <c r="F20" s="93">
        <f>[15]Agosto!$G$9</f>
        <v>15</v>
      </c>
      <c r="G20" s="93">
        <f>[15]Agosto!$G$10</f>
        <v>14</v>
      </c>
      <c r="H20" s="93">
        <f>[15]Agosto!$G$11</f>
        <v>16</v>
      </c>
      <c r="I20" s="93">
        <f>[15]Agosto!$G$12</f>
        <v>54</v>
      </c>
      <c r="J20" s="93">
        <f>[15]Agosto!$G$13</f>
        <v>44</v>
      </c>
      <c r="K20" s="93">
        <f>[15]Agosto!$G$14</f>
        <v>28</v>
      </c>
      <c r="L20" s="93">
        <f>[15]Agosto!$G$15</f>
        <v>14</v>
      </c>
      <c r="M20" s="93">
        <f>[15]Agosto!$G$16</f>
        <v>14</v>
      </c>
      <c r="N20" s="93">
        <f>[15]Agosto!$G$17</f>
        <v>18</v>
      </c>
      <c r="O20" s="93">
        <f>[15]Agosto!$G$18</f>
        <v>15</v>
      </c>
      <c r="P20" s="93">
        <f>[15]Agosto!$G$19</f>
        <v>14</v>
      </c>
      <c r="Q20" s="93">
        <f>[15]Agosto!$G$20</f>
        <v>14</v>
      </c>
      <c r="R20" s="93">
        <f>[15]Agosto!$G$21</f>
        <v>17</v>
      </c>
      <c r="S20" s="93">
        <f>[15]Agosto!$G$22</f>
        <v>21</v>
      </c>
      <c r="T20" s="93">
        <f>[15]Agosto!$G$23</f>
        <v>14</v>
      </c>
      <c r="U20" s="93">
        <f>[15]Agosto!$G$24</f>
        <v>12</v>
      </c>
      <c r="V20" s="93">
        <f>[15]Agosto!$G$25</f>
        <v>12</v>
      </c>
      <c r="W20" s="93">
        <f>[15]Agosto!$G$26</f>
        <v>17</v>
      </c>
      <c r="X20" s="93">
        <f>[15]Agosto!$G$27</f>
        <v>26</v>
      </c>
      <c r="Y20" s="93">
        <f>[15]Agosto!$G$28</f>
        <v>56</v>
      </c>
      <c r="Z20" s="93">
        <f>[15]Agosto!$G$29</f>
        <v>26</v>
      </c>
      <c r="AA20" s="93">
        <f>[15]Agosto!$G$30</f>
        <v>22</v>
      </c>
      <c r="AB20" s="93">
        <f>[15]Agosto!$G$31</f>
        <v>19</v>
      </c>
      <c r="AC20" s="93">
        <f>[15]Agosto!$G$32</f>
        <v>13</v>
      </c>
      <c r="AD20" s="93">
        <f>[15]Agosto!$G$33</f>
        <v>12</v>
      </c>
      <c r="AE20" s="93">
        <f>[15]Agosto!$G$34</f>
        <v>15</v>
      </c>
      <c r="AF20" s="93">
        <f>[15]Agosto!$G$35</f>
        <v>15</v>
      </c>
      <c r="AG20" s="81">
        <f t="shared" si="3"/>
        <v>12</v>
      </c>
      <c r="AH20" s="92">
        <f t="shared" si="4"/>
        <v>20.032258064516128</v>
      </c>
      <c r="AI20" s="11" t="s">
        <v>33</v>
      </c>
    </row>
    <row r="21" spans="1:39" x14ac:dyDescent="0.2">
      <c r="A21" s="50" t="s">
        <v>31</v>
      </c>
      <c r="B21" s="93">
        <f>[16]Agosto!$G$5</f>
        <v>22</v>
      </c>
      <c r="C21" s="93">
        <f>[16]Agosto!$G$6</f>
        <v>23</v>
      </c>
      <c r="D21" s="93">
        <f>[16]Agosto!$G$7</f>
        <v>21</v>
      </c>
      <c r="E21" s="93">
        <f>[16]Agosto!$G$8</f>
        <v>20</v>
      </c>
      <c r="F21" s="93">
        <f>[16]Agosto!$G$9</f>
        <v>19</v>
      </c>
      <c r="G21" s="93">
        <f>[16]Agosto!$G$10</f>
        <v>19</v>
      </c>
      <c r="H21" s="93">
        <f>[16]Agosto!$G$11</f>
        <v>20</v>
      </c>
      <c r="I21" s="93">
        <f>[16]Agosto!$G$12</f>
        <v>23</v>
      </c>
      <c r="J21" s="93">
        <f>[16]Agosto!$G$13</f>
        <v>46</v>
      </c>
      <c r="K21" s="93">
        <f>[16]Agosto!$G$14</f>
        <v>13</v>
      </c>
      <c r="L21" s="93">
        <f>[16]Agosto!$G$15</f>
        <v>10</v>
      </c>
      <c r="M21" s="93">
        <f>[16]Agosto!$G$16</f>
        <v>11</v>
      </c>
      <c r="N21" s="93">
        <f>[16]Agosto!$G$17</f>
        <v>12</v>
      </c>
      <c r="O21" s="93">
        <f>[16]Agosto!$G$18</f>
        <v>11</v>
      </c>
      <c r="P21" s="93">
        <f>[16]Agosto!$G$19</f>
        <v>12</v>
      </c>
      <c r="Q21" s="93">
        <f>[16]Agosto!$G$20</f>
        <v>13</v>
      </c>
      <c r="R21" s="93">
        <f>[16]Agosto!$G$21</f>
        <v>13</v>
      </c>
      <c r="S21" s="93">
        <f>[16]Agosto!$G$22</f>
        <v>10</v>
      </c>
      <c r="T21" s="93">
        <f>[16]Agosto!$G$23</f>
        <v>11</v>
      </c>
      <c r="U21" s="93">
        <f>[16]Agosto!$G$24</f>
        <v>12</v>
      </c>
      <c r="V21" s="93">
        <f>[16]Agosto!$G$25</f>
        <v>13</v>
      </c>
      <c r="W21" s="93">
        <f>[16]Agosto!$G$26</f>
        <v>13</v>
      </c>
      <c r="X21" s="93">
        <f>[16]Agosto!$G$27</f>
        <v>15</v>
      </c>
      <c r="Y21" s="93">
        <f>[16]Agosto!$G$28</f>
        <v>34</v>
      </c>
      <c r="Z21" s="93">
        <f>[16]Agosto!$G$29</f>
        <v>36</v>
      </c>
      <c r="AA21" s="93">
        <f>[16]Agosto!$G$30</f>
        <v>25</v>
      </c>
      <c r="AB21" s="93">
        <f>[16]Agosto!$G$31</f>
        <v>17</v>
      </c>
      <c r="AC21" s="93">
        <f>[16]Agosto!$G$32</f>
        <v>13</v>
      </c>
      <c r="AD21" s="93">
        <f>[16]Agosto!$G$33</f>
        <v>16</v>
      </c>
      <c r="AE21" s="93">
        <f>[16]Agosto!$G$34</f>
        <v>17</v>
      </c>
      <c r="AF21" s="93">
        <f>[16]Agosto!$G$35</f>
        <v>14</v>
      </c>
      <c r="AG21" s="81">
        <f t="shared" si="3"/>
        <v>10</v>
      </c>
      <c r="AH21" s="92">
        <f t="shared" si="4"/>
        <v>17.870967741935484</v>
      </c>
      <c r="AJ21" t="s">
        <v>33</v>
      </c>
      <c r="AL21" t="s">
        <v>33</v>
      </c>
    </row>
    <row r="22" spans="1:39" x14ac:dyDescent="0.2">
      <c r="A22" s="50" t="s">
        <v>6</v>
      </c>
      <c r="B22" s="93">
        <f>[17]Agosto!$G$5</f>
        <v>16</v>
      </c>
      <c r="C22" s="93">
        <f>[17]Agosto!$G$6</f>
        <v>15</v>
      </c>
      <c r="D22" s="93">
        <f>[17]Agosto!$G$7</f>
        <v>14</v>
      </c>
      <c r="E22" s="93">
        <f>[17]Agosto!$G$8</f>
        <v>15</v>
      </c>
      <c r="F22" s="93">
        <f>[17]Agosto!$G$9</f>
        <v>15</v>
      </c>
      <c r="G22" s="93">
        <f>[17]Agosto!$G$10</f>
        <v>15</v>
      </c>
      <c r="H22" s="93">
        <f>[17]Agosto!$G$11</f>
        <v>15</v>
      </c>
      <c r="I22" s="93">
        <f>[17]Agosto!$G$12</f>
        <v>30</v>
      </c>
      <c r="J22" s="93">
        <f>[17]Agosto!$G$13</f>
        <v>30</v>
      </c>
      <c r="K22" s="93">
        <f>[17]Agosto!$G$14</f>
        <v>19</v>
      </c>
      <c r="L22" s="93">
        <f>[17]Agosto!$G$15</f>
        <v>13</v>
      </c>
      <c r="M22" s="93">
        <f>[17]Agosto!$G$16</f>
        <v>10</v>
      </c>
      <c r="N22" s="93">
        <f>[17]Agosto!$G$17</f>
        <v>12</v>
      </c>
      <c r="O22" s="93">
        <f>[17]Agosto!$G$18</f>
        <v>12</v>
      </c>
      <c r="P22" s="93">
        <f>[17]Agosto!$G$19</f>
        <v>12</v>
      </c>
      <c r="Q22" s="93">
        <f>[17]Agosto!$G$20</f>
        <v>18</v>
      </c>
      <c r="R22" s="93">
        <f>[17]Agosto!$G$21</f>
        <v>14</v>
      </c>
      <c r="S22" s="93">
        <f>[17]Agosto!$G$22</f>
        <v>16</v>
      </c>
      <c r="T22" s="93">
        <f>[17]Agosto!$G$23</f>
        <v>14</v>
      </c>
      <c r="U22" s="93">
        <f>[17]Agosto!$G$24</f>
        <v>13</v>
      </c>
      <c r="V22" s="93" t="str">
        <f>[17]Agosto!$G$25</f>
        <v>*</v>
      </c>
      <c r="W22" s="93" t="str">
        <f>[17]Agosto!$G$26</f>
        <v>*</v>
      </c>
      <c r="X22" s="93" t="str">
        <f>[17]Agosto!$G$27</f>
        <v>*</v>
      </c>
      <c r="Y22" s="93" t="str">
        <f>[17]Agosto!$G$28</f>
        <v>*</v>
      </c>
      <c r="Z22" s="93" t="str">
        <f>[17]Agosto!$G$29</f>
        <v>*</v>
      </c>
      <c r="AA22" s="93" t="str">
        <f>[17]Agosto!$G$30</f>
        <v>*</v>
      </c>
      <c r="AB22" s="93" t="str">
        <f>[17]Agosto!$G$31</f>
        <v>*</v>
      </c>
      <c r="AC22" s="93" t="str">
        <f>[17]Agosto!$G$32</f>
        <v>*</v>
      </c>
      <c r="AD22" s="93" t="str">
        <f>[17]Agosto!$G$33</f>
        <v>*</v>
      </c>
      <c r="AE22" s="93" t="str">
        <f>[17]Agosto!$G$34</f>
        <v>*</v>
      </c>
      <c r="AF22" s="93" t="str">
        <f>[17]Agosto!$G$35</f>
        <v>*</v>
      </c>
      <c r="AG22" s="81">
        <f t="shared" si="3"/>
        <v>10</v>
      </c>
      <c r="AH22" s="92">
        <f t="shared" si="4"/>
        <v>15.9</v>
      </c>
      <c r="AK22" t="s">
        <v>33</v>
      </c>
      <c r="AL22" t="s">
        <v>33</v>
      </c>
    </row>
    <row r="23" spans="1:39" x14ac:dyDescent="0.2">
      <c r="A23" s="50" t="s">
        <v>7</v>
      </c>
      <c r="B23" s="93">
        <f>[18]Agosto!$G$5</f>
        <v>22</v>
      </c>
      <c r="C23" s="93">
        <f>[18]Agosto!$G$6</f>
        <v>20</v>
      </c>
      <c r="D23" s="93">
        <f>[18]Agosto!$G$7</f>
        <v>20</v>
      </c>
      <c r="E23" s="93">
        <f>[18]Agosto!$G$8</f>
        <v>23</v>
      </c>
      <c r="F23" s="93">
        <f>[18]Agosto!$G$9</f>
        <v>21</v>
      </c>
      <c r="G23" s="93">
        <f>[18]Agosto!$G$10</f>
        <v>19</v>
      </c>
      <c r="H23" s="93">
        <f>[18]Agosto!$G$11</f>
        <v>19</v>
      </c>
      <c r="I23" s="93">
        <f>[18]Agosto!$G$12</f>
        <v>56</v>
      </c>
      <c r="J23" s="93">
        <f>[18]Agosto!$G$13</f>
        <v>65</v>
      </c>
      <c r="K23" s="93">
        <f>[18]Agosto!$G$14</f>
        <v>21</v>
      </c>
      <c r="L23" s="93">
        <f>[18]Agosto!$G$15</f>
        <v>19</v>
      </c>
      <c r="M23" s="93">
        <f>[18]Agosto!$G$16</f>
        <v>20</v>
      </c>
      <c r="N23" s="93">
        <f>[18]Agosto!$G$17</f>
        <v>15</v>
      </c>
      <c r="O23" s="93">
        <f>[18]Agosto!$G$18</f>
        <v>18</v>
      </c>
      <c r="P23" s="93">
        <f>[18]Agosto!$G$19</f>
        <v>18</v>
      </c>
      <c r="Q23" s="93">
        <f>[18]Agosto!$G$20</f>
        <v>15</v>
      </c>
      <c r="R23" s="93">
        <f>[18]Agosto!$G$21</f>
        <v>14</v>
      </c>
      <c r="S23" s="93">
        <f>[18]Agosto!$G$22</f>
        <v>14</v>
      </c>
      <c r="T23" s="93">
        <f>[18]Agosto!$G$23</f>
        <v>13</v>
      </c>
      <c r="U23" s="93">
        <f>[18]Agosto!$G$24</f>
        <v>12</v>
      </c>
      <c r="V23" s="93">
        <f>[18]Agosto!$G$25</f>
        <v>12</v>
      </c>
      <c r="W23" s="93">
        <f>[18]Agosto!$G$26</f>
        <v>16</v>
      </c>
      <c r="X23" s="93">
        <f>[18]Agosto!$G$27</f>
        <v>54</v>
      </c>
      <c r="Y23" s="93">
        <f>[18]Agosto!$G$28</f>
        <v>57</v>
      </c>
      <c r="Z23" s="93">
        <f>[18]Agosto!$G$29</f>
        <v>29</v>
      </c>
      <c r="AA23" s="93">
        <f>[18]Agosto!$G$30</f>
        <v>23</v>
      </c>
      <c r="AB23" s="93">
        <f>[18]Agosto!$G$31</f>
        <v>23</v>
      </c>
      <c r="AC23" s="93">
        <f>[18]Agosto!$G$32</f>
        <v>19</v>
      </c>
      <c r="AD23" s="93">
        <f>[18]Agosto!$G$33</f>
        <v>20</v>
      </c>
      <c r="AE23" s="93">
        <f>[18]Agosto!$G$34</f>
        <v>16</v>
      </c>
      <c r="AF23" s="93">
        <f>[18]Agosto!$G$35</f>
        <v>18</v>
      </c>
      <c r="AG23" s="81">
        <f t="shared" si="3"/>
        <v>12</v>
      </c>
      <c r="AH23" s="92">
        <f t="shared" si="4"/>
        <v>23.580645161290324</v>
      </c>
      <c r="AJ23" t="s">
        <v>33</v>
      </c>
      <c r="AK23" t="s">
        <v>33</v>
      </c>
    </row>
    <row r="24" spans="1:39" x14ac:dyDescent="0.2">
      <c r="A24" s="50" t="s">
        <v>151</v>
      </c>
      <c r="B24" s="93">
        <f>[19]Agosto!$G$5</f>
        <v>23</v>
      </c>
      <c r="C24" s="93">
        <f>[19]Agosto!$G$6</f>
        <v>23</v>
      </c>
      <c r="D24" s="93">
        <f>[19]Agosto!$G$7</f>
        <v>23</v>
      </c>
      <c r="E24" s="93">
        <f>[19]Agosto!$G$8</f>
        <v>27</v>
      </c>
      <c r="F24" s="93">
        <f>[19]Agosto!$G$9</f>
        <v>24</v>
      </c>
      <c r="G24" s="93">
        <f>[19]Agosto!$G$10</f>
        <v>22</v>
      </c>
      <c r="H24" s="93">
        <f>[19]Agosto!$G$11</f>
        <v>21</v>
      </c>
      <c r="I24" s="93">
        <f>[19]Agosto!$G$12</f>
        <v>43</v>
      </c>
      <c r="J24" s="93">
        <f>[19]Agosto!$G$13</f>
        <v>55</v>
      </c>
      <c r="K24" s="93">
        <f>[19]Agosto!$G$14</f>
        <v>25</v>
      </c>
      <c r="L24" s="93">
        <f>[19]Agosto!$G$15</f>
        <v>23</v>
      </c>
      <c r="M24" s="93">
        <f>[19]Agosto!$G$16</f>
        <v>18</v>
      </c>
      <c r="N24" s="93">
        <f>[19]Agosto!$G$17</f>
        <v>16</v>
      </c>
      <c r="O24" s="93">
        <f>[19]Agosto!$G$18</f>
        <v>21</v>
      </c>
      <c r="P24" s="93">
        <f>[19]Agosto!$G$19</f>
        <v>21</v>
      </c>
      <c r="Q24" s="93">
        <f>[19]Agosto!$G$20</f>
        <v>19</v>
      </c>
      <c r="R24" s="93">
        <f>[19]Agosto!$G$21</f>
        <v>17</v>
      </c>
      <c r="S24" s="93">
        <f>[19]Agosto!$G$22</f>
        <v>15</v>
      </c>
      <c r="T24" s="93">
        <f>[19]Agosto!$G$23</f>
        <v>13</v>
      </c>
      <c r="U24" s="93">
        <f>[19]Agosto!$G$24</f>
        <v>13</v>
      </c>
      <c r="V24" s="93">
        <f>[19]Agosto!$G$25</f>
        <v>14</v>
      </c>
      <c r="W24" s="93">
        <f>[19]Agosto!$G$26</f>
        <v>16</v>
      </c>
      <c r="X24" s="93">
        <f>[19]Agosto!$G$27</f>
        <v>32</v>
      </c>
      <c r="Y24" s="93">
        <f>[19]Agosto!$G$28</f>
        <v>58</v>
      </c>
      <c r="Z24" s="93">
        <f>[19]Agosto!$G$29</f>
        <v>38</v>
      </c>
      <c r="AA24" s="93">
        <f>[19]Agosto!$G$30</f>
        <v>24</v>
      </c>
      <c r="AB24" s="93">
        <f>[19]Agosto!$G$31</f>
        <v>24</v>
      </c>
      <c r="AC24" s="93">
        <f>[19]Agosto!$G$32</f>
        <v>22</v>
      </c>
      <c r="AD24" s="93">
        <f>[19]Agosto!$G$33</f>
        <v>22</v>
      </c>
      <c r="AE24" s="93">
        <f>[19]Agosto!$G$34</f>
        <v>19</v>
      </c>
      <c r="AF24" s="93">
        <f>[19]Agosto!$G$35</f>
        <v>20</v>
      </c>
      <c r="AG24" s="81">
        <f t="shared" si="3"/>
        <v>13</v>
      </c>
      <c r="AH24" s="92">
        <f t="shared" si="4"/>
        <v>24.225806451612904</v>
      </c>
      <c r="AJ24" t="s">
        <v>33</v>
      </c>
    </row>
    <row r="25" spans="1:39" x14ac:dyDescent="0.2">
      <c r="A25" s="50" t="s">
        <v>152</v>
      </c>
      <c r="B25" s="93">
        <f>[20]Agosto!$G5</f>
        <v>33</v>
      </c>
      <c r="C25" s="93">
        <f>[20]Agosto!$G6</f>
        <v>24</v>
      </c>
      <c r="D25" s="93">
        <f>[20]Agosto!$G7</f>
        <v>24</v>
      </c>
      <c r="E25" s="93">
        <f>[20]Agosto!$G8</f>
        <v>31</v>
      </c>
      <c r="F25" s="93">
        <f>[20]Agosto!$G9</f>
        <v>24</v>
      </c>
      <c r="G25" s="93">
        <f>[20]Agosto!$G10</f>
        <v>22</v>
      </c>
      <c r="H25" s="93">
        <f>[20]Agosto!$G11</f>
        <v>29</v>
      </c>
      <c r="I25" s="93">
        <f>[20]Agosto!$G12</f>
        <v>80</v>
      </c>
      <c r="J25" s="93">
        <f>[20]Agosto!$G13</f>
        <v>51</v>
      </c>
      <c r="K25" s="93">
        <f>[20]Agosto!$G14</f>
        <v>27</v>
      </c>
      <c r="L25" s="93">
        <f>[20]Agosto!$G15</f>
        <v>22</v>
      </c>
      <c r="M25" s="93">
        <f>[20]Agosto!$G16</f>
        <v>22</v>
      </c>
      <c r="N25" s="93">
        <f>[20]Agosto!$G17</f>
        <v>18</v>
      </c>
      <c r="O25" s="93">
        <f>[20]Agosto!$G18</f>
        <v>22</v>
      </c>
      <c r="P25" s="93">
        <f>[20]Agosto!$G19</f>
        <v>22</v>
      </c>
      <c r="Q25" s="93">
        <f>[20]Agosto!$G20</f>
        <v>19</v>
      </c>
      <c r="R25" s="93">
        <f>[20]Agosto!$G21</f>
        <v>17</v>
      </c>
      <c r="S25" s="93">
        <f>[20]Agosto!$G22</f>
        <v>13</v>
      </c>
      <c r="T25" s="93">
        <f>[20]Agosto!$G23</f>
        <v>13</v>
      </c>
      <c r="U25" s="93">
        <f>[20]Agosto!$G24</f>
        <v>14</v>
      </c>
      <c r="V25" s="93">
        <f>[20]Agosto!$G25</f>
        <v>16</v>
      </c>
      <c r="W25" s="93">
        <f>[20]Agosto!$G26</f>
        <v>18</v>
      </c>
      <c r="X25" s="93">
        <f>[20]Agosto!$G27</f>
        <v>69</v>
      </c>
      <c r="Y25" s="93">
        <f>[20]Agosto!$G28</f>
        <v>48</v>
      </c>
      <c r="Z25" s="93">
        <f>[20]Agosto!$G29</f>
        <v>30</v>
      </c>
      <c r="AA25" s="93">
        <f>[20]Agosto!$G30</f>
        <v>18</v>
      </c>
      <c r="AB25" s="93">
        <f>[20]Agosto!$G31</f>
        <v>21</v>
      </c>
      <c r="AC25" s="93">
        <f>[20]Agosto!$G32</f>
        <v>24</v>
      </c>
      <c r="AD25" s="93">
        <f>[20]Agosto!$G33</f>
        <v>27</v>
      </c>
      <c r="AE25" s="93">
        <f>[20]Agosto!$G34</f>
        <v>20</v>
      </c>
      <c r="AF25" s="93">
        <f>[20]Agosto!$G35</f>
        <v>18</v>
      </c>
      <c r="AG25" s="81">
        <f t="shared" si="3"/>
        <v>13</v>
      </c>
      <c r="AH25" s="92">
        <f t="shared" si="4"/>
        <v>26.967741935483872</v>
      </c>
      <c r="AI25" s="11" t="s">
        <v>33</v>
      </c>
      <c r="AJ25" t="s">
        <v>33</v>
      </c>
    </row>
    <row r="26" spans="1:39" x14ac:dyDescent="0.2">
      <c r="A26" s="50" t="s">
        <v>153</v>
      </c>
      <c r="B26" s="93">
        <f>[21]Agosto!$G$5</f>
        <v>24</v>
      </c>
      <c r="C26" s="93">
        <f>[21]Agosto!$G$6</f>
        <v>22</v>
      </c>
      <c r="D26" s="93">
        <f>[21]Agosto!$G$7</f>
        <v>22</v>
      </c>
      <c r="E26" s="93">
        <f>[21]Agosto!$G$8</f>
        <v>24</v>
      </c>
      <c r="F26" s="93">
        <f>[21]Agosto!$G$9</f>
        <v>23</v>
      </c>
      <c r="G26" s="93">
        <f>[21]Agosto!$G$10</f>
        <v>21</v>
      </c>
      <c r="H26" s="93">
        <f>[21]Agosto!$G$11</f>
        <v>21</v>
      </c>
      <c r="I26" s="93">
        <f>[21]Agosto!$G$12</f>
        <v>49</v>
      </c>
      <c r="J26" s="93">
        <f>[21]Agosto!$G$13</f>
        <v>55</v>
      </c>
      <c r="K26" s="93">
        <f>[21]Agosto!$G$14</f>
        <v>30</v>
      </c>
      <c r="L26" s="93">
        <f>[21]Agosto!$G$15</f>
        <v>15</v>
      </c>
      <c r="M26" s="93">
        <f>[21]Agosto!$G$16</f>
        <v>18</v>
      </c>
      <c r="N26" s="93">
        <f>[21]Agosto!$G$17</f>
        <v>14</v>
      </c>
      <c r="O26" s="93">
        <f>[21]Agosto!$G$18</f>
        <v>20</v>
      </c>
      <c r="P26" s="93">
        <f>[21]Agosto!$G$19</f>
        <v>20</v>
      </c>
      <c r="Q26" s="93">
        <f>[21]Agosto!$G$20</f>
        <v>17</v>
      </c>
      <c r="R26" s="93">
        <f>[21]Agosto!$G$21</f>
        <v>17</v>
      </c>
      <c r="S26" s="93">
        <f>[21]Agosto!$G$22</f>
        <v>16</v>
      </c>
      <c r="T26" s="93">
        <f>[21]Agosto!$G$23</f>
        <v>15</v>
      </c>
      <c r="U26" s="93">
        <f>[21]Agosto!$G$24</f>
        <v>14</v>
      </c>
      <c r="V26" s="93">
        <f>[21]Agosto!$G$25</f>
        <v>14</v>
      </c>
      <c r="W26" s="93">
        <f>[21]Agosto!$G$26</f>
        <v>18</v>
      </c>
      <c r="X26" s="93">
        <f>[21]Agosto!$G$27</f>
        <v>35</v>
      </c>
      <c r="Y26" s="93">
        <f>[21]Agosto!$G$28</f>
        <v>55</v>
      </c>
      <c r="Z26" s="93">
        <f>[21]Agosto!$G$29</f>
        <v>34</v>
      </c>
      <c r="AA26" s="93">
        <f>[21]Agosto!$G$30</f>
        <v>24</v>
      </c>
      <c r="AB26" s="93">
        <f>[21]Agosto!$G$31</f>
        <v>24</v>
      </c>
      <c r="AC26" s="93">
        <f>[21]Agosto!$G$32</f>
        <v>21</v>
      </c>
      <c r="AD26" s="93">
        <f>[21]Agosto!$G$33</f>
        <v>22</v>
      </c>
      <c r="AE26" s="93">
        <f>[21]Agosto!$G$34</f>
        <v>18</v>
      </c>
      <c r="AF26" s="93">
        <f>[21]Agosto!$G$35</f>
        <v>19</v>
      </c>
      <c r="AG26" s="81">
        <f t="shared" si="3"/>
        <v>14</v>
      </c>
      <c r="AH26" s="92">
        <f t="shared" si="4"/>
        <v>23.903225806451612</v>
      </c>
      <c r="AJ26" t="s">
        <v>33</v>
      </c>
      <c r="AM26" t="s">
        <v>33</v>
      </c>
    </row>
    <row r="27" spans="1:39" x14ac:dyDescent="0.2">
      <c r="A27" s="50" t="s">
        <v>8</v>
      </c>
      <c r="B27" s="93">
        <f>[22]Agosto!$G$5</f>
        <v>35</v>
      </c>
      <c r="C27" s="93">
        <f>[22]Agosto!$G$6</f>
        <v>25</v>
      </c>
      <c r="D27" s="93">
        <f>[22]Agosto!$G$7</f>
        <v>22</v>
      </c>
      <c r="E27" s="93">
        <f>[22]Agosto!$G$8</f>
        <v>27</v>
      </c>
      <c r="F27" s="93">
        <f>[22]Agosto!$G$9</f>
        <v>23</v>
      </c>
      <c r="G27" s="93">
        <f>[22]Agosto!$G$10</f>
        <v>21</v>
      </c>
      <c r="H27" s="93">
        <f>[22]Agosto!$G$11</f>
        <v>22</v>
      </c>
      <c r="I27" s="93">
        <f>[22]Agosto!$G$12</f>
        <v>60</v>
      </c>
      <c r="J27" s="93">
        <f>[22]Agosto!$G$13</f>
        <v>61</v>
      </c>
      <c r="K27" s="93">
        <f>[22]Agosto!$G$14</f>
        <v>27</v>
      </c>
      <c r="L27" s="93">
        <f>[22]Agosto!$G$15</f>
        <v>23</v>
      </c>
      <c r="M27" s="93">
        <f>[22]Agosto!$G$16</f>
        <v>24</v>
      </c>
      <c r="N27" s="93">
        <f>[22]Agosto!$G$17</f>
        <v>19</v>
      </c>
      <c r="O27" s="93">
        <f>[22]Agosto!$G$18</f>
        <v>23</v>
      </c>
      <c r="P27" s="93">
        <f>[22]Agosto!$G$19</f>
        <v>22</v>
      </c>
      <c r="Q27" s="93">
        <f>[22]Agosto!$G$20</f>
        <v>17</v>
      </c>
      <c r="R27" s="93">
        <f>[22]Agosto!$G$21</f>
        <v>16</v>
      </c>
      <c r="S27" s="93">
        <f>[22]Agosto!$G$22</f>
        <v>12</v>
      </c>
      <c r="T27" s="93">
        <f>[22]Agosto!$G$23</f>
        <v>13</v>
      </c>
      <c r="U27" s="93">
        <f>[22]Agosto!$G$24</f>
        <v>13</v>
      </c>
      <c r="V27" s="93">
        <f>[22]Agosto!$G$25</f>
        <v>15</v>
      </c>
      <c r="W27" s="93">
        <f>[22]Agosto!$G$26</f>
        <v>16</v>
      </c>
      <c r="X27" s="93">
        <f>[22]Agosto!$G$27</f>
        <v>68</v>
      </c>
      <c r="Y27" s="93">
        <f>[22]Agosto!$G$28</f>
        <v>52</v>
      </c>
      <c r="Z27" s="93">
        <f>[22]Agosto!$G$29</f>
        <v>33</v>
      </c>
      <c r="AA27" s="93">
        <f>[22]Agosto!$G$30</f>
        <v>21</v>
      </c>
      <c r="AB27" s="93">
        <f>[22]Agosto!$G$31</f>
        <v>24</v>
      </c>
      <c r="AC27" s="93">
        <f>[22]Agosto!$G$32</f>
        <v>22</v>
      </c>
      <c r="AD27" s="93">
        <f>[22]Agosto!$G$33</f>
        <v>26</v>
      </c>
      <c r="AE27" s="93">
        <f>[22]Agosto!$G$34</f>
        <v>20</v>
      </c>
      <c r="AF27" s="93">
        <f>[22]Agosto!$G$35</f>
        <v>18</v>
      </c>
      <c r="AG27" s="81">
        <f t="shared" si="3"/>
        <v>12</v>
      </c>
      <c r="AH27" s="92">
        <f t="shared" si="4"/>
        <v>26.451612903225808</v>
      </c>
      <c r="AJ27" t="s">
        <v>33</v>
      </c>
      <c r="AK27" t="s">
        <v>33</v>
      </c>
      <c r="AL27" t="s">
        <v>33</v>
      </c>
    </row>
    <row r="28" spans="1:39" x14ac:dyDescent="0.2">
      <c r="A28" s="50" t="s">
        <v>9</v>
      </c>
      <c r="B28" s="93">
        <f>[23]Agosto!$G5</f>
        <v>21</v>
      </c>
      <c r="C28" s="93">
        <f>[23]Agosto!$G6</f>
        <v>21</v>
      </c>
      <c r="D28" s="93">
        <f>[23]Agosto!$G7</f>
        <v>19</v>
      </c>
      <c r="E28" s="93">
        <f>[23]Agosto!$G8</f>
        <v>23</v>
      </c>
      <c r="F28" s="93">
        <f>[23]Agosto!$G9</f>
        <v>21</v>
      </c>
      <c r="G28" s="93">
        <f>[23]Agosto!$G10</f>
        <v>21</v>
      </c>
      <c r="H28" s="93">
        <f>[23]Agosto!$G11</f>
        <v>19</v>
      </c>
      <c r="I28" s="93">
        <f>[23]Agosto!$G12</f>
        <v>30</v>
      </c>
      <c r="J28" s="93">
        <f>[23]Agosto!$G13</f>
        <v>69</v>
      </c>
      <c r="K28" s="93">
        <f>[23]Agosto!$G14</f>
        <v>23</v>
      </c>
      <c r="L28" s="93">
        <f>[23]Agosto!$G15</f>
        <v>21</v>
      </c>
      <c r="M28" s="93">
        <f>[23]Agosto!$G16</f>
        <v>18</v>
      </c>
      <c r="N28" s="93">
        <f>[23]Agosto!$G17</f>
        <v>18</v>
      </c>
      <c r="O28" s="93">
        <f>[23]Agosto!$G18</f>
        <v>19</v>
      </c>
      <c r="P28" s="93">
        <f>[23]Agosto!$G19</f>
        <v>17</v>
      </c>
      <c r="Q28" s="93">
        <f>[23]Agosto!$G20</f>
        <v>18</v>
      </c>
      <c r="R28" s="93">
        <f>[23]Agosto!$G21</f>
        <v>13</v>
      </c>
      <c r="S28" s="93">
        <f>[23]Agosto!$G22</f>
        <v>13</v>
      </c>
      <c r="T28" s="93">
        <f>[23]Agosto!$G23</f>
        <v>12</v>
      </c>
      <c r="U28" s="93">
        <f>[23]Agosto!$G24</f>
        <v>12</v>
      </c>
      <c r="V28" s="93">
        <f>[23]Agosto!$G25</f>
        <v>13</v>
      </c>
      <c r="W28" s="93">
        <f>[23]Agosto!$G26</f>
        <v>14</v>
      </c>
      <c r="X28" s="93">
        <f>[23]Agosto!$G27</f>
        <v>25</v>
      </c>
      <c r="Y28" s="93">
        <f>[23]Agosto!$G28</f>
        <v>74</v>
      </c>
      <c r="Z28" s="93">
        <f>[23]Agosto!$G29</f>
        <v>39</v>
      </c>
      <c r="AA28" s="93">
        <f>[23]Agosto!$G30</f>
        <v>24</v>
      </c>
      <c r="AB28" s="93">
        <f>[23]Agosto!$G31</f>
        <v>21</v>
      </c>
      <c r="AC28" s="93">
        <f>[23]Agosto!$G32</f>
        <v>20</v>
      </c>
      <c r="AD28" s="93">
        <f>[23]Agosto!$G33</f>
        <v>19</v>
      </c>
      <c r="AE28" s="93">
        <f>[23]Agosto!$G34</f>
        <v>17</v>
      </c>
      <c r="AF28" s="93">
        <f>[23]Agosto!$G35</f>
        <v>18</v>
      </c>
      <c r="AG28" s="81">
        <f t="shared" si="3"/>
        <v>12</v>
      </c>
      <c r="AH28" s="92">
        <f t="shared" si="4"/>
        <v>22.967741935483872</v>
      </c>
      <c r="AL28" t="s">
        <v>33</v>
      </c>
    </row>
    <row r="29" spans="1:39" x14ac:dyDescent="0.2">
      <c r="A29" s="50" t="s">
        <v>30</v>
      </c>
      <c r="B29" s="93">
        <f>[24]Agosto!$G5</f>
        <v>17</v>
      </c>
      <c r="C29" s="93">
        <f>[24]Agosto!$G6</f>
        <v>17</v>
      </c>
      <c r="D29" s="93">
        <f>[24]Agosto!$G7</f>
        <v>19</v>
      </c>
      <c r="E29" s="93">
        <f>[24]Agosto!$G8</f>
        <v>20</v>
      </c>
      <c r="F29" s="93">
        <f>[24]Agosto!$G9</f>
        <v>17</v>
      </c>
      <c r="G29" s="93">
        <f>[24]Agosto!$G10</f>
        <v>16</v>
      </c>
      <c r="H29" s="93">
        <f>[24]Agosto!$G11</f>
        <v>19</v>
      </c>
      <c r="I29" s="93">
        <f>[24]Agosto!$G12</f>
        <v>51</v>
      </c>
      <c r="J29" s="93">
        <f>[24]Agosto!$G13</f>
        <v>43</v>
      </c>
      <c r="K29" s="93">
        <f>[24]Agosto!$G14</f>
        <v>25</v>
      </c>
      <c r="L29" s="93">
        <f>[24]Agosto!$G15</f>
        <v>13</v>
      </c>
      <c r="M29" s="93">
        <f>[24]Agosto!$G16</f>
        <v>16</v>
      </c>
      <c r="N29" s="93">
        <f>[24]Agosto!$G17</f>
        <v>11</v>
      </c>
      <c r="O29" s="93">
        <f>[24]Agosto!$G18</f>
        <v>11</v>
      </c>
      <c r="P29" s="93">
        <f>[24]Agosto!$G19</f>
        <v>13</v>
      </c>
      <c r="Q29" s="93">
        <f>[24]Agosto!$G20</f>
        <v>13</v>
      </c>
      <c r="R29" s="93">
        <f>[24]Agosto!$G21</f>
        <v>14</v>
      </c>
      <c r="S29" s="93">
        <f>[24]Agosto!$G22</f>
        <v>11</v>
      </c>
      <c r="T29" s="93">
        <f>[24]Agosto!$G23</f>
        <v>11</v>
      </c>
      <c r="U29" s="93">
        <f>[24]Agosto!$G24</f>
        <v>11</v>
      </c>
      <c r="V29" s="93">
        <f>[24]Agosto!$G25</f>
        <v>11</v>
      </c>
      <c r="W29" s="93">
        <f>[24]Agosto!$G26</f>
        <v>17</v>
      </c>
      <c r="X29" s="93">
        <f>[24]Agosto!$G27</f>
        <v>51</v>
      </c>
      <c r="Y29" s="93">
        <f>[24]Agosto!$G28</f>
        <v>53</v>
      </c>
      <c r="Z29" s="93">
        <f>[24]Agosto!$G29</f>
        <v>18</v>
      </c>
      <c r="AA29" s="93">
        <f>[24]Agosto!$G30</f>
        <v>17</v>
      </c>
      <c r="AB29" s="93">
        <f>[24]Agosto!$G31</f>
        <v>18</v>
      </c>
      <c r="AC29" s="93">
        <f>[24]Agosto!$G32</f>
        <v>12</v>
      </c>
      <c r="AD29" s="93">
        <f>[24]Agosto!$G33</f>
        <v>12</v>
      </c>
      <c r="AE29" s="93">
        <f>[24]Agosto!$G34</f>
        <v>13</v>
      </c>
      <c r="AF29" s="93">
        <f>[24]Agosto!$G35</f>
        <v>14</v>
      </c>
      <c r="AG29" s="81">
        <f t="shared" si="3"/>
        <v>11</v>
      </c>
      <c r="AH29" s="92">
        <f t="shared" si="4"/>
        <v>19.483870967741936</v>
      </c>
      <c r="AK29" t="s">
        <v>33</v>
      </c>
      <c r="AL29" t="s">
        <v>33</v>
      </c>
    </row>
    <row r="30" spans="1:39" x14ac:dyDescent="0.2">
      <c r="A30" s="50" t="s">
        <v>10</v>
      </c>
      <c r="B30" s="93">
        <f>[25]Agosto!$G$5</f>
        <v>22</v>
      </c>
      <c r="C30" s="93">
        <f>[25]Agosto!$G$6</f>
        <v>22</v>
      </c>
      <c r="D30" s="93">
        <f>[25]Agosto!$G$7</f>
        <v>23</v>
      </c>
      <c r="E30" s="93">
        <f>[25]Agosto!$G$8</f>
        <v>27</v>
      </c>
      <c r="F30" s="93">
        <f>[25]Agosto!$G$9</f>
        <v>24</v>
      </c>
      <c r="G30" s="93">
        <f>[25]Agosto!$G$10</f>
        <v>20</v>
      </c>
      <c r="H30" s="93">
        <f>[25]Agosto!$G$11</f>
        <v>23</v>
      </c>
      <c r="I30" s="93">
        <f>[25]Agosto!$G$12</f>
        <v>56</v>
      </c>
      <c r="J30" s="93">
        <f>[25]Agosto!$G$13</f>
        <v>60</v>
      </c>
      <c r="K30" s="93">
        <f>[25]Agosto!$G$14</f>
        <v>24</v>
      </c>
      <c r="L30" s="93">
        <f>[25]Agosto!$G$15</f>
        <v>22</v>
      </c>
      <c r="M30" s="93">
        <f>[25]Agosto!$G$16</f>
        <v>19</v>
      </c>
      <c r="N30" s="93">
        <f>[25]Agosto!$G$17</f>
        <v>14</v>
      </c>
      <c r="O30" s="93">
        <f>[25]Agosto!$G$18</f>
        <v>18</v>
      </c>
      <c r="P30" s="93">
        <f>[25]Agosto!$G$19</f>
        <v>18</v>
      </c>
      <c r="Q30" s="93">
        <f>[25]Agosto!$G$20</f>
        <v>18</v>
      </c>
      <c r="R30" s="93">
        <f>[25]Agosto!$G$21</f>
        <v>16</v>
      </c>
      <c r="S30" s="93">
        <f>[25]Agosto!$G$22</f>
        <v>14</v>
      </c>
      <c r="T30" s="93">
        <f>[25]Agosto!$G$23</f>
        <v>12</v>
      </c>
      <c r="U30" s="93">
        <f>[25]Agosto!$G$24</f>
        <v>12</v>
      </c>
      <c r="V30" s="93">
        <f>[25]Agosto!$G$25</f>
        <v>13</v>
      </c>
      <c r="W30" s="93">
        <f>[25]Agosto!$G$26</f>
        <v>17</v>
      </c>
      <c r="X30" s="93">
        <f>[25]Agosto!$G$27</f>
        <v>66</v>
      </c>
      <c r="Y30" s="93">
        <f>[25]Agosto!$G$28</f>
        <v>54</v>
      </c>
      <c r="Z30" s="93">
        <f>[25]Agosto!$G$29</f>
        <v>33</v>
      </c>
      <c r="AA30" s="93">
        <f>[25]Agosto!$G$30</f>
        <v>18</v>
      </c>
      <c r="AB30" s="93">
        <f>[25]Agosto!$G$31</f>
        <v>24</v>
      </c>
      <c r="AC30" s="93">
        <f>[25]Agosto!$G$32</f>
        <v>20</v>
      </c>
      <c r="AD30" s="93">
        <f>[25]Agosto!$G$33</f>
        <v>23</v>
      </c>
      <c r="AE30" s="93">
        <f>[25]Agosto!$G$34</f>
        <v>17</v>
      </c>
      <c r="AF30" s="93">
        <f>[25]Agosto!$G$35</f>
        <v>18</v>
      </c>
      <c r="AG30" s="81">
        <f t="shared" ref="AG30:AG49" si="5">MIN(B30:AF30)</f>
        <v>12</v>
      </c>
      <c r="AH30" s="92">
        <f t="shared" ref="AH30:AH48" si="6">AVERAGE(B30:AF30)</f>
        <v>24.741935483870968</v>
      </c>
      <c r="AK30" t="s">
        <v>33</v>
      </c>
      <c r="AL30" t="s">
        <v>33</v>
      </c>
    </row>
    <row r="31" spans="1:39" x14ac:dyDescent="0.2">
      <c r="A31" s="50" t="s">
        <v>154</v>
      </c>
      <c r="B31" s="93">
        <f>[26]Agosto!$G5</f>
        <v>23</v>
      </c>
      <c r="C31" s="93">
        <f>[26]Agosto!$G6</f>
        <v>22</v>
      </c>
      <c r="D31" s="93">
        <f>[26]Agosto!$G7</f>
        <v>23</v>
      </c>
      <c r="E31" s="93">
        <f>[26]Agosto!$G8</f>
        <v>25</v>
      </c>
      <c r="F31" s="93">
        <f>[26]Agosto!$G9</f>
        <v>23</v>
      </c>
      <c r="G31" s="93">
        <f>[26]Agosto!$G10</f>
        <v>21</v>
      </c>
      <c r="H31" s="93">
        <f>[26]Agosto!$G11</f>
        <v>24</v>
      </c>
      <c r="I31" s="93">
        <f>[26]Agosto!$G12</f>
        <v>69</v>
      </c>
      <c r="J31" s="93">
        <f>[26]Agosto!$G13</f>
        <v>62</v>
      </c>
      <c r="K31" s="93">
        <f>[26]Agosto!$G14</f>
        <v>26</v>
      </c>
      <c r="L31" s="93">
        <f>[26]Agosto!$G15</f>
        <v>18</v>
      </c>
      <c r="M31" s="93">
        <f>[26]Agosto!$G16</f>
        <v>19</v>
      </c>
      <c r="N31" s="93">
        <f>[26]Agosto!$G17</f>
        <v>14</v>
      </c>
      <c r="O31" s="93">
        <f>[26]Agosto!$G18</f>
        <v>17</v>
      </c>
      <c r="P31" s="93">
        <f>[26]Agosto!$G19</f>
        <v>20</v>
      </c>
      <c r="Q31" s="93">
        <f>[26]Agosto!$G20</f>
        <v>18</v>
      </c>
      <c r="R31" s="93">
        <f>[26]Agosto!$G21</f>
        <v>18</v>
      </c>
      <c r="S31" s="93">
        <f>[26]Agosto!$G22</f>
        <v>14</v>
      </c>
      <c r="T31" s="93">
        <f>[26]Agosto!$G23</f>
        <v>14</v>
      </c>
      <c r="U31" s="93">
        <f>[26]Agosto!$G24</f>
        <v>14</v>
      </c>
      <c r="V31" s="93">
        <f>[26]Agosto!$G25</f>
        <v>13</v>
      </c>
      <c r="W31" s="93">
        <f>[26]Agosto!$G26</f>
        <v>20</v>
      </c>
      <c r="X31" s="93">
        <f>[26]Agosto!$G27</f>
        <v>71</v>
      </c>
      <c r="Y31" s="93">
        <f>[26]Agosto!$G28</f>
        <v>53</v>
      </c>
      <c r="Z31" s="93">
        <f>[26]Agosto!$G29</f>
        <v>30</v>
      </c>
      <c r="AA31" s="93">
        <f>[26]Agosto!$G30</f>
        <v>20</v>
      </c>
      <c r="AB31" s="93">
        <f>[26]Agosto!$G31</f>
        <v>23</v>
      </c>
      <c r="AC31" s="93">
        <f>[26]Agosto!$G32</f>
        <v>19</v>
      </c>
      <c r="AD31" s="93">
        <f>[26]Agosto!$G33</f>
        <v>21</v>
      </c>
      <c r="AE31" s="93">
        <f>[26]Agosto!$G34</f>
        <v>18</v>
      </c>
      <c r="AF31" s="93">
        <f>[26]Agosto!$G35</f>
        <v>20</v>
      </c>
      <c r="AG31" s="81">
        <f t="shared" si="5"/>
        <v>13</v>
      </c>
      <c r="AH31" s="92">
        <f t="shared" si="6"/>
        <v>25.548387096774192</v>
      </c>
      <c r="AI31" s="11" t="s">
        <v>33</v>
      </c>
      <c r="AJ31" t="s">
        <v>33</v>
      </c>
      <c r="AL31" t="s">
        <v>33</v>
      </c>
    </row>
    <row r="32" spans="1:39" x14ac:dyDescent="0.2">
      <c r="A32" s="50" t="s">
        <v>11</v>
      </c>
      <c r="B32" s="93">
        <f>[27]Agosto!$G$5</f>
        <v>18</v>
      </c>
      <c r="C32" s="93">
        <f>[27]Agosto!$G$6</f>
        <v>20</v>
      </c>
      <c r="D32" s="93">
        <f>[27]Agosto!$G$7</f>
        <v>21</v>
      </c>
      <c r="E32" s="93">
        <f>[27]Agosto!$G$8</f>
        <v>22</v>
      </c>
      <c r="F32" s="93">
        <f>[27]Agosto!$G$9</f>
        <v>20</v>
      </c>
      <c r="G32" s="93">
        <f>[27]Agosto!$G$10</f>
        <v>19</v>
      </c>
      <c r="H32" s="93">
        <f>[27]Agosto!$G$11</f>
        <v>21</v>
      </c>
      <c r="I32" s="93">
        <f>[27]Agosto!$G$12</f>
        <v>34</v>
      </c>
      <c r="J32" s="93">
        <f>[27]Agosto!$G$13</f>
        <v>55</v>
      </c>
      <c r="K32" s="93">
        <f>[27]Agosto!$G$14</f>
        <v>33</v>
      </c>
      <c r="L32" s="93">
        <f>[27]Agosto!$G$15</f>
        <v>20</v>
      </c>
      <c r="M32" s="93">
        <f>[27]Agosto!$G$16</f>
        <v>18</v>
      </c>
      <c r="N32" s="93">
        <f>[27]Agosto!$G$17</f>
        <v>16</v>
      </c>
      <c r="O32" s="93">
        <f>[27]Agosto!$G$18</f>
        <v>14</v>
      </c>
      <c r="P32" s="93">
        <f>[27]Agosto!$G$19</f>
        <v>16</v>
      </c>
      <c r="Q32" s="93">
        <f>[27]Agosto!$G$20</f>
        <v>14</v>
      </c>
      <c r="R32" s="93">
        <f>[27]Agosto!$G$21</f>
        <v>15</v>
      </c>
      <c r="S32" s="93">
        <f>[27]Agosto!$G$22</f>
        <v>14</v>
      </c>
      <c r="T32" s="93">
        <f>[27]Agosto!$G$23</f>
        <v>14</v>
      </c>
      <c r="U32" s="93">
        <f>[27]Agosto!$G$24</f>
        <v>13</v>
      </c>
      <c r="V32" s="93">
        <f>[27]Agosto!$G$25</f>
        <v>11</v>
      </c>
      <c r="W32" s="93">
        <f>[27]Agosto!$G$26</f>
        <v>13</v>
      </c>
      <c r="X32" s="93">
        <f>[27]Agosto!$G$27</f>
        <v>17</v>
      </c>
      <c r="Y32" s="93">
        <f>[27]Agosto!$G$28</f>
        <v>42</v>
      </c>
      <c r="Z32" s="93">
        <f>[27]Agosto!$G$29</f>
        <v>64</v>
      </c>
      <c r="AA32" s="93">
        <f>[27]Agosto!$G$30</f>
        <v>33</v>
      </c>
      <c r="AB32" s="93">
        <f>[27]Agosto!$G$31</f>
        <v>26</v>
      </c>
      <c r="AC32" s="93">
        <f>[27]Agosto!$G$32</f>
        <v>15</v>
      </c>
      <c r="AD32" s="93">
        <f>[27]Agosto!$G$33</f>
        <v>15</v>
      </c>
      <c r="AE32" s="93">
        <f>[27]Agosto!$G$34</f>
        <v>15</v>
      </c>
      <c r="AF32" s="93">
        <f>[27]Agosto!$G$35</f>
        <v>17</v>
      </c>
      <c r="AG32" s="81">
        <f t="shared" si="5"/>
        <v>11</v>
      </c>
      <c r="AH32" s="92">
        <f t="shared" si="6"/>
        <v>22.096774193548388</v>
      </c>
      <c r="AL32" t="s">
        <v>33</v>
      </c>
    </row>
    <row r="33" spans="1:39" s="5" customFormat="1" x14ac:dyDescent="0.2">
      <c r="A33" s="50" t="s">
        <v>12</v>
      </c>
      <c r="B33" s="93">
        <f>[28]Agosto!$G$5</f>
        <v>19</v>
      </c>
      <c r="C33" s="93">
        <f>[28]Agosto!$G$6</f>
        <v>19</v>
      </c>
      <c r="D33" s="93">
        <f>[28]Agosto!$G$7</f>
        <v>17</v>
      </c>
      <c r="E33" s="93">
        <f>[28]Agosto!$G$8</f>
        <v>19</v>
      </c>
      <c r="F33" s="93">
        <f>[28]Agosto!$G$9</f>
        <v>17</v>
      </c>
      <c r="G33" s="93">
        <f>[28]Agosto!$G$10</f>
        <v>18</v>
      </c>
      <c r="H33" s="93">
        <f>[28]Agosto!$G$11</f>
        <v>16</v>
      </c>
      <c r="I33" s="93">
        <f>[28]Agosto!$G$12</f>
        <v>48</v>
      </c>
      <c r="J33" s="93">
        <f>[28]Agosto!$G$13</f>
        <v>58</v>
      </c>
      <c r="K33" s="93">
        <f>[28]Agosto!$G$14</f>
        <v>29</v>
      </c>
      <c r="L33" s="93">
        <f>[28]Agosto!$G$15</f>
        <v>19</v>
      </c>
      <c r="M33" s="93">
        <f>[28]Agosto!$G$16</f>
        <v>14</v>
      </c>
      <c r="N33" s="93">
        <f>[28]Agosto!$G$17</f>
        <v>16</v>
      </c>
      <c r="O33" s="93">
        <f>[28]Agosto!$G$18</f>
        <v>15</v>
      </c>
      <c r="P33" s="93">
        <f>[28]Agosto!$G$19</f>
        <v>14</v>
      </c>
      <c r="Q33" s="93">
        <f>[28]Agosto!$G$20</f>
        <v>15</v>
      </c>
      <c r="R33" s="93">
        <f>[28]Agosto!$G$21</f>
        <v>16</v>
      </c>
      <c r="S33" s="93">
        <f>[28]Agosto!$G$22</f>
        <v>14</v>
      </c>
      <c r="T33" s="93">
        <f>[28]Agosto!$G$23</f>
        <v>13</v>
      </c>
      <c r="U33" s="93">
        <f>[28]Agosto!$G$24</f>
        <v>15</v>
      </c>
      <c r="V33" s="93">
        <f>[28]Agosto!$G$25</f>
        <v>12</v>
      </c>
      <c r="W33" s="93">
        <f>[28]Agosto!$G$26</f>
        <v>17</v>
      </c>
      <c r="X33" s="93">
        <f>[28]Agosto!$G$27</f>
        <v>34</v>
      </c>
      <c r="Y33" s="93">
        <f>[28]Agosto!$G$28</f>
        <v>60</v>
      </c>
      <c r="Z33" s="93">
        <f>[28]Agosto!$G$29</f>
        <v>36</v>
      </c>
      <c r="AA33" s="93">
        <f>[28]Agosto!$G$30</f>
        <v>19</v>
      </c>
      <c r="AB33" s="93">
        <f>[28]Agosto!$G$31</f>
        <v>21</v>
      </c>
      <c r="AC33" s="93">
        <f>[28]Agosto!$G$32</f>
        <v>12</v>
      </c>
      <c r="AD33" s="93">
        <f>[28]Agosto!$G$33</f>
        <v>12</v>
      </c>
      <c r="AE33" s="93">
        <f>[28]Agosto!$G$34</f>
        <v>13</v>
      </c>
      <c r="AF33" s="93">
        <f>[28]Agosto!$G$35</f>
        <v>15</v>
      </c>
      <c r="AG33" s="81">
        <f t="shared" si="5"/>
        <v>12</v>
      </c>
      <c r="AH33" s="92">
        <f t="shared" si="6"/>
        <v>21.35483870967742</v>
      </c>
      <c r="AJ33" s="5" t="s">
        <v>33</v>
      </c>
    </row>
    <row r="34" spans="1:39" x14ac:dyDescent="0.2">
      <c r="A34" s="50" t="s">
        <v>233</v>
      </c>
      <c r="B34" s="93">
        <f>[29]Agosto!$G$5</f>
        <v>20</v>
      </c>
      <c r="C34" s="93">
        <f>[29]Agosto!$G$6</f>
        <v>18</v>
      </c>
      <c r="D34" s="93">
        <f>[29]Agosto!$G$7</f>
        <v>14</v>
      </c>
      <c r="E34" s="93">
        <f>[29]Agosto!$G$8</f>
        <v>18</v>
      </c>
      <c r="F34" s="93">
        <f>[29]Agosto!$G$9</f>
        <v>18</v>
      </c>
      <c r="G34" s="93">
        <f>[29]Agosto!$G$10</f>
        <v>16</v>
      </c>
      <c r="H34" s="93">
        <f>[29]Agosto!$G$11</f>
        <v>18</v>
      </c>
      <c r="I34" s="93">
        <f>[29]Agosto!$G$12</f>
        <v>35</v>
      </c>
      <c r="J34" s="93">
        <f>[29]Agosto!$G$13</f>
        <v>77</v>
      </c>
      <c r="K34" s="93">
        <f>[29]Agosto!$G$14</f>
        <v>30</v>
      </c>
      <c r="L34" s="93">
        <f>[29]Agosto!$G$15</f>
        <v>17</v>
      </c>
      <c r="M34" s="93">
        <f>[29]Agosto!$G$16</f>
        <v>15</v>
      </c>
      <c r="N34" s="93">
        <f>[29]Agosto!$G$17</f>
        <v>15</v>
      </c>
      <c r="O34" s="93">
        <f>[29]Agosto!$G$18</f>
        <v>14</v>
      </c>
      <c r="P34" s="93">
        <f>[29]Agosto!$G$19</f>
        <v>13</v>
      </c>
      <c r="Q34" s="93">
        <f>[29]Agosto!$G$20</f>
        <v>14</v>
      </c>
      <c r="R34" s="93">
        <f>[29]Agosto!$G$21</f>
        <v>13</v>
      </c>
      <c r="S34" s="93">
        <f>[29]Agosto!$G$22</f>
        <v>19</v>
      </c>
      <c r="T34" s="93">
        <f>[29]Agosto!$G$23</f>
        <v>14</v>
      </c>
      <c r="U34" s="93">
        <f>[29]Agosto!$G$24</f>
        <v>12</v>
      </c>
      <c r="V34" s="93">
        <f>[29]Agosto!$G$25</f>
        <v>11</v>
      </c>
      <c r="W34" s="93">
        <f>[29]Agosto!$G$26</f>
        <v>15</v>
      </c>
      <c r="X34" s="93">
        <f>[29]Agosto!$G$27</f>
        <v>33</v>
      </c>
      <c r="Y34" s="93">
        <f>[29]Agosto!$G$28</f>
        <v>61</v>
      </c>
      <c r="Z34" s="93">
        <f>[29]Agosto!$G$29</f>
        <v>32</v>
      </c>
      <c r="AA34" s="93">
        <f>[29]Agosto!$G$30</f>
        <v>21</v>
      </c>
      <c r="AB34" s="93">
        <f>[29]Agosto!$G$31</f>
        <v>20</v>
      </c>
      <c r="AC34" s="93">
        <f>[29]Agosto!$G$32</f>
        <v>12</v>
      </c>
      <c r="AD34" s="93">
        <f>[29]Agosto!$G$33</f>
        <v>11</v>
      </c>
      <c r="AE34" s="93">
        <f>[29]Agosto!$G$34</f>
        <v>14</v>
      </c>
      <c r="AF34" s="93">
        <f>[29]Agosto!$G$35</f>
        <v>16</v>
      </c>
      <c r="AG34" s="81">
        <f t="shared" si="5"/>
        <v>11</v>
      </c>
      <c r="AH34" s="92">
        <f t="shared" si="6"/>
        <v>21.161290322580644</v>
      </c>
      <c r="AK34" t="s">
        <v>33</v>
      </c>
    </row>
    <row r="35" spans="1:39" x14ac:dyDescent="0.2">
      <c r="A35" s="50" t="s">
        <v>232</v>
      </c>
      <c r="B35" s="93">
        <f>[30]Agosto!$G$5</f>
        <v>19</v>
      </c>
      <c r="C35" s="93">
        <f>[30]Agosto!$G$6</f>
        <v>21</v>
      </c>
      <c r="D35" s="93">
        <f>[30]Agosto!$G$7</f>
        <v>22</v>
      </c>
      <c r="E35" s="93">
        <f>[30]Agosto!$G$8</f>
        <v>23</v>
      </c>
      <c r="F35" s="93">
        <f>[30]Agosto!$G$9</f>
        <v>22</v>
      </c>
      <c r="G35" s="93">
        <f>[30]Agosto!$G$10</f>
        <v>21</v>
      </c>
      <c r="H35" s="93">
        <f>[30]Agosto!$G$11</f>
        <v>20</v>
      </c>
      <c r="I35" s="93">
        <f>[30]Agosto!$G$12</f>
        <v>39</v>
      </c>
      <c r="J35" s="93">
        <f>[30]Agosto!$G$13</f>
        <v>78</v>
      </c>
      <c r="K35" s="93">
        <f>[30]Agosto!$G$14</f>
        <v>44</v>
      </c>
      <c r="L35" s="93">
        <f>[30]Agosto!$G$15</f>
        <v>23</v>
      </c>
      <c r="M35" s="93">
        <f>[30]Agosto!$G$16</f>
        <v>23</v>
      </c>
      <c r="N35" s="93">
        <f>[30]Agosto!$G$17</f>
        <v>18</v>
      </c>
      <c r="O35" s="93">
        <f>[30]Agosto!$G$18</f>
        <v>19</v>
      </c>
      <c r="P35" s="93">
        <f>[30]Agosto!$G$19</f>
        <v>19</v>
      </c>
      <c r="Q35" s="93">
        <f>[30]Agosto!$G$20</f>
        <v>17</v>
      </c>
      <c r="R35" s="93">
        <f>[30]Agosto!$G$21</f>
        <v>17</v>
      </c>
      <c r="S35" s="93">
        <f>[30]Agosto!$G$22</f>
        <v>17</v>
      </c>
      <c r="T35" s="93">
        <f>[30]Agosto!$G$23</f>
        <v>16</v>
      </c>
      <c r="U35" s="93">
        <f>[30]Agosto!$G$24</f>
        <v>13</v>
      </c>
      <c r="V35" s="93">
        <f>[30]Agosto!$G$25</f>
        <v>14</v>
      </c>
      <c r="W35" s="93">
        <f>[30]Agosto!$G$26</f>
        <v>17</v>
      </c>
      <c r="X35" s="93">
        <f>[30]Agosto!$G$27</f>
        <v>37</v>
      </c>
      <c r="Y35" s="93">
        <f>[30]Agosto!$G$28</f>
        <v>88</v>
      </c>
      <c r="Z35" s="93">
        <f>[30]Agosto!$G$29</f>
        <v>52</v>
      </c>
      <c r="AA35" s="93">
        <f>[30]Agosto!$G$30</f>
        <v>29</v>
      </c>
      <c r="AB35" s="93">
        <f>[30]Agosto!$G$31</f>
        <v>25</v>
      </c>
      <c r="AC35" s="93">
        <f>[30]Agosto!$G$32</f>
        <v>19</v>
      </c>
      <c r="AD35" s="93">
        <f>[30]Agosto!$G$33</f>
        <v>21</v>
      </c>
      <c r="AE35" s="93">
        <f>[30]Agosto!$G$34</f>
        <v>18</v>
      </c>
      <c r="AF35" s="93">
        <f>[30]Agosto!$G$35</f>
        <v>19</v>
      </c>
      <c r="AG35" s="81">
        <f t="shared" si="5"/>
        <v>13</v>
      </c>
      <c r="AH35" s="92">
        <f t="shared" si="6"/>
        <v>26.774193548387096</v>
      </c>
    </row>
    <row r="36" spans="1:39" x14ac:dyDescent="0.2">
      <c r="A36" s="50" t="s">
        <v>126</v>
      </c>
      <c r="B36" s="93">
        <f>[31]Agosto!$G$5</f>
        <v>23</v>
      </c>
      <c r="C36" s="93">
        <f>[31]Agosto!$G$6</f>
        <v>24</v>
      </c>
      <c r="D36" s="93">
        <f>[31]Agosto!$G$7</f>
        <v>22</v>
      </c>
      <c r="E36" s="93">
        <f>[31]Agosto!$G$8</f>
        <v>24</v>
      </c>
      <c r="F36" s="93">
        <f>[31]Agosto!$G$9</f>
        <v>24</v>
      </c>
      <c r="G36" s="93">
        <f>[31]Agosto!$G$10</f>
        <v>22</v>
      </c>
      <c r="H36" s="93">
        <f>[31]Agosto!$G$11</f>
        <v>21</v>
      </c>
      <c r="I36" s="93">
        <f>[31]Agosto!$G$12</f>
        <v>31</v>
      </c>
      <c r="J36" s="93">
        <f>[31]Agosto!$G$13</f>
        <v>76</v>
      </c>
      <c r="K36" s="93">
        <f>[31]Agosto!$G$14</f>
        <v>34</v>
      </c>
      <c r="L36" s="93">
        <f>[31]Agosto!$G$15</f>
        <v>27</v>
      </c>
      <c r="M36" s="93">
        <f>[31]Agosto!$G$16</f>
        <v>21</v>
      </c>
      <c r="N36" s="93">
        <f>[31]Agosto!$G$17</f>
        <v>18</v>
      </c>
      <c r="O36" s="93">
        <f>[31]Agosto!$G$18</f>
        <v>24</v>
      </c>
      <c r="P36" s="93">
        <f>[31]Agosto!$G$19</f>
        <v>17</v>
      </c>
      <c r="Q36" s="93">
        <f>[31]Agosto!$G$20</f>
        <v>20</v>
      </c>
      <c r="R36" s="93">
        <f>[31]Agosto!$G$21</f>
        <v>15</v>
      </c>
      <c r="S36" s="93">
        <f>[31]Agosto!$G$22</f>
        <v>14</v>
      </c>
      <c r="T36" s="93">
        <f>[31]Agosto!$G$23</f>
        <v>14</v>
      </c>
      <c r="U36" s="93">
        <f>[31]Agosto!$G$24</f>
        <v>13</v>
      </c>
      <c r="V36" s="93">
        <f>[31]Agosto!$G$25</f>
        <v>15</v>
      </c>
      <c r="W36" s="93">
        <f>[31]Agosto!$G$26</f>
        <v>15</v>
      </c>
      <c r="X36" s="93">
        <f>[31]Agosto!$G$27</f>
        <v>29</v>
      </c>
      <c r="Y36" s="93">
        <f>[31]Agosto!$G$28</f>
        <v>89</v>
      </c>
      <c r="Z36" s="93">
        <f>[31]Agosto!$G$29</f>
        <v>50</v>
      </c>
      <c r="AA36" s="93">
        <f>[31]Agosto!$G$30</f>
        <v>25</v>
      </c>
      <c r="AB36" s="93">
        <f>[31]Agosto!$G$31</f>
        <v>18</v>
      </c>
      <c r="AC36" s="93">
        <f>[31]Agosto!$G$32</f>
        <v>19</v>
      </c>
      <c r="AD36" s="93">
        <f>[31]Agosto!$G$33</f>
        <v>20</v>
      </c>
      <c r="AE36" s="93">
        <f>[31]Agosto!$G$34</f>
        <v>18</v>
      </c>
      <c r="AF36" s="93">
        <f>[31]Agosto!$G$35</f>
        <v>19</v>
      </c>
      <c r="AG36" s="81">
        <f t="shared" si="5"/>
        <v>13</v>
      </c>
      <c r="AH36" s="92">
        <f t="shared" si="6"/>
        <v>25.838709677419356</v>
      </c>
    </row>
    <row r="37" spans="1:39" x14ac:dyDescent="0.2">
      <c r="A37" s="50" t="s">
        <v>13</v>
      </c>
      <c r="B37" s="93">
        <f>[32]Agosto!$G$5</f>
        <v>21</v>
      </c>
      <c r="C37" s="93">
        <f>[32]Agosto!$G$6</f>
        <v>20</v>
      </c>
      <c r="D37" s="93">
        <f>[32]Agosto!$G$7</f>
        <v>18</v>
      </c>
      <c r="E37" s="93">
        <f>[32]Agosto!$G$8</f>
        <v>20</v>
      </c>
      <c r="F37" s="93">
        <f>[32]Agosto!$G$9</f>
        <v>20</v>
      </c>
      <c r="G37" s="93">
        <f>[32]Agosto!$G$10</f>
        <v>21</v>
      </c>
      <c r="H37" s="93">
        <f>[32]Agosto!$G$11</f>
        <v>17</v>
      </c>
      <c r="I37" s="93">
        <f>[32]Agosto!$G$12</f>
        <v>18</v>
      </c>
      <c r="J37" s="93">
        <f>[32]Agosto!$G$13</f>
        <v>44</v>
      </c>
      <c r="K37" s="93">
        <f>[32]Agosto!$G$14</f>
        <v>25</v>
      </c>
      <c r="L37" s="93">
        <f>[32]Agosto!$G$15</f>
        <v>15</v>
      </c>
      <c r="M37" s="93">
        <f>[32]Agosto!$G$16</f>
        <v>13</v>
      </c>
      <c r="N37" s="93">
        <f>[32]Agosto!$G$17</f>
        <v>13</v>
      </c>
      <c r="O37" s="93">
        <f>[32]Agosto!$G$18</f>
        <v>12</v>
      </c>
      <c r="P37" s="93">
        <f>[32]Agosto!$G$19</f>
        <v>14</v>
      </c>
      <c r="Q37" s="93">
        <f>[32]Agosto!$G$20</f>
        <v>13</v>
      </c>
      <c r="R37" s="93">
        <f>[32]Agosto!$G$21</f>
        <v>12</v>
      </c>
      <c r="S37" s="93">
        <f>[32]Agosto!$G$22</f>
        <v>11</v>
      </c>
      <c r="T37" s="93">
        <f>[32]Agosto!$G$23</f>
        <v>11</v>
      </c>
      <c r="U37" s="93">
        <f>[32]Agosto!$G$24</f>
        <v>11</v>
      </c>
      <c r="V37" s="93">
        <f>[32]Agosto!$G$25</f>
        <v>12</v>
      </c>
      <c r="W37" s="93">
        <f>[32]Agosto!$G$26</f>
        <v>9</v>
      </c>
      <c r="X37" s="93">
        <f>[32]Agosto!$G$27</f>
        <v>12</v>
      </c>
      <c r="Y37" s="93">
        <f>[32]Agosto!$G$28</f>
        <v>30</v>
      </c>
      <c r="Z37" s="93">
        <f>[32]Agosto!$G$29</f>
        <v>65</v>
      </c>
      <c r="AA37" s="93">
        <f>[32]Agosto!$G$30</f>
        <v>17</v>
      </c>
      <c r="AB37" s="93">
        <f>[32]Agosto!$G$31</f>
        <v>15</v>
      </c>
      <c r="AC37" s="93">
        <f>[32]Agosto!$G$32</f>
        <v>11</v>
      </c>
      <c r="AD37" s="93">
        <f>[32]Agosto!$G$33</f>
        <v>17</v>
      </c>
      <c r="AE37" s="93">
        <f>[32]Agosto!$G$34</f>
        <v>15</v>
      </c>
      <c r="AF37" s="93">
        <f>[32]Agosto!$G$35</f>
        <v>12</v>
      </c>
      <c r="AG37" s="81">
        <f t="shared" si="5"/>
        <v>9</v>
      </c>
      <c r="AH37" s="92">
        <f t="shared" si="6"/>
        <v>18.193548387096776</v>
      </c>
    </row>
    <row r="38" spans="1:39" x14ac:dyDescent="0.2">
      <c r="A38" s="50" t="s">
        <v>155</v>
      </c>
      <c r="B38" s="93">
        <f>[33]Agosto!$G5</f>
        <v>19</v>
      </c>
      <c r="C38" s="93">
        <f>[33]Agosto!$G6</f>
        <v>18</v>
      </c>
      <c r="D38" s="93">
        <f>[33]Agosto!$G7</f>
        <v>18</v>
      </c>
      <c r="E38" s="93">
        <f>[33]Agosto!$G8</f>
        <v>21</v>
      </c>
      <c r="F38" s="93">
        <f>[33]Agosto!$G9</f>
        <v>20</v>
      </c>
      <c r="G38" s="93">
        <f>[33]Agosto!$G10</f>
        <v>19</v>
      </c>
      <c r="H38" s="93">
        <f>[33]Agosto!$G11</f>
        <v>20</v>
      </c>
      <c r="I38" s="93">
        <f>[33]Agosto!$G12</f>
        <v>37</v>
      </c>
      <c r="J38" s="93">
        <f>[33]Agosto!$G13</f>
        <v>63</v>
      </c>
      <c r="K38" s="93">
        <f>[33]Agosto!$G14</f>
        <v>20</v>
      </c>
      <c r="L38" s="93">
        <f>[33]Agosto!$G15</f>
        <v>15</v>
      </c>
      <c r="M38" s="93">
        <f>[33]Agosto!$G16</f>
        <v>14</v>
      </c>
      <c r="N38" s="93">
        <f>[33]Agosto!$G17</f>
        <v>14</v>
      </c>
      <c r="O38" s="93">
        <f>[33]Agosto!$G18</f>
        <v>14</v>
      </c>
      <c r="P38" s="93">
        <f>[33]Agosto!$G19</f>
        <v>14</v>
      </c>
      <c r="Q38" s="93">
        <f>[33]Agosto!$G20</f>
        <v>17</v>
      </c>
      <c r="R38" s="93">
        <f>[33]Agosto!$G21</f>
        <v>13</v>
      </c>
      <c r="S38" s="93">
        <f>[33]Agosto!$G22</f>
        <v>14</v>
      </c>
      <c r="T38" s="93">
        <f>[33]Agosto!$G23</f>
        <v>13</v>
      </c>
      <c r="U38" s="93">
        <f>[33]Agosto!$G24</f>
        <v>13</v>
      </c>
      <c r="V38" s="93">
        <f>[33]Agosto!$G25</f>
        <v>12</v>
      </c>
      <c r="W38" s="93">
        <f>[33]Agosto!$G26</f>
        <v>13</v>
      </c>
      <c r="X38" s="93">
        <f>[33]Agosto!$G27</f>
        <v>28</v>
      </c>
      <c r="Y38" s="93">
        <f>[33]Agosto!$G28</f>
        <v>45</v>
      </c>
      <c r="Z38" s="93">
        <f>[33]Agosto!$G29</f>
        <v>30</v>
      </c>
      <c r="AA38" s="93">
        <f>[33]Agosto!$G30</f>
        <v>20</v>
      </c>
      <c r="AB38" s="93">
        <f>[33]Agosto!$G31</f>
        <v>24</v>
      </c>
      <c r="AC38" s="93">
        <f>[33]Agosto!$G32</f>
        <v>14</v>
      </c>
      <c r="AD38" s="93">
        <v>18</v>
      </c>
      <c r="AE38" s="93">
        <f>[33]Agosto!$G34</f>
        <v>17</v>
      </c>
      <c r="AF38" s="93">
        <f>[33]Agosto!$G35</f>
        <v>17</v>
      </c>
      <c r="AG38" s="81">
        <f t="shared" si="5"/>
        <v>12</v>
      </c>
      <c r="AH38" s="92">
        <f t="shared" si="6"/>
        <v>20.451612903225808</v>
      </c>
      <c r="AJ38" t="s">
        <v>33</v>
      </c>
      <c r="AK38" t="s">
        <v>33</v>
      </c>
    </row>
    <row r="39" spans="1:39" x14ac:dyDescent="0.2">
      <c r="A39" s="50" t="s">
        <v>14</v>
      </c>
      <c r="B39" s="93">
        <f>[34]Agosto!$G$5</f>
        <v>22</v>
      </c>
      <c r="C39" s="93">
        <f>[34]Agosto!$G$6</f>
        <v>22</v>
      </c>
      <c r="D39" s="93">
        <f>[34]Agosto!$G$7</f>
        <v>21</v>
      </c>
      <c r="E39" s="93">
        <f>[34]Agosto!$G$8</f>
        <v>26</v>
      </c>
      <c r="F39" s="93">
        <f>[34]Agosto!$G$9</f>
        <v>22</v>
      </c>
      <c r="G39" s="93">
        <f>[34]Agosto!$G$10</f>
        <v>20</v>
      </c>
      <c r="H39" s="93">
        <f>[34]Agosto!$G$11</f>
        <v>23</v>
      </c>
      <c r="I39" s="93">
        <f>[34]Agosto!$G$12</f>
        <v>71</v>
      </c>
      <c r="J39" s="93">
        <f>[34]Agosto!$G$13</f>
        <v>57</v>
      </c>
      <c r="K39" s="93">
        <f>[34]Agosto!$G$14</f>
        <v>26</v>
      </c>
      <c r="L39" s="93">
        <f>[34]Agosto!$G$15</f>
        <v>17</v>
      </c>
      <c r="M39" s="93">
        <f>[34]Agosto!$G$16</f>
        <v>18</v>
      </c>
      <c r="N39" s="93">
        <f>[34]Agosto!$G$17</f>
        <v>14</v>
      </c>
      <c r="O39" s="93">
        <f>[34]Agosto!$G$18</f>
        <v>17</v>
      </c>
      <c r="P39" s="93">
        <f>[34]Agosto!$G$19</f>
        <v>19</v>
      </c>
      <c r="Q39" s="93">
        <f>[34]Agosto!$G$20</f>
        <v>15</v>
      </c>
      <c r="R39" s="93">
        <f>[34]Agosto!$G$21</f>
        <v>18</v>
      </c>
      <c r="S39" s="93">
        <f>[34]Agosto!$G$22</f>
        <v>14</v>
      </c>
      <c r="T39" s="93">
        <f>[34]Agosto!$G$23</f>
        <v>14</v>
      </c>
      <c r="U39" s="93">
        <f>[34]Agosto!$G$24</f>
        <v>13</v>
      </c>
      <c r="V39" s="93">
        <f>[34]Agosto!$G$25</f>
        <v>12</v>
      </c>
      <c r="W39" s="93">
        <f>[34]Agosto!$G$26</f>
        <v>19</v>
      </c>
      <c r="X39" s="93">
        <f>[34]Agosto!$G$27</f>
        <v>77</v>
      </c>
      <c r="Y39" s="93">
        <f>[34]Agosto!$G$28</f>
        <v>51</v>
      </c>
      <c r="Z39" s="93">
        <f>[34]Agosto!$G$29</f>
        <v>26</v>
      </c>
      <c r="AA39" s="93">
        <f>[34]Agosto!$G$30</f>
        <v>17</v>
      </c>
      <c r="AB39" s="93">
        <f>[34]Agosto!$G$31</f>
        <v>21</v>
      </c>
      <c r="AC39" s="93">
        <f>[34]Agosto!$G$32</f>
        <v>14</v>
      </c>
      <c r="AD39" s="93">
        <f>[34]Agosto!$G$33</f>
        <v>19</v>
      </c>
      <c r="AE39" s="93">
        <f>[34]Agosto!$G$34</f>
        <v>17</v>
      </c>
      <c r="AF39" s="93">
        <f>[34]Agosto!$G$35</f>
        <v>22</v>
      </c>
      <c r="AG39" s="81">
        <f t="shared" si="5"/>
        <v>12</v>
      </c>
      <c r="AH39" s="92">
        <f t="shared" si="6"/>
        <v>24.64516129032258</v>
      </c>
      <c r="AI39" s="11" t="s">
        <v>33</v>
      </c>
      <c r="AK39" t="s">
        <v>33</v>
      </c>
      <c r="AL39" t="s">
        <v>33</v>
      </c>
      <c r="AM39" t="s">
        <v>33</v>
      </c>
    </row>
    <row r="40" spans="1:39" x14ac:dyDescent="0.2">
      <c r="A40" s="50" t="s">
        <v>15</v>
      </c>
      <c r="B40" s="93">
        <f>[35]Agosto!$G$5</f>
        <v>16</v>
      </c>
      <c r="C40" s="93">
        <f>[35]Agosto!$G$6</f>
        <v>16</v>
      </c>
      <c r="D40" s="93">
        <f>[35]Agosto!$G$7</f>
        <v>20</v>
      </c>
      <c r="E40" s="93">
        <f>[35]Agosto!$G$8</f>
        <v>25</v>
      </c>
      <c r="F40" s="93">
        <f>[35]Agosto!$G$9</f>
        <v>20</v>
      </c>
      <c r="G40" s="93">
        <f>[35]Agosto!$G$10</f>
        <v>18</v>
      </c>
      <c r="H40" s="93">
        <f>[35]Agosto!$G$11</f>
        <v>24</v>
      </c>
      <c r="I40" s="93">
        <f>[35]Agosto!$G$12</f>
        <v>70</v>
      </c>
      <c r="J40" s="93">
        <f>[35]Agosto!$G$13</f>
        <v>25</v>
      </c>
      <c r="K40" s="93">
        <f>[35]Agosto!$G$14</f>
        <v>18</v>
      </c>
      <c r="L40" s="93">
        <f>[35]Agosto!$G$15</f>
        <v>15</v>
      </c>
      <c r="M40" s="93">
        <f>[35]Agosto!$G$16</f>
        <v>15</v>
      </c>
      <c r="N40" s="93">
        <f>[35]Agosto!$G$17</f>
        <v>12</v>
      </c>
      <c r="O40" s="93">
        <f>[35]Agosto!$G$18</f>
        <v>12</v>
      </c>
      <c r="P40" s="93">
        <f>[35]Agosto!$G$19</f>
        <v>15</v>
      </c>
      <c r="Q40" s="93">
        <f>[35]Agosto!$G$20</f>
        <v>15</v>
      </c>
      <c r="R40" s="93">
        <f>[35]Agosto!$G$21</f>
        <v>22</v>
      </c>
      <c r="S40" s="93">
        <f>[35]Agosto!$G$22</f>
        <v>14</v>
      </c>
      <c r="T40" s="93">
        <f>[35]Agosto!$G$23</f>
        <v>17</v>
      </c>
      <c r="U40" s="93">
        <f>[35]Agosto!$G$24</f>
        <v>28</v>
      </c>
      <c r="V40" s="93">
        <f>[35]Agosto!$G$25</f>
        <v>12</v>
      </c>
      <c r="W40" s="93">
        <f>[35]Agosto!$G$26</f>
        <v>16</v>
      </c>
      <c r="X40" s="93">
        <f>[35]Agosto!$G$27</f>
        <v>64</v>
      </c>
      <c r="Y40" s="93">
        <f>[35]Agosto!$G$28</f>
        <v>39</v>
      </c>
      <c r="Z40" s="93">
        <f>[35]Agosto!$G$29</f>
        <v>23</v>
      </c>
      <c r="AA40" s="93">
        <f>[35]Agosto!$G$30</f>
        <v>14</v>
      </c>
      <c r="AB40" s="93">
        <f>[35]Agosto!$G$31</f>
        <v>20</v>
      </c>
      <c r="AC40" s="93">
        <f>[35]Agosto!$G$32</f>
        <v>15</v>
      </c>
      <c r="AD40" s="93">
        <f>[35]Agosto!$G$33</f>
        <v>12</v>
      </c>
      <c r="AE40" s="93">
        <f>[35]Agosto!$G$34</f>
        <v>15</v>
      </c>
      <c r="AF40" s="93">
        <f>[35]Agosto!$G$35</f>
        <v>26</v>
      </c>
      <c r="AG40" s="81">
        <f t="shared" si="5"/>
        <v>12</v>
      </c>
      <c r="AH40" s="92">
        <f t="shared" si="6"/>
        <v>21.70967741935484</v>
      </c>
      <c r="AL40" t="s">
        <v>33</v>
      </c>
    </row>
    <row r="41" spans="1:39" x14ac:dyDescent="0.2">
      <c r="A41" s="50" t="s">
        <v>156</v>
      </c>
      <c r="B41" s="93">
        <f>[36]Agosto!$G$5</f>
        <v>20</v>
      </c>
      <c r="C41" s="93">
        <f>[36]Agosto!$G$6</f>
        <v>21</v>
      </c>
      <c r="D41" s="93">
        <f>[36]Agosto!$G$7</f>
        <v>21</v>
      </c>
      <c r="E41" s="93">
        <f>[36]Agosto!$G$8</f>
        <v>24</v>
      </c>
      <c r="F41" s="93">
        <f>[36]Agosto!$G$9</f>
        <v>20</v>
      </c>
      <c r="G41" s="93">
        <f>[36]Agosto!$G$10</f>
        <v>20</v>
      </c>
      <c r="H41" s="93">
        <f>[36]Agosto!$G$11</f>
        <v>20</v>
      </c>
      <c r="I41" s="93">
        <f>[36]Agosto!$G$12</f>
        <v>36</v>
      </c>
      <c r="J41" s="93">
        <f>[36]Agosto!$G$13</f>
        <v>84</v>
      </c>
      <c r="K41" s="93">
        <f>[36]Agosto!$G$14</f>
        <v>34</v>
      </c>
      <c r="L41" s="93">
        <f>[36]Agosto!$G$15</f>
        <v>21</v>
      </c>
      <c r="M41" s="93">
        <f>[36]Agosto!$G$16</f>
        <v>19</v>
      </c>
      <c r="N41" s="93">
        <f>[36]Agosto!$G$17</f>
        <v>18</v>
      </c>
      <c r="O41" s="93">
        <f>[36]Agosto!$G$18</f>
        <v>16</v>
      </c>
      <c r="P41" s="93">
        <f>[36]Agosto!$E$19</f>
        <v>48.583333333333336</v>
      </c>
      <c r="Q41" s="93">
        <f>[36]Agosto!$G$20</f>
        <v>16</v>
      </c>
      <c r="R41" s="93">
        <f>[36]Agosto!$G$21</f>
        <v>15</v>
      </c>
      <c r="S41" s="93">
        <f>[36]Agosto!$G$22</f>
        <v>15</v>
      </c>
      <c r="T41" s="93">
        <f>[36]Agosto!$G$23</f>
        <v>14</v>
      </c>
      <c r="U41" s="93">
        <f>[36]Agosto!$G$24</f>
        <v>13</v>
      </c>
      <c r="V41" s="93">
        <f>[36]Agosto!$G$25</f>
        <v>13</v>
      </c>
      <c r="W41" s="93">
        <f>[36]Agosto!$G$26</f>
        <v>15</v>
      </c>
      <c r="X41" s="93">
        <f>[36]Agosto!$G$27</f>
        <v>25</v>
      </c>
      <c r="Y41" s="93">
        <f>[36]Agosto!$G$28</f>
        <v>62</v>
      </c>
      <c r="Z41" s="93">
        <f>[36]Agosto!$G$29</f>
        <v>57</v>
      </c>
      <c r="AA41" s="93">
        <f>[36]Agosto!$G$30</f>
        <v>33</v>
      </c>
      <c r="AB41" s="93">
        <f>[36]Agosto!$G$31</f>
        <v>26</v>
      </c>
      <c r="AC41" s="93">
        <f>[36]Agosto!$G$32</f>
        <v>19</v>
      </c>
      <c r="AD41" s="93">
        <f>[36]Agosto!$G$33</f>
        <v>19</v>
      </c>
      <c r="AE41" s="93">
        <f>[36]Agosto!$G$34</f>
        <v>18</v>
      </c>
      <c r="AF41" s="93">
        <f>[36]Agosto!$G$35</f>
        <v>17</v>
      </c>
      <c r="AG41" s="81">
        <f t="shared" si="5"/>
        <v>13</v>
      </c>
      <c r="AH41" s="92">
        <f t="shared" si="6"/>
        <v>25.793010752688168</v>
      </c>
      <c r="AJ41" t="s">
        <v>33</v>
      </c>
      <c r="AL41" t="s">
        <v>33</v>
      </c>
    </row>
    <row r="42" spans="1:39" x14ac:dyDescent="0.2">
      <c r="A42" s="50" t="s">
        <v>16</v>
      </c>
      <c r="B42" s="93">
        <f>[37]Agosto!$G$5</f>
        <v>21</v>
      </c>
      <c r="C42" s="93">
        <f>[37]Agosto!$G$6</f>
        <v>22</v>
      </c>
      <c r="D42" s="93">
        <f>[37]Agosto!$G$7</f>
        <v>22</v>
      </c>
      <c r="E42" s="93">
        <f>[37]Agosto!$G$8</f>
        <v>25</v>
      </c>
      <c r="F42" s="93">
        <f>[37]Agosto!$G$9</f>
        <v>21</v>
      </c>
      <c r="G42" s="93">
        <f>[37]Agosto!$G$10</f>
        <v>21</v>
      </c>
      <c r="H42" s="93">
        <f>[37]Agosto!$G$11</f>
        <v>20</v>
      </c>
      <c r="I42" s="93">
        <f>[37]Agosto!$G$12</f>
        <v>41</v>
      </c>
      <c r="J42" s="93">
        <f>[37]Agosto!$G$13</f>
        <v>63</v>
      </c>
      <c r="K42" s="93">
        <f>[37]Agosto!$G$14</f>
        <v>36</v>
      </c>
      <c r="L42" s="93">
        <f>[37]Agosto!$G$15</f>
        <v>21</v>
      </c>
      <c r="M42" s="93">
        <f>[37]Agosto!$G$16</f>
        <v>20</v>
      </c>
      <c r="N42" s="93">
        <f>[37]Agosto!$G$17</f>
        <v>18</v>
      </c>
      <c r="O42" s="93">
        <f>[37]Agosto!$G$18</f>
        <v>20</v>
      </c>
      <c r="P42" s="93">
        <f>[37]Agosto!$G$19</f>
        <v>19</v>
      </c>
      <c r="Q42" s="93">
        <f>[37]Agosto!$G$20</f>
        <v>16</v>
      </c>
      <c r="R42" s="93">
        <f>[37]Agosto!$G$21</f>
        <v>16</v>
      </c>
      <c r="S42" s="93">
        <f>[37]Agosto!$G$22</f>
        <v>16</v>
      </c>
      <c r="T42" s="93">
        <f>[37]Agosto!$G$23</f>
        <v>15</v>
      </c>
      <c r="U42" s="93">
        <f>[37]Agosto!$G$24</f>
        <v>13</v>
      </c>
      <c r="V42" s="93">
        <f>[37]Agosto!$G$25</f>
        <v>14</v>
      </c>
      <c r="W42" s="93">
        <f>[37]Agosto!$G$26</f>
        <v>16</v>
      </c>
      <c r="X42" s="93">
        <f>[37]Agosto!$G$27</f>
        <v>36</v>
      </c>
      <c r="Y42" s="93">
        <f>[37]Agosto!$G$28</f>
        <v>81</v>
      </c>
      <c r="Z42" s="93">
        <f>[37]Agosto!$G$29</f>
        <v>43</v>
      </c>
      <c r="AA42" s="93">
        <f>[37]Agosto!$G$30</f>
        <v>26</v>
      </c>
      <c r="AB42" s="93">
        <f>[37]Agosto!$G$31</f>
        <v>25</v>
      </c>
      <c r="AC42" s="93">
        <f>[37]Agosto!$G$32</f>
        <v>21</v>
      </c>
      <c r="AD42" s="93">
        <f>[37]Agosto!$G$33</f>
        <v>20</v>
      </c>
      <c r="AE42" s="93">
        <f>[37]Agosto!$G$34</f>
        <v>17</v>
      </c>
      <c r="AF42" s="93">
        <f>[37]Agosto!$G$35</f>
        <v>18</v>
      </c>
      <c r="AG42" s="81">
        <f t="shared" si="5"/>
        <v>13</v>
      </c>
      <c r="AH42" s="92">
        <f t="shared" si="6"/>
        <v>25.258064516129032</v>
      </c>
    </row>
    <row r="43" spans="1:39" x14ac:dyDescent="0.2">
      <c r="A43" s="50" t="s">
        <v>139</v>
      </c>
      <c r="B43" s="93">
        <f>[38]Agosto!$G$5</f>
        <v>21</v>
      </c>
      <c r="C43" s="93">
        <f>[38]Agosto!$G$6</f>
        <v>22</v>
      </c>
      <c r="D43" s="93">
        <f>[38]Agosto!$G$7</f>
        <v>21</v>
      </c>
      <c r="E43" s="93">
        <f>[38]Agosto!$G$8</f>
        <v>22</v>
      </c>
      <c r="F43" s="93">
        <f>[38]Agosto!$G$9</f>
        <v>22</v>
      </c>
      <c r="G43" s="93">
        <f>[38]Agosto!$G$10</f>
        <v>21</v>
      </c>
      <c r="H43" s="93">
        <f>[38]Agosto!$G$11</f>
        <v>20</v>
      </c>
      <c r="I43" s="93">
        <f>[38]Agosto!$G$12</f>
        <v>33</v>
      </c>
      <c r="J43" s="93">
        <f>[38]Agosto!$G$13</f>
        <v>81</v>
      </c>
      <c r="K43" s="93">
        <f>[38]Agosto!$G$14</f>
        <v>38</v>
      </c>
      <c r="L43" s="93">
        <f>[38]Agosto!$G$15</f>
        <v>28</v>
      </c>
      <c r="M43" s="93">
        <f>[38]Agosto!$G$16</f>
        <v>28</v>
      </c>
      <c r="N43" s="93">
        <f>[38]Agosto!$G$17</f>
        <v>18</v>
      </c>
      <c r="O43" s="93">
        <f>[38]Agosto!$G$18</f>
        <v>18</v>
      </c>
      <c r="P43" s="93">
        <f>[38]Agosto!$G$19</f>
        <v>16</v>
      </c>
      <c r="Q43" s="93">
        <f>[38]Agosto!$G$20</f>
        <v>19</v>
      </c>
      <c r="R43" s="93">
        <f>[38]Agosto!$G$21</f>
        <v>14</v>
      </c>
      <c r="S43" s="93">
        <f>[38]Agosto!$G$22</f>
        <v>13</v>
      </c>
      <c r="T43" s="93">
        <f>[38]Agosto!$G$23</f>
        <v>14</v>
      </c>
      <c r="U43" s="93">
        <f>[38]Agosto!$G$24</f>
        <v>13</v>
      </c>
      <c r="V43" s="93">
        <f>[38]Agosto!$G$25</f>
        <v>16</v>
      </c>
      <c r="W43" s="93">
        <f>[38]Agosto!$G$26</f>
        <v>14</v>
      </c>
      <c r="X43" s="93">
        <f>[38]Agosto!$G$27</f>
        <v>31</v>
      </c>
      <c r="Y43" s="93">
        <f>[38]Agosto!$G$28</f>
        <v>63</v>
      </c>
      <c r="Z43" s="93">
        <f>[38]Agosto!$G$29</f>
        <v>49</v>
      </c>
      <c r="AA43" s="93">
        <f>[38]Agosto!$G$30</f>
        <v>29</v>
      </c>
      <c r="AB43" s="93">
        <f>[38]Agosto!$G$31</f>
        <v>17</v>
      </c>
      <c r="AC43" s="93">
        <f>[38]Agosto!$G$32</f>
        <v>19</v>
      </c>
      <c r="AD43" s="93">
        <f>[38]Agosto!$G$33</f>
        <v>20</v>
      </c>
      <c r="AE43" s="93">
        <f>[38]Agosto!$G$34</f>
        <v>18</v>
      </c>
      <c r="AF43" s="93">
        <f>[38]Agosto!$G$35</f>
        <v>17</v>
      </c>
      <c r="AG43" s="81">
        <f t="shared" si="5"/>
        <v>13</v>
      </c>
      <c r="AH43" s="92">
        <f t="shared" si="6"/>
        <v>25</v>
      </c>
      <c r="AJ43" t="s">
        <v>33</v>
      </c>
      <c r="AL43" t="s">
        <v>33</v>
      </c>
      <c r="AM43" t="s">
        <v>33</v>
      </c>
    </row>
    <row r="44" spans="1:39" x14ac:dyDescent="0.2">
      <c r="A44" s="50" t="s">
        <v>17</v>
      </c>
      <c r="B44" s="93">
        <f>[39]Agosto!$G$5</f>
        <v>20</v>
      </c>
      <c r="C44" s="93">
        <f>[39]Agosto!$G$6</f>
        <v>22</v>
      </c>
      <c r="D44" s="93">
        <f>[39]Agosto!$G$7</f>
        <v>19</v>
      </c>
      <c r="E44" s="93">
        <f>[39]Agosto!$G$8</f>
        <v>21</v>
      </c>
      <c r="F44" s="93">
        <f>[39]Agosto!$G$9</f>
        <v>19</v>
      </c>
      <c r="G44" s="93">
        <f>[39]Agosto!$G$10</f>
        <v>20</v>
      </c>
      <c r="H44" s="93">
        <f>[39]Agosto!$G$11</f>
        <v>19</v>
      </c>
      <c r="I44" s="93">
        <f>[39]Agosto!$G$12</f>
        <v>36</v>
      </c>
      <c r="J44" s="93">
        <f>[39]Agosto!$G$13</f>
        <v>83</v>
      </c>
      <c r="K44" s="93">
        <f>[39]Agosto!$G$14</f>
        <v>27</v>
      </c>
      <c r="L44" s="93">
        <f>[39]Agosto!$G$15</f>
        <v>14</v>
      </c>
      <c r="M44" s="93">
        <f>[39]Agosto!$G$16</f>
        <v>14</v>
      </c>
      <c r="N44" s="93">
        <f>[39]Agosto!$G$17</f>
        <v>14</v>
      </c>
      <c r="O44" s="93">
        <f>[39]Agosto!$G$18</f>
        <v>12</v>
      </c>
      <c r="P44" s="93">
        <f>[39]Agosto!$G$19</f>
        <v>13</v>
      </c>
      <c r="Q44" s="93">
        <f>[39]Agosto!$G$20</f>
        <v>13</v>
      </c>
      <c r="R44" s="93">
        <f>[39]Agosto!$G$21</f>
        <v>12</v>
      </c>
      <c r="S44" s="93">
        <f>[39]Agosto!$G$22</f>
        <v>15</v>
      </c>
      <c r="T44" s="93">
        <f>[39]Agosto!$G$23</f>
        <v>12</v>
      </c>
      <c r="U44" s="93">
        <f>[39]Agosto!$G$24</f>
        <v>11</v>
      </c>
      <c r="V44" s="93">
        <f>[39]Agosto!$G$25</f>
        <v>11</v>
      </c>
      <c r="W44" s="93">
        <f>[39]Agosto!$G$26</f>
        <v>13</v>
      </c>
      <c r="X44" s="93">
        <f>[39]Agosto!$G$27</f>
        <v>24</v>
      </c>
      <c r="Y44" s="93">
        <f>[39]Agosto!$G$28</f>
        <v>62</v>
      </c>
      <c r="Z44" s="93">
        <f>[39]Agosto!$G$29</f>
        <v>52</v>
      </c>
      <c r="AA44" s="93">
        <f>[39]Agosto!$G$30</f>
        <v>22</v>
      </c>
      <c r="AB44" s="93">
        <f>[39]Agosto!$G$31</f>
        <v>21</v>
      </c>
      <c r="AC44" s="93">
        <f>[39]Agosto!$G$32</f>
        <v>13</v>
      </c>
      <c r="AD44" s="93">
        <f>[39]Agosto!$G$33</f>
        <v>13</v>
      </c>
      <c r="AE44" s="93">
        <f>[39]Agosto!$G$34</f>
        <v>14</v>
      </c>
      <c r="AF44" s="93">
        <f>[39]Agosto!$G$35</f>
        <v>15</v>
      </c>
      <c r="AG44" s="81">
        <f t="shared" si="5"/>
        <v>11</v>
      </c>
      <c r="AH44" s="92">
        <f t="shared" si="6"/>
        <v>21.806451612903224</v>
      </c>
    </row>
    <row r="45" spans="1:39" hidden="1" x14ac:dyDescent="0.2">
      <c r="A45" s="50" t="s">
        <v>144</v>
      </c>
      <c r="B45" s="93" t="str">
        <f>[40]Agosto!$G$5</f>
        <v>*</v>
      </c>
      <c r="C45" s="93" t="str">
        <f>[40]Agosto!$G$6</f>
        <v>*</v>
      </c>
      <c r="D45" s="93" t="str">
        <f>[40]Agosto!$G$7</f>
        <v>*</v>
      </c>
      <c r="E45" s="93" t="str">
        <f>[40]Agosto!$G$8</f>
        <v>*</v>
      </c>
      <c r="F45" s="93" t="str">
        <f>[40]Agosto!$G$9</f>
        <v>*</v>
      </c>
      <c r="G45" s="93" t="str">
        <f>[40]Agosto!$G$10</f>
        <v>*</v>
      </c>
      <c r="H45" s="93" t="str">
        <f>[40]Agosto!$G$11</f>
        <v>*</v>
      </c>
      <c r="I45" s="93" t="str">
        <f>[40]Agosto!$G$12</f>
        <v>*</v>
      </c>
      <c r="J45" s="93" t="str">
        <f>[40]Agosto!$G$13</f>
        <v>*</v>
      </c>
      <c r="K45" s="93" t="str">
        <f>[40]Agosto!$G$14</f>
        <v>*</v>
      </c>
      <c r="L45" s="93" t="str">
        <f>[40]Agosto!$G$15</f>
        <v>*</v>
      </c>
      <c r="M45" s="93" t="str">
        <f>[40]Agosto!$G$16</f>
        <v>*</v>
      </c>
      <c r="N45" s="93" t="str">
        <f>[40]Agosto!$G$17</f>
        <v>*</v>
      </c>
      <c r="O45" s="93" t="str">
        <f>[40]Agosto!$G$18</f>
        <v>*</v>
      </c>
      <c r="P45" s="93" t="str">
        <f>[40]Agosto!$G$19</f>
        <v>*</v>
      </c>
      <c r="Q45" s="93" t="str">
        <f>[40]Agosto!$G$20</f>
        <v>*</v>
      </c>
      <c r="R45" s="93" t="str">
        <f>[40]Agosto!$G$21</f>
        <v>*</v>
      </c>
      <c r="S45" s="93" t="str">
        <f>[40]Agosto!$G$22</f>
        <v>*</v>
      </c>
      <c r="T45" s="93" t="str">
        <f>[40]Agosto!$G$23</f>
        <v>*</v>
      </c>
      <c r="U45" s="93" t="str">
        <f>[40]Agosto!$G$24</f>
        <v>*</v>
      </c>
      <c r="V45" s="93" t="str">
        <f>[40]Agosto!$G$25</f>
        <v>*</v>
      </c>
      <c r="W45" s="93" t="str">
        <f>[40]Agosto!$G$26</f>
        <v>*</v>
      </c>
      <c r="X45" s="93" t="str">
        <f>[40]Agosto!$G$27</f>
        <v>*</v>
      </c>
      <c r="Y45" s="93" t="str">
        <f>[40]Agosto!$G$28</f>
        <v>*</v>
      </c>
      <c r="Z45" s="93" t="str">
        <f>[40]Agosto!$G$29</f>
        <v>*</v>
      </c>
      <c r="AA45" s="93" t="str">
        <f>[40]Agosto!$G$30</f>
        <v>*</v>
      </c>
      <c r="AB45" s="93" t="str">
        <f>[40]Agosto!$G$31</f>
        <v>*</v>
      </c>
      <c r="AC45" s="93" t="str">
        <f>[40]Agosto!$G$32</f>
        <v>*</v>
      </c>
      <c r="AD45" s="93" t="str">
        <f>[40]Agosto!$G$33</f>
        <v>*</v>
      </c>
      <c r="AE45" s="93" t="str">
        <f>[40]Agosto!$G$34</f>
        <v>*</v>
      </c>
      <c r="AF45" s="93" t="str">
        <f>[40]Agosto!$G$35</f>
        <v>*</v>
      </c>
      <c r="AG45" s="81">
        <f t="shared" si="5"/>
        <v>0</v>
      </c>
      <c r="AH45" s="92" t="e">
        <f t="shared" si="6"/>
        <v>#DIV/0!</v>
      </c>
      <c r="AJ45" s="11" t="s">
        <v>33</v>
      </c>
      <c r="AL45" t="s">
        <v>33</v>
      </c>
    </row>
    <row r="46" spans="1:39" x14ac:dyDescent="0.2">
      <c r="A46" s="50" t="s">
        <v>18</v>
      </c>
      <c r="B46" s="93">
        <f>[41]Agosto!$G$5</f>
        <v>30</v>
      </c>
      <c r="C46" s="93">
        <f>[41]Agosto!$G$6</f>
        <v>25</v>
      </c>
      <c r="D46" s="93">
        <f>[41]Agosto!$G$7</f>
        <v>26</v>
      </c>
      <c r="E46" s="93">
        <f>[41]Agosto!$G$8</f>
        <v>37</v>
      </c>
      <c r="F46" s="93">
        <f>[41]Agosto!$G$9</f>
        <v>27</v>
      </c>
      <c r="G46" s="93">
        <f>[41]Agosto!$G$10</f>
        <v>23</v>
      </c>
      <c r="H46" s="93">
        <f>[41]Agosto!$G$11</f>
        <v>37</v>
      </c>
      <c r="I46" s="93">
        <f>[41]Agosto!$G$12</f>
        <v>89</v>
      </c>
      <c r="J46" s="93">
        <f>[41]Agosto!$G$13</f>
        <v>51</v>
      </c>
      <c r="K46" s="93">
        <f>[41]Agosto!$G$14</f>
        <v>31</v>
      </c>
      <c r="L46" s="93">
        <f>[41]Agosto!$G$15</f>
        <v>25</v>
      </c>
      <c r="M46" s="93">
        <f>[41]Agosto!$G$16</f>
        <v>22</v>
      </c>
      <c r="N46" s="93">
        <f>[41]Agosto!$G$17</f>
        <v>15</v>
      </c>
      <c r="O46" s="93">
        <f>[41]Agosto!$G$18</f>
        <v>25</v>
      </c>
      <c r="P46" s="93">
        <f>[41]Agosto!$G$19</f>
        <v>24</v>
      </c>
      <c r="Q46" s="93">
        <f>[41]Agosto!$G$20</f>
        <v>21</v>
      </c>
      <c r="R46" s="93">
        <f>[41]Agosto!$G$21</f>
        <v>19</v>
      </c>
      <c r="S46" s="93">
        <f>[41]Agosto!$G$22</f>
        <v>14</v>
      </c>
      <c r="T46" s="93">
        <f>[41]Agosto!$G$23</f>
        <v>14</v>
      </c>
      <c r="U46" s="93">
        <f>[41]Agosto!$G$24</f>
        <v>14</v>
      </c>
      <c r="V46" s="93">
        <f>[41]Agosto!$G$25</f>
        <v>17</v>
      </c>
      <c r="W46" s="93">
        <f>[41]Agosto!$G$26</f>
        <v>19</v>
      </c>
      <c r="X46" s="93">
        <f>[41]Agosto!$G$27</f>
        <v>61</v>
      </c>
      <c r="Y46" s="93">
        <f>[41]Agosto!$G$28</f>
        <v>46</v>
      </c>
      <c r="Z46" s="93">
        <f>[41]Agosto!$G$29</f>
        <v>29</v>
      </c>
      <c r="AA46" s="93">
        <f>[41]Agosto!$G$30</f>
        <v>22</v>
      </c>
      <c r="AB46" s="93">
        <f>[41]Agosto!$G$31</f>
        <v>21</v>
      </c>
      <c r="AC46" s="93">
        <f>[41]Agosto!$G$32</f>
        <v>13</v>
      </c>
      <c r="AD46" s="93">
        <f>[41]Agosto!$G$33</f>
        <v>13</v>
      </c>
      <c r="AE46" s="93">
        <f>[41]Agosto!$G$34</f>
        <v>21</v>
      </c>
      <c r="AF46" s="93">
        <f>[41]Agosto!$G$35</f>
        <v>20</v>
      </c>
      <c r="AG46" s="81">
        <f t="shared" si="5"/>
        <v>13</v>
      </c>
      <c r="AH46" s="92">
        <f t="shared" si="6"/>
        <v>27.451612903225808</v>
      </c>
      <c r="AI46" s="11" t="s">
        <v>33</v>
      </c>
      <c r="AJ46" t="s">
        <v>33</v>
      </c>
      <c r="AK46" t="s">
        <v>33</v>
      </c>
      <c r="AL46" t="s">
        <v>33</v>
      </c>
    </row>
    <row r="47" spans="1:39" x14ac:dyDescent="0.2">
      <c r="A47" s="50" t="s">
        <v>21</v>
      </c>
      <c r="B47" s="93">
        <f>[42]Agosto!$G$5</f>
        <v>13</v>
      </c>
      <c r="C47" s="93">
        <f>[42]Agosto!$G$6</f>
        <v>16</v>
      </c>
      <c r="D47" s="93">
        <f>[42]Agosto!$G$7</f>
        <v>16</v>
      </c>
      <c r="E47" s="93">
        <f>[42]Agosto!$G$8</f>
        <v>18</v>
      </c>
      <c r="F47" s="93">
        <f>[42]Agosto!$G$9</f>
        <v>17</v>
      </c>
      <c r="G47" s="93">
        <f>[42]Agosto!$G$10</f>
        <v>16</v>
      </c>
      <c r="H47" s="93">
        <f>[42]Agosto!$G$11</f>
        <v>16</v>
      </c>
      <c r="I47" s="93">
        <f>[42]Agosto!$G$12</f>
        <v>30</v>
      </c>
      <c r="J47" s="93">
        <f>[42]Agosto!$G$13</f>
        <v>51</v>
      </c>
      <c r="K47" s="93">
        <f>[42]Agosto!$G$14</f>
        <v>31</v>
      </c>
      <c r="L47" s="93">
        <f>[42]Agosto!$G$15</f>
        <v>25</v>
      </c>
      <c r="M47" s="93">
        <f>[42]Agosto!$G$16</f>
        <v>22</v>
      </c>
      <c r="N47" s="93">
        <f>[42]Agosto!$G$17</f>
        <v>15</v>
      </c>
      <c r="O47" s="93">
        <f>[42]Agosto!$G$18</f>
        <v>25</v>
      </c>
      <c r="P47" s="93">
        <f>[42]Agosto!$G$19</f>
        <v>24</v>
      </c>
      <c r="Q47" s="93">
        <f>[42]Agosto!$G$20</f>
        <v>21</v>
      </c>
      <c r="R47" s="93">
        <f>[42]Agosto!$G$21</f>
        <v>19</v>
      </c>
      <c r="S47" s="93">
        <f>[42]Agosto!$G$22</f>
        <v>14</v>
      </c>
      <c r="T47" s="93">
        <f>[42]Agosto!$G$23</f>
        <v>14</v>
      </c>
      <c r="U47" s="93">
        <f>[42]Agosto!$G$24</f>
        <v>11</v>
      </c>
      <c r="V47" s="93">
        <f>[42]Agosto!$G$25</f>
        <v>12</v>
      </c>
      <c r="W47" s="93">
        <f>[42]Agosto!$G$26</f>
        <v>14</v>
      </c>
      <c r="X47" s="93">
        <f>[42]Agosto!$G$27</f>
        <v>27</v>
      </c>
      <c r="Y47" s="93">
        <f>[42]Agosto!$G$28</f>
        <v>79</v>
      </c>
      <c r="Z47" s="93">
        <f>[42]Agosto!$G$29</f>
        <v>51</v>
      </c>
      <c r="AA47" s="93">
        <f>[42]Agosto!$G$30</f>
        <v>23</v>
      </c>
      <c r="AB47" s="93">
        <f>[42]Agosto!$G$31</f>
        <v>20</v>
      </c>
      <c r="AC47" s="93">
        <f>[42]Agosto!$G$32</f>
        <v>13</v>
      </c>
      <c r="AD47" s="93">
        <f>[42]Agosto!$G$33</f>
        <v>13</v>
      </c>
      <c r="AE47" s="93">
        <f>[42]Agosto!$G$34</f>
        <v>14</v>
      </c>
      <c r="AF47" s="93">
        <f>[42]Agosto!$G$35</f>
        <v>15</v>
      </c>
      <c r="AG47" s="81">
        <f t="shared" si="5"/>
        <v>11</v>
      </c>
      <c r="AH47" s="92">
        <f t="shared" si="6"/>
        <v>22.419354838709676</v>
      </c>
      <c r="AL47" t="s">
        <v>33</v>
      </c>
    </row>
    <row r="48" spans="1:39" x14ac:dyDescent="0.2">
      <c r="A48" s="50" t="s">
        <v>32</v>
      </c>
      <c r="B48" s="93">
        <f>[43]Agosto!$G$5</f>
        <v>18</v>
      </c>
      <c r="C48" s="93">
        <f>[43]Agosto!$G$6</f>
        <v>17</v>
      </c>
      <c r="D48" s="93">
        <f>[43]Agosto!$G$7</f>
        <v>17</v>
      </c>
      <c r="E48" s="93">
        <f>[43]Agosto!$G$8</f>
        <v>19</v>
      </c>
      <c r="F48" s="93">
        <f>[43]Agosto!$G$9</f>
        <v>16</v>
      </c>
      <c r="G48" s="93">
        <f>[43]Agosto!$G$10</f>
        <v>18</v>
      </c>
      <c r="H48" s="93">
        <f>[43]Agosto!$G$11</f>
        <v>17</v>
      </c>
      <c r="I48" s="93">
        <f>[43]Agosto!$G$12</f>
        <v>27</v>
      </c>
      <c r="J48" s="93">
        <f>[43]Agosto!$G$13</f>
        <v>71</v>
      </c>
      <c r="K48" s="93">
        <f>[43]Agosto!$G$14</f>
        <v>20</v>
      </c>
      <c r="L48" s="93">
        <f>[43]Agosto!$G$15</f>
        <v>14</v>
      </c>
      <c r="M48" s="93">
        <f>[43]Agosto!$G$16</f>
        <v>12</v>
      </c>
      <c r="N48" s="93">
        <f>[43]Agosto!$G$17</f>
        <v>11</v>
      </c>
      <c r="O48" s="93">
        <f>[43]Agosto!$G$18</f>
        <v>12</v>
      </c>
      <c r="P48" s="93">
        <f>[43]Agosto!$G$19</f>
        <v>12</v>
      </c>
      <c r="Q48" s="93">
        <f>[43]Agosto!$G$20</f>
        <v>15</v>
      </c>
      <c r="R48" s="93">
        <f>[43]Agosto!$G$21</f>
        <v>10</v>
      </c>
      <c r="S48" s="93">
        <f>[43]Agosto!$G$22</f>
        <v>12</v>
      </c>
      <c r="T48" s="93">
        <f>[43]Agosto!$G$23</f>
        <v>11</v>
      </c>
      <c r="U48" s="93">
        <f>[43]Agosto!$G$24</f>
        <v>11</v>
      </c>
      <c r="V48" s="93">
        <f>[43]Agosto!$G$25</f>
        <v>10</v>
      </c>
      <c r="W48" s="93">
        <f>[43]Agosto!$G$26</f>
        <v>11</v>
      </c>
      <c r="X48" s="93">
        <f>[43]Agosto!$G$27</f>
        <v>23</v>
      </c>
      <c r="Y48" s="93">
        <f>[43]Agosto!$G$28</f>
        <v>48</v>
      </c>
      <c r="Z48" s="93">
        <v>53</v>
      </c>
      <c r="AA48" s="93">
        <f>[43]Agosto!$G$30</f>
        <v>22</v>
      </c>
      <c r="AB48" s="93">
        <f>[43]Agosto!$G$31</f>
        <v>18</v>
      </c>
      <c r="AC48" s="93">
        <f>[43]Agosto!$G$32</f>
        <v>12</v>
      </c>
      <c r="AD48" s="93">
        <f>[43]Agosto!$G$33</f>
        <v>15</v>
      </c>
      <c r="AE48" s="93">
        <f>[43]Agosto!$G$34</f>
        <v>13</v>
      </c>
      <c r="AF48" s="93">
        <f>[43]Agosto!$G$35</f>
        <v>14</v>
      </c>
      <c r="AG48" s="81">
        <f t="shared" si="5"/>
        <v>10</v>
      </c>
      <c r="AH48" s="92">
        <f t="shared" si="6"/>
        <v>19.322580645161292</v>
      </c>
      <c r="AI48" s="11" t="s">
        <v>33</v>
      </c>
      <c r="AJ48" t="s">
        <v>33</v>
      </c>
      <c r="AK48" t="s">
        <v>33</v>
      </c>
    </row>
    <row r="49" spans="1:38" x14ac:dyDescent="0.2">
      <c r="A49" s="50" t="s">
        <v>19</v>
      </c>
      <c r="B49" s="93">
        <f>[44]Agosto!$G$5</f>
        <v>23</v>
      </c>
      <c r="C49" s="93">
        <f>[44]Agosto!$G$6</f>
        <v>19</v>
      </c>
      <c r="D49" s="93">
        <f>[44]Agosto!$G$7</f>
        <v>20</v>
      </c>
      <c r="E49" s="93">
        <f>[44]Agosto!$G$8</f>
        <v>19</v>
      </c>
      <c r="F49" s="93">
        <f>[44]Agosto!$G$9</f>
        <v>19</v>
      </c>
      <c r="G49" s="93">
        <f>[44]Agosto!$G$10</f>
        <v>18</v>
      </c>
      <c r="H49" s="93">
        <f>[44]Agosto!$G$11</f>
        <v>15</v>
      </c>
      <c r="I49" s="93">
        <f>[44]Agosto!$G$12</f>
        <v>23</v>
      </c>
      <c r="J49" s="93">
        <f>[44]Agosto!$G$13</f>
        <v>70</v>
      </c>
      <c r="K49" s="93">
        <f>[44]Agosto!$G$14</f>
        <v>29</v>
      </c>
      <c r="L49" s="93">
        <f>[44]Agosto!$G$15</f>
        <v>22</v>
      </c>
      <c r="M49" s="93">
        <f>[44]Agosto!$G$16</f>
        <v>20</v>
      </c>
      <c r="N49" s="93">
        <f>[44]Agosto!$G$17</f>
        <v>15</v>
      </c>
      <c r="O49" s="93">
        <f>[44]Agosto!$G$18</f>
        <v>13</v>
      </c>
      <c r="P49" s="93">
        <f>[44]Agosto!$G$19</f>
        <v>12</v>
      </c>
      <c r="Q49" s="93">
        <f>[44]Agosto!$G$20</f>
        <v>14</v>
      </c>
      <c r="R49" s="93">
        <f>[44]Agosto!$G$21</f>
        <v>12</v>
      </c>
      <c r="S49" s="93">
        <f>[44]Agosto!$G$22</f>
        <v>11</v>
      </c>
      <c r="T49" s="93">
        <f>[44]Agosto!$G$23</f>
        <v>11</v>
      </c>
      <c r="U49" s="93">
        <f>[44]Agosto!$G$24</f>
        <v>10</v>
      </c>
      <c r="V49" s="93">
        <f>[44]Agosto!$G$25</f>
        <v>11</v>
      </c>
      <c r="W49" s="93">
        <f>[44]Agosto!$G$26</f>
        <v>9</v>
      </c>
      <c r="X49" s="93">
        <f>[44]Agosto!$G$27</f>
        <v>13</v>
      </c>
      <c r="Y49" s="93">
        <f>[44]Agosto!$G$28</f>
        <v>51</v>
      </c>
      <c r="Z49" s="93">
        <f>[44]Agosto!$G$29</f>
        <v>55</v>
      </c>
      <c r="AA49" s="93">
        <f>[44]Agosto!$G$30</f>
        <v>29</v>
      </c>
      <c r="AB49" s="93">
        <f>[44]Agosto!$G$31</f>
        <v>11</v>
      </c>
      <c r="AC49" s="93">
        <f>[44]Agosto!$G$32</f>
        <v>14</v>
      </c>
      <c r="AD49" s="93">
        <f>[44]Agosto!$G$33</f>
        <v>13</v>
      </c>
      <c r="AE49" s="93">
        <f>[44]Agosto!$G$34</f>
        <v>14</v>
      </c>
      <c r="AF49" s="93">
        <f>[44]Agosto!$G$35</f>
        <v>12</v>
      </c>
      <c r="AG49" s="81">
        <f t="shared" si="5"/>
        <v>9</v>
      </c>
      <c r="AH49" s="92">
        <f t="shared" si="4"/>
        <v>20.225806451612904</v>
      </c>
      <c r="AJ49" t="s">
        <v>33</v>
      </c>
    </row>
    <row r="50" spans="1:38" s="5" customFormat="1" ht="17.100000000000001" customHeight="1" x14ac:dyDescent="0.2">
      <c r="A50" s="101" t="s">
        <v>205</v>
      </c>
      <c r="B50" s="94">
        <f t="shared" ref="B50:AE50" si="7">MIN(B5:B49)</f>
        <v>13</v>
      </c>
      <c r="C50" s="94">
        <f t="shared" si="7"/>
        <v>13</v>
      </c>
      <c r="D50" s="94">
        <f t="shared" si="7"/>
        <v>14</v>
      </c>
      <c r="E50" s="94">
        <f t="shared" si="7"/>
        <v>15</v>
      </c>
      <c r="F50" s="94">
        <f t="shared" si="7"/>
        <v>15</v>
      </c>
      <c r="G50" s="94">
        <f t="shared" si="7"/>
        <v>14</v>
      </c>
      <c r="H50" s="94">
        <f t="shared" si="7"/>
        <v>15</v>
      </c>
      <c r="I50" s="94">
        <f t="shared" si="7"/>
        <v>18</v>
      </c>
      <c r="J50" s="94">
        <f t="shared" si="7"/>
        <v>25</v>
      </c>
      <c r="K50" s="94">
        <f t="shared" si="7"/>
        <v>13</v>
      </c>
      <c r="L50" s="94">
        <f t="shared" si="7"/>
        <v>10</v>
      </c>
      <c r="M50" s="94">
        <f t="shared" si="7"/>
        <v>10</v>
      </c>
      <c r="N50" s="94">
        <f t="shared" si="7"/>
        <v>9</v>
      </c>
      <c r="O50" s="94">
        <f t="shared" si="7"/>
        <v>10</v>
      </c>
      <c r="P50" s="94">
        <f t="shared" si="7"/>
        <v>11</v>
      </c>
      <c r="Q50" s="94">
        <f t="shared" si="7"/>
        <v>12</v>
      </c>
      <c r="R50" s="94">
        <f t="shared" si="7"/>
        <v>10</v>
      </c>
      <c r="S50" s="94">
        <f t="shared" si="7"/>
        <v>9</v>
      </c>
      <c r="T50" s="94">
        <f t="shared" si="7"/>
        <v>10</v>
      </c>
      <c r="U50" s="94">
        <f t="shared" si="7"/>
        <v>10</v>
      </c>
      <c r="V50" s="94">
        <f t="shared" si="7"/>
        <v>9</v>
      </c>
      <c r="W50" s="94">
        <f t="shared" si="7"/>
        <v>9</v>
      </c>
      <c r="X50" s="94">
        <f t="shared" si="7"/>
        <v>12</v>
      </c>
      <c r="Y50" s="94">
        <f t="shared" si="7"/>
        <v>28</v>
      </c>
      <c r="Z50" s="94">
        <f t="shared" si="7"/>
        <v>18</v>
      </c>
      <c r="AA50" s="94">
        <f t="shared" si="7"/>
        <v>14</v>
      </c>
      <c r="AB50" s="94">
        <f t="shared" si="7"/>
        <v>11</v>
      </c>
      <c r="AC50" s="94">
        <f t="shared" si="7"/>
        <v>11</v>
      </c>
      <c r="AD50" s="94">
        <f t="shared" si="7"/>
        <v>11</v>
      </c>
      <c r="AE50" s="94">
        <f t="shared" si="7"/>
        <v>13</v>
      </c>
      <c r="AF50" s="94">
        <f t="shared" ref="AF50" si="8">MIN(AF5:AF49)</f>
        <v>12</v>
      </c>
      <c r="AG50" s="81">
        <f>MIN(B50:AF50)</f>
        <v>9</v>
      </c>
      <c r="AH50" s="92">
        <f>AVERAGE(B50:AF50)</f>
        <v>13.03225806451613</v>
      </c>
      <c r="AL50" s="5" t="s">
        <v>33</v>
      </c>
    </row>
    <row r="51" spans="1:38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52"/>
      <c r="AG51" s="46"/>
      <c r="AH51" s="47"/>
    </row>
    <row r="52" spans="1:38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10"/>
      <c r="U52" s="110"/>
      <c r="V52" s="110"/>
      <c r="W52" s="110"/>
      <c r="X52" s="110"/>
      <c r="Y52" s="96"/>
      <c r="Z52" s="96"/>
      <c r="AA52" s="96"/>
      <c r="AB52" s="96"/>
      <c r="AC52" s="96"/>
      <c r="AD52" s="96"/>
      <c r="AE52" s="96"/>
      <c r="AF52" s="96"/>
      <c r="AG52" s="46"/>
      <c r="AH52" s="45"/>
      <c r="AJ52" s="11" t="s">
        <v>33</v>
      </c>
      <c r="AL52" t="s">
        <v>33</v>
      </c>
    </row>
    <row r="53" spans="1:38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1"/>
      <c r="U53" s="111"/>
      <c r="V53" s="111"/>
      <c r="W53" s="111"/>
      <c r="X53" s="111"/>
      <c r="Y53" s="96"/>
      <c r="Z53" s="96"/>
      <c r="AA53" s="96"/>
      <c r="AB53" s="96"/>
      <c r="AC53" s="96"/>
      <c r="AD53" s="48"/>
      <c r="AE53" s="48"/>
      <c r="AF53" s="48"/>
      <c r="AG53" s="46"/>
      <c r="AH53" s="45"/>
    </row>
    <row r="54" spans="1:38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46"/>
      <c r="AH54" s="72"/>
    </row>
    <row r="55" spans="1:38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8"/>
      <c r="AG55" s="46"/>
      <c r="AH55" s="47"/>
      <c r="AL55" t="s">
        <v>33</v>
      </c>
    </row>
    <row r="56" spans="1:38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9"/>
      <c r="AG56" s="46"/>
      <c r="AH56" s="47"/>
    </row>
    <row r="57" spans="1:38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3"/>
    </row>
    <row r="58" spans="1:38" x14ac:dyDescent="0.2">
      <c r="AG58" s="7"/>
    </row>
    <row r="63" spans="1:38" x14ac:dyDescent="0.2">
      <c r="P63" s="2" t="s">
        <v>33</v>
      </c>
      <c r="AE63" s="2" t="s">
        <v>33</v>
      </c>
      <c r="AI63" t="s">
        <v>33</v>
      </c>
    </row>
    <row r="64" spans="1:38" x14ac:dyDescent="0.2">
      <c r="T64" s="2" t="s">
        <v>33</v>
      </c>
      <c r="Z64" s="2" t="s">
        <v>33</v>
      </c>
    </row>
    <row r="66" spans="7:14" x14ac:dyDescent="0.2">
      <c r="N66" s="2" t="s">
        <v>33</v>
      </c>
    </row>
    <row r="67" spans="7:14" x14ac:dyDescent="0.2">
      <c r="G67" s="2" t="s">
        <v>33</v>
      </c>
    </row>
    <row r="69" spans="7:14" x14ac:dyDescent="0.2">
      <c r="J69" s="2" t="s">
        <v>33</v>
      </c>
    </row>
  </sheetData>
  <mergeCells count="36">
    <mergeCell ref="A1:AH1"/>
    <mergeCell ref="B2:AH2"/>
    <mergeCell ref="AE3:AE4"/>
    <mergeCell ref="AF3:AF4"/>
    <mergeCell ref="A2:A4"/>
    <mergeCell ref="B3:B4"/>
    <mergeCell ref="Z3:Z4"/>
    <mergeCell ref="AA3:AA4"/>
    <mergeCell ref="AB3:AB4"/>
    <mergeCell ref="AC3:AC4"/>
    <mergeCell ref="AD3:AD4"/>
    <mergeCell ref="Y3:Y4"/>
    <mergeCell ref="C3:C4"/>
    <mergeCell ref="W3:W4"/>
    <mergeCell ref="D3:D4"/>
    <mergeCell ref="T52:X52"/>
    <mergeCell ref="E3:E4"/>
    <mergeCell ref="F3:F4"/>
    <mergeCell ref="G3:G4"/>
    <mergeCell ref="H3:H4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N3:N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1"/>
  <sheetViews>
    <sheetView showGridLines="0" zoomScale="90" zoomScaleNormal="90" workbookViewId="0">
      <selection activeCell="AE37" sqref="AE37"/>
    </sheetView>
  </sheetViews>
  <sheetFormatPr defaultRowHeight="12.75" x14ac:dyDescent="0.2"/>
  <cols>
    <col min="1" max="1" width="25.28515625" style="2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6" ht="20.100000000000001" customHeight="1" x14ac:dyDescent="0.2">
      <c r="A1" s="116" t="s">
        <v>217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8"/>
    </row>
    <row r="2" spans="1:36" s="4" customFormat="1" ht="20.100000000000001" customHeight="1" x14ac:dyDescent="0.2">
      <c r="A2" s="119" t="s">
        <v>20</v>
      </c>
      <c r="B2" s="114" t="str">
        <f>TempInst!$B$2</f>
        <v>Agosto/2024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5"/>
    </row>
    <row r="3" spans="1:36" s="5" customFormat="1" ht="20.100000000000001" customHeight="1" x14ac:dyDescent="0.2">
      <c r="A3" s="119"/>
      <c r="B3" s="112">
        <v>1</v>
      </c>
      <c r="C3" s="112">
        <f>SUM(B3+1)</f>
        <v>2</v>
      </c>
      <c r="D3" s="112">
        <f t="shared" ref="D3:AD3" si="0">SUM(C3+1)</f>
        <v>3</v>
      </c>
      <c r="E3" s="112">
        <f t="shared" si="0"/>
        <v>4</v>
      </c>
      <c r="F3" s="112">
        <f t="shared" si="0"/>
        <v>5</v>
      </c>
      <c r="G3" s="112">
        <f t="shared" si="0"/>
        <v>6</v>
      </c>
      <c r="H3" s="112">
        <f t="shared" si="0"/>
        <v>7</v>
      </c>
      <c r="I3" s="112">
        <f t="shared" si="0"/>
        <v>8</v>
      </c>
      <c r="J3" s="112">
        <f t="shared" si="0"/>
        <v>9</v>
      </c>
      <c r="K3" s="112">
        <f t="shared" si="0"/>
        <v>10</v>
      </c>
      <c r="L3" s="112">
        <f t="shared" si="0"/>
        <v>11</v>
      </c>
      <c r="M3" s="112">
        <f t="shared" si="0"/>
        <v>12</v>
      </c>
      <c r="N3" s="112">
        <f t="shared" si="0"/>
        <v>13</v>
      </c>
      <c r="O3" s="112">
        <f t="shared" si="0"/>
        <v>14</v>
      </c>
      <c r="P3" s="112">
        <f t="shared" si="0"/>
        <v>15</v>
      </c>
      <c r="Q3" s="112">
        <f t="shared" si="0"/>
        <v>16</v>
      </c>
      <c r="R3" s="112">
        <f t="shared" si="0"/>
        <v>17</v>
      </c>
      <c r="S3" s="112">
        <f t="shared" si="0"/>
        <v>18</v>
      </c>
      <c r="T3" s="112">
        <f t="shared" si="0"/>
        <v>19</v>
      </c>
      <c r="U3" s="112">
        <f t="shared" si="0"/>
        <v>20</v>
      </c>
      <c r="V3" s="112">
        <f t="shared" si="0"/>
        <v>21</v>
      </c>
      <c r="W3" s="112">
        <f t="shared" si="0"/>
        <v>22</v>
      </c>
      <c r="X3" s="112">
        <f t="shared" si="0"/>
        <v>23</v>
      </c>
      <c r="Y3" s="112">
        <f t="shared" si="0"/>
        <v>24</v>
      </c>
      <c r="Z3" s="112">
        <f t="shared" si="0"/>
        <v>25</v>
      </c>
      <c r="AA3" s="112">
        <f t="shared" si="0"/>
        <v>26</v>
      </c>
      <c r="AB3" s="112">
        <f t="shared" si="0"/>
        <v>27</v>
      </c>
      <c r="AC3" s="112">
        <f t="shared" si="0"/>
        <v>28</v>
      </c>
      <c r="AD3" s="112">
        <f t="shared" si="0"/>
        <v>29</v>
      </c>
      <c r="AE3" s="112">
        <v>30</v>
      </c>
      <c r="AF3" s="112">
        <v>31</v>
      </c>
      <c r="AG3" s="78" t="s">
        <v>25</v>
      </c>
      <c r="AH3" s="79" t="s">
        <v>24</v>
      </c>
    </row>
    <row r="4" spans="1:36" s="5" customFormat="1" ht="20.100000000000001" customHeight="1" x14ac:dyDescent="0.2">
      <c r="A4" s="119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78" t="s">
        <v>23</v>
      </c>
      <c r="AH4" s="79" t="s">
        <v>23</v>
      </c>
    </row>
    <row r="5" spans="1:36" s="5" customFormat="1" x14ac:dyDescent="0.2">
      <c r="A5" s="50" t="s">
        <v>28</v>
      </c>
      <c r="B5" s="90">
        <f>[1]Agosto!$H$5</f>
        <v>16.2</v>
      </c>
      <c r="C5" s="90">
        <f>[1]Agosto!$H$6</f>
        <v>16.559999999999999</v>
      </c>
      <c r="D5" s="90">
        <f>[1]Agosto!$H$7</f>
        <v>19.8</v>
      </c>
      <c r="E5" s="90">
        <f>[1]Agosto!$H$8</f>
        <v>16.559999999999999</v>
      </c>
      <c r="F5" s="90">
        <f>[1]Agosto!$H$9</f>
        <v>12.96</v>
      </c>
      <c r="G5" s="90">
        <f>[1]Agosto!$H$10</f>
        <v>20.88</v>
      </c>
      <c r="H5" s="90">
        <f>[1]Agosto!$H$11</f>
        <v>12.24</v>
      </c>
      <c r="I5" s="90">
        <f>[1]Agosto!$H$12</f>
        <v>17.64</v>
      </c>
      <c r="J5" s="90">
        <f>[1]Agosto!$H$13</f>
        <v>13.68</v>
      </c>
      <c r="K5" s="90">
        <f>[1]Agosto!$H$14</f>
        <v>8.64</v>
      </c>
      <c r="L5" s="90">
        <f>[1]Agosto!$H$15</f>
        <v>6.84</v>
      </c>
      <c r="M5" s="90">
        <f>[1]Agosto!$H$16</f>
        <v>12.96</v>
      </c>
      <c r="N5" s="90">
        <f>[1]Agosto!$H$17</f>
        <v>4.6800000000000006</v>
      </c>
      <c r="O5" s="90">
        <f>[1]Agosto!$H$18</f>
        <v>8.64</v>
      </c>
      <c r="P5" s="90">
        <f>[1]Agosto!$H$19</f>
        <v>5.7600000000000007</v>
      </c>
      <c r="Q5" s="90">
        <f>[1]Agosto!$H$20</f>
        <v>7.2</v>
      </c>
      <c r="R5" s="90">
        <f>[1]Agosto!$H$21</f>
        <v>6.12</v>
      </c>
      <c r="S5" s="90">
        <f>[1]Agosto!$H$22</f>
        <v>10.08</v>
      </c>
      <c r="T5" s="90">
        <f>[1]Agosto!$H$23</f>
        <v>6.84</v>
      </c>
      <c r="U5" s="90">
        <f>[1]Agosto!$H$24</f>
        <v>6.48</v>
      </c>
      <c r="V5" s="90">
        <f>[1]Agosto!$H$25</f>
        <v>12.6</v>
      </c>
      <c r="W5" s="90">
        <f>[1]Agosto!$H$26</f>
        <v>15.840000000000002</v>
      </c>
      <c r="X5" s="90">
        <f>[1]Agosto!$H$27</f>
        <v>19.440000000000001</v>
      </c>
      <c r="Y5" s="90">
        <f>[1]Agosto!$H$28</f>
        <v>16.559999999999999</v>
      </c>
      <c r="Z5" s="90">
        <f>[1]Agosto!$H$29</f>
        <v>11.879999999999999</v>
      </c>
      <c r="AA5" s="90">
        <f>[1]Agosto!$H$30</f>
        <v>8.2799999999999994</v>
      </c>
      <c r="AB5" s="90">
        <f>[1]Agosto!$H$31</f>
        <v>8.2799999999999994</v>
      </c>
      <c r="AC5" s="90">
        <f>[1]Agosto!$H$32</f>
        <v>12.96</v>
      </c>
      <c r="AD5" s="90">
        <f>[1]Agosto!$H$33</f>
        <v>12.6</v>
      </c>
      <c r="AE5" s="90">
        <f>[1]Agosto!$H$34</f>
        <v>13.32</v>
      </c>
      <c r="AF5" s="90">
        <f>[1]Agosto!$H$35</f>
        <v>5.04</v>
      </c>
      <c r="AG5" s="81">
        <f t="shared" ref="AG5:AG6" si="1">MAX(B5:AF5)</f>
        <v>20.88</v>
      </c>
      <c r="AH5" s="92">
        <f t="shared" ref="AH5:AH6" si="2">AVERAGE(B5:AF5)</f>
        <v>11.856774193548386</v>
      </c>
    </row>
    <row r="6" spans="1:36" x14ac:dyDescent="0.2">
      <c r="A6" s="50" t="s">
        <v>0</v>
      </c>
      <c r="B6" s="93">
        <f>[2]Agosto!$H$5</f>
        <v>20.52</v>
      </c>
      <c r="C6" s="93">
        <f>[2]Agosto!$H$6</f>
        <v>19.440000000000001</v>
      </c>
      <c r="D6" s="93">
        <f>[2]Agosto!$H$7</f>
        <v>20.16</v>
      </c>
      <c r="E6" s="93">
        <f>[2]Agosto!$H$8</f>
        <v>12.24</v>
      </c>
      <c r="F6" s="93">
        <f>[2]Agosto!$H$9</f>
        <v>14.76</v>
      </c>
      <c r="G6" s="93">
        <f>[2]Agosto!$H$10</f>
        <v>16.559999999999999</v>
      </c>
      <c r="H6" s="93">
        <f>[2]Agosto!$H$11</f>
        <v>16.2</v>
      </c>
      <c r="I6" s="93">
        <f>[2]Agosto!$H$12</f>
        <v>10.8</v>
      </c>
      <c r="J6" s="93">
        <f>[2]Agosto!$H$13</f>
        <v>12.24</v>
      </c>
      <c r="K6" s="93">
        <f>[2]Agosto!$H$14</f>
        <v>8.64</v>
      </c>
      <c r="L6" s="93">
        <f>[2]Agosto!$H$15</f>
        <v>6.48</v>
      </c>
      <c r="M6" s="93">
        <f>[2]Agosto!$H$16</f>
        <v>9.3600000000000012</v>
      </c>
      <c r="N6" s="93">
        <f>[2]Agosto!$H$17</f>
        <v>9</v>
      </c>
      <c r="O6" s="93">
        <f>[2]Agosto!$H$18</f>
        <v>14.4</v>
      </c>
      <c r="P6" s="93">
        <f>[2]Agosto!$H$19</f>
        <v>13.32</v>
      </c>
      <c r="Q6" s="93">
        <f>[2]Agosto!$H$20</f>
        <v>12.96</v>
      </c>
      <c r="R6" s="93">
        <f>[2]Agosto!$H$21</f>
        <v>14.04</v>
      </c>
      <c r="S6" s="93">
        <f>[2]Agosto!$H$22</f>
        <v>20.52</v>
      </c>
      <c r="T6" s="93">
        <f>[2]Agosto!$H$23</f>
        <v>15.48</v>
      </c>
      <c r="U6" s="93">
        <f>[2]Agosto!$H$24</f>
        <v>11.16</v>
      </c>
      <c r="V6" s="93">
        <f>[2]Agosto!$H$25</f>
        <v>18.720000000000002</v>
      </c>
      <c r="W6" s="93">
        <f>[2]Agosto!$H$26</f>
        <v>23.040000000000003</v>
      </c>
      <c r="X6" s="93">
        <f>[2]Agosto!$H$27</f>
        <v>8.64</v>
      </c>
      <c r="Y6" s="93">
        <f>[2]Agosto!$H$28</f>
        <v>8.64</v>
      </c>
      <c r="Z6" s="93">
        <f>[2]Agosto!$H$29</f>
        <v>9.3600000000000012</v>
      </c>
      <c r="AA6" s="93">
        <f>[2]Agosto!$H$30</f>
        <v>15.120000000000001</v>
      </c>
      <c r="AB6" s="93">
        <f>[2]Agosto!$H$31</f>
        <v>17.64</v>
      </c>
      <c r="AC6" s="93">
        <f>[2]Agosto!$H$32</f>
        <v>14.4</v>
      </c>
      <c r="AD6" s="93">
        <f>[2]Agosto!$H$33</f>
        <v>19.8</v>
      </c>
      <c r="AE6" s="93">
        <f>[2]Agosto!$H$34</f>
        <v>20.52</v>
      </c>
      <c r="AF6" s="93">
        <f>[2]Agosto!$H$35</f>
        <v>12.6</v>
      </c>
      <c r="AG6" s="81">
        <f t="shared" si="1"/>
        <v>23.040000000000003</v>
      </c>
      <c r="AH6" s="92">
        <f t="shared" si="2"/>
        <v>14.411612903225809</v>
      </c>
    </row>
    <row r="7" spans="1:36" x14ac:dyDescent="0.2">
      <c r="A7" s="50" t="s">
        <v>86</v>
      </c>
      <c r="B7" s="93">
        <f>[3]Agosto!$H$5</f>
        <v>20.16</v>
      </c>
      <c r="C7" s="93">
        <f>[3]Agosto!$H$6</f>
        <v>23.759999999999998</v>
      </c>
      <c r="D7" s="93">
        <f>[3]Agosto!$H$7</f>
        <v>24.12</v>
      </c>
      <c r="E7" s="93">
        <f>[3]Agosto!$H$8</f>
        <v>22.32</v>
      </c>
      <c r="F7" s="93">
        <f>[3]Agosto!$H$9</f>
        <v>20.52</v>
      </c>
      <c r="G7" s="93">
        <f>[3]Agosto!$H$10</f>
        <v>23.400000000000002</v>
      </c>
      <c r="H7" s="93">
        <f>[3]Agosto!$H$11</f>
        <v>21.96</v>
      </c>
      <c r="I7" s="93">
        <f>[3]Agosto!$H$12</f>
        <v>16.559999999999999</v>
      </c>
      <c r="J7" s="93">
        <f>[3]Agosto!$H$13</f>
        <v>18</v>
      </c>
      <c r="K7" s="93">
        <f>[3]Agosto!$H$14</f>
        <v>11.520000000000001</v>
      </c>
      <c r="L7" s="93">
        <f>[3]Agosto!$H$15</f>
        <v>13.32</v>
      </c>
      <c r="M7" s="93">
        <f>[3]Agosto!$H$16</f>
        <v>14.4</v>
      </c>
      <c r="N7" s="93">
        <f>[3]Agosto!$H$17</f>
        <v>12.24</v>
      </c>
      <c r="O7" s="93">
        <f>[3]Agosto!$H$18</f>
        <v>16.920000000000002</v>
      </c>
      <c r="P7" s="93">
        <f>[3]Agosto!$H$19</f>
        <v>15.840000000000002</v>
      </c>
      <c r="Q7" s="93">
        <f>[3]Agosto!$H$20</f>
        <v>18.720000000000002</v>
      </c>
      <c r="R7" s="93">
        <f>[3]Agosto!$H$21</f>
        <v>19.440000000000001</v>
      </c>
      <c r="S7" s="93">
        <f>[3]Agosto!$H$22</f>
        <v>20.16</v>
      </c>
      <c r="T7" s="93">
        <f>[3]Agosto!$H$23</f>
        <v>15.840000000000002</v>
      </c>
      <c r="U7" s="93">
        <f>[3]Agosto!$H$24</f>
        <v>15.840000000000002</v>
      </c>
      <c r="V7" s="93">
        <f>[3]Agosto!$H$25</f>
        <v>20.88</v>
      </c>
      <c r="W7" s="93">
        <f>[3]Agosto!$H$26</f>
        <v>20.88</v>
      </c>
      <c r="X7" s="93">
        <f>[3]Agosto!$H$27</f>
        <v>19.8</v>
      </c>
      <c r="Y7" s="93">
        <f>[3]Agosto!$H$28</f>
        <v>12.24</v>
      </c>
      <c r="Z7" s="93">
        <f>[3]Agosto!$H$29</f>
        <v>15.48</v>
      </c>
      <c r="AA7" s="93">
        <f>[3]Agosto!$H$30</f>
        <v>13.32</v>
      </c>
      <c r="AB7" s="93">
        <f>[3]Agosto!$H$31</f>
        <v>19.440000000000001</v>
      </c>
      <c r="AC7" s="93">
        <f>[3]Agosto!$H$32</f>
        <v>15.120000000000001</v>
      </c>
      <c r="AD7" s="93">
        <f>[3]Agosto!$H$33</f>
        <v>18.36</v>
      </c>
      <c r="AE7" s="93">
        <f>[3]Agosto!$H$34</f>
        <v>23.759999999999998</v>
      </c>
      <c r="AF7" s="93">
        <f>[3]Agosto!$H$35</f>
        <v>16.920000000000002</v>
      </c>
      <c r="AG7" s="81">
        <f t="shared" ref="AG7:AG48" si="3">MAX(B7:AF7)</f>
        <v>24.12</v>
      </c>
      <c r="AH7" s="92">
        <f t="shared" ref="AH7:AH49" si="4">AVERAGE(B7:AF7)</f>
        <v>18.104516129032259</v>
      </c>
    </row>
    <row r="8" spans="1:36" x14ac:dyDescent="0.2">
      <c r="A8" s="50" t="s">
        <v>1</v>
      </c>
      <c r="B8" s="93">
        <f>[4]Agosto!$H$5</f>
        <v>25.92</v>
      </c>
      <c r="C8" s="93">
        <f>[4]Agosto!$H$6</f>
        <v>31.319999999999997</v>
      </c>
      <c r="D8" s="93">
        <f>[4]Agosto!$H$7</f>
        <v>28.44</v>
      </c>
      <c r="E8" s="93">
        <f>[4]Agosto!$H$8</f>
        <v>20.88</v>
      </c>
      <c r="F8" s="93">
        <f>[4]Agosto!$H$9</f>
        <v>14.4</v>
      </c>
      <c r="G8" s="93">
        <f>[4]Agosto!$H$10</f>
        <v>24.48</v>
      </c>
      <c r="H8" s="93">
        <f>[4]Agosto!$H$11</f>
        <v>28.44</v>
      </c>
      <c r="I8" s="93">
        <f>[4]Agosto!$H$12</f>
        <v>8.2799999999999994</v>
      </c>
      <c r="J8" s="93">
        <f>[4]Agosto!$H$13</f>
        <v>12.6</v>
      </c>
      <c r="K8" s="93">
        <f>[4]Agosto!$H$14</f>
        <v>9.7200000000000006</v>
      </c>
      <c r="L8" s="93">
        <f>[4]Agosto!$H$15</f>
        <v>9</v>
      </c>
      <c r="M8" s="93">
        <f>[4]Agosto!$H$16</f>
        <v>12.24</v>
      </c>
      <c r="N8" s="93">
        <f>[4]Agosto!$H$17</f>
        <v>14.76</v>
      </c>
      <c r="O8" s="93">
        <f>[4]Agosto!$H$18</f>
        <v>7.5600000000000005</v>
      </c>
      <c r="P8" s="93">
        <f>[4]Agosto!$H$19</f>
        <v>10.08</v>
      </c>
      <c r="Q8" s="93">
        <f>[4]Agosto!$H$20</f>
        <v>8.64</v>
      </c>
      <c r="R8" s="93">
        <f>[4]Agosto!$H$21</f>
        <v>12.6</v>
      </c>
      <c r="S8" s="93">
        <f>[4]Agosto!$H$22</f>
        <v>12.96</v>
      </c>
      <c r="T8" s="93">
        <f>[4]Agosto!$H$23</f>
        <v>11.520000000000001</v>
      </c>
      <c r="U8" s="93">
        <f>[4]Agosto!$H$24</f>
        <v>7.9200000000000008</v>
      </c>
      <c r="V8" s="93">
        <f>[4]Agosto!$H$25</f>
        <v>17.64</v>
      </c>
      <c r="W8" s="93">
        <f>[4]Agosto!$H$26</f>
        <v>20.16</v>
      </c>
      <c r="X8" s="93">
        <f>[4]Agosto!$H$27</f>
        <v>8.64</v>
      </c>
      <c r="Y8" s="93">
        <f>[4]Agosto!$H$28</f>
        <v>6.84</v>
      </c>
      <c r="Z8" s="93">
        <f>[4]Agosto!$H$29</f>
        <v>19.8</v>
      </c>
      <c r="AA8" s="93">
        <f>[4]Agosto!$H$30</f>
        <v>16.2</v>
      </c>
      <c r="AB8" s="93">
        <f>[4]Agosto!$H$31</f>
        <v>10.44</v>
      </c>
      <c r="AC8" s="93">
        <f>[4]Agosto!$H$32</f>
        <v>10.8</v>
      </c>
      <c r="AD8" s="93">
        <f>[4]Agosto!$H$33</f>
        <v>16.2</v>
      </c>
      <c r="AE8" s="93">
        <f>[4]Agosto!$H$34</f>
        <v>16.920000000000002</v>
      </c>
      <c r="AF8" s="93">
        <f>[4]Agosto!$H$35</f>
        <v>15.120000000000001</v>
      </c>
      <c r="AG8" s="81">
        <f t="shared" si="3"/>
        <v>31.319999999999997</v>
      </c>
      <c r="AH8" s="92">
        <f t="shared" si="4"/>
        <v>15.178064516129032</v>
      </c>
    </row>
    <row r="9" spans="1:36" x14ac:dyDescent="0.2">
      <c r="A9" s="50" t="s">
        <v>149</v>
      </c>
      <c r="B9" s="93">
        <f>[5]Agosto!$H$5</f>
        <v>23.759999999999998</v>
      </c>
      <c r="C9" s="93">
        <f>[5]Agosto!$H$6</f>
        <v>29.16</v>
      </c>
      <c r="D9" s="93">
        <f>[5]Agosto!$H$7</f>
        <v>24.12</v>
      </c>
      <c r="E9" s="93">
        <f>[5]Agosto!$H$8</f>
        <v>21.240000000000002</v>
      </c>
      <c r="F9" s="93">
        <f>[5]Agosto!$H$9</f>
        <v>18.720000000000002</v>
      </c>
      <c r="G9" s="93">
        <f>[5]Agosto!$H$10</f>
        <v>18.36</v>
      </c>
      <c r="H9" s="93">
        <f>[5]Agosto!$H$11</f>
        <v>20.52</v>
      </c>
      <c r="I9" s="93">
        <f>[5]Agosto!$H$12</f>
        <v>18.720000000000002</v>
      </c>
      <c r="J9" s="93">
        <f>[5]Agosto!$H$13</f>
        <v>16.2</v>
      </c>
      <c r="K9" s="93">
        <f>[5]Agosto!$H$14</f>
        <v>16.2</v>
      </c>
      <c r="L9" s="93">
        <f>[5]Agosto!$H$15</f>
        <v>13.68</v>
      </c>
      <c r="M9" s="93">
        <f>[5]Agosto!$H$16</f>
        <v>17.28</v>
      </c>
      <c r="N9" s="93">
        <f>[5]Agosto!$H$17</f>
        <v>16.559999999999999</v>
      </c>
      <c r="O9" s="93">
        <f>[5]Agosto!$H$18</f>
        <v>18.36</v>
      </c>
      <c r="P9" s="93">
        <f>[5]Agosto!$H$19</f>
        <v>15.840000000000002</v>
      </c>
      <c r="Q9" s="93">
        <f>[5]Agosto!$H$20</f>
        <v>18.720000000000002</v>
      </c>
      <c r="R9" s="93">
        <f>[5]Agosto!$H$21</f>
        <v>16.920000000000002</v>
      </c>
      <c r="S9" s="93">
        <f>[5]Agosto!$H$22</f>
        <v>25.92</v>
      </c>
      <c r="T9" s="93">
        <f>[5]Agosto!$H$23</f>
        <v>21.96</v>
      </c>
      <c r="U9" s="93">
        <f>[5]Agosto!$H$24</f>
        <v>15.48</v>
      </c>
      <c r="V9" s="93">
        <f>[5]Agosto!$H$25</f>
        <v>22.68</v>
      </c>
      <c r="W9" s="93">
        <f>[5]Agosto!$H$26</f>
        <v>21.96</v>
      </c>
      <c r="X9" s="93">
        <f>[5]Agosto!$H$27</f>
        <v>18.720000000000002</v>
      </c>
      <c r="Y9" s="93">
        <f>[5]Agosto!$H$28</f>
        <v>16.920000000000002</v>
      </c>
      <c r="Z9" s="93">
        <f>[5]Agosto!$H$29</f>
        <v>25.56</v>
      </c>
      <c r="AA9" s="93">
        <f>[5]Agosto!$H$30</f>
        <v>23.400000000000002</v>
      </c>
      <c r="AB9" s="93">
        <f>[5]Agosto!$H$31</f>
        <v>22.68</v>
      </c>
      <c r="AC9" s="93">
        <f>[5]Agosto!$H$32</f>
        <v>20.52</v>
      </c>
      <c r="AD9" s="93">
        <f>[5]Agosto!$H$33</f>
        <v>20.88</v>
      </c>
      <c r="AE9" s="93">
        <f>[5]Agosto!$H$34</f>
        <v>23.759999999999998</v>
      </c>
      <c r="AF9" s="93">
        <f>[5]Agosto!$H$35</f>
        <v>18.36</v>
      </c>
      <c r="AG9" s="81">
        <f t="shared" si="3"/>
        <v>29.16</v>
      </c>
      <c r="AH9" s="92">
        <f t="shared" si="4"/>
        <v>20.101935483870967</v>
      </c>
    </row>
    <row r="10" spans="1:36" x14ac:dyDescent="0.2">
      <c r="A10" s="50" t="s">
        <v>93</v>
      </c>
      <c r="B10" s="93">
        <f>[6]Agosto!$H$5</f>
        <v>29.52</v>
      </c>
      <c r="C10" s="93">
        <f>[6]Agosto!$H$6</f>
        <v>29.16</v>
      </c>
      <c r="D10" s="93">
        <f>[6]Agosto!$H$7</f>
        <v>35.28</v>
      </c>
      <c r="E10" s="93">
        <f>[6]Agosto!$H$8</f>
        <v>22.32</v>
      </c>
      <c r="F10" s="93">
        <f>[6]Agosto!$H$9</f>
        <v>25.56</v>
      </c>
      <c r="G10" s="93">
        <f>[6]Agosto!$H$10</f>
        <v>27</v>
      </c>
      <c r="H10" s="93">
        <f>[6]Agosto!$H$11</f>
        <v>25.56</v>
      </c>
      <c r="I10" s="93">
        <f>[6]Agosto!$H$12</f>
        <v>11.520000000000001</v>
      </c>
      <c r="J10" s="93">
        <f>[6]Agosto!$H$13</f>
        <v>31.319999999999997</v>
      </c>
      <c r="K10" s="93">
        <f>[6]Agosto!$H$14</f>
        <v>27.36</v>
      </c>
      <c r="L10" s="93">
        <f>[6]Agosto!$H$15</f>
        <v>24.48</v>
      </c>
      <c r="M10" s="93">
        <f>[6]Agosto!$H$16</f>
        <v>24.840000000000003</v>
      </c>
      <c r="N10" s="93">
        <f>[6]Agosto!$H$17</f>
        <v>22.32</v>
      </c>
      <c r="O10" s="93">
        <f>[6]Agosto!$H$18</f>
        <v>19.079999999999998</v>
      </c>
      <c r="P10" s="93">
        <f>[6]Agosto!$H$19</f>
        <v>20.16</v>
      </c>
      <c r="Q10" s="93">
        <f>[6]Agosto!$H$20</f>
        <v>23.040000000000003</v>
      </c>
      <c r="R10" s="93">
        <f>[6]Agosto!$H$21</f>
        <v>24.840000000000003</v>
      </c>
      <c r="S10" s="93">
        <f>[6]Agosto!$H$22</f>
        <v>23.040000000000003</v>
      </c>
      <c r="T10" s="93">
        <f>[6]Agosto!$H$23</f>
        <v>18.36</v>
      </c>
      <c r="U10" s="93">
        <f>[6]Agosto!$H$24</f>
        <v>15.120000000000001</v>
      </c>
      <c r="V10" s="93">
        <f>[6]Agosto!$H$25</f>
        <v>28.08</v>
      </c>
      <c r="W10" s="93">
        <f>[6]Agosto!$H$26</f>
        <v>33.119999999999997</v>
      </c>
      <c r="X10" s="93">
        <f>[6]Agosto!$H$27</f>
        <v>20.16</v>
      </c>
      <c r="Y10" s="93">
        <f>[6]Agosto!$H$28</f>
        <v>24.12</v>
      </c>
      <c r="Z10" s="93">
        <f>[6]Agosto!$H$29</f>
        <v>32.04</v>
      </c>
      <c r="AA10" s="93">
        <f>[6]Agosto!$H$30</f>
        <v>30.96</v>
      </c>
      <c r="AB10" s="93">
        <f>[6]Agosto!$H$31</f>
        <v>26.64</v>
      </c>
      <c r="AC10" s="93">
        <f>[6]Agosto!$H$32</f>
        <v>22.32</v>
      </c>
      <c r="AD10" s="93">
        <f>[6]Agosto!$H$33</f>
        <v>27.36</v>
      </c>
      <c r="AE10" s="93">
        <f>[6]Agosto!$H$34</f>
        <v>25.2</v>
      </c>
      <c r="AF10" s="93">
        <f>[6]Agosto!$H$35</f>
        <v>18.36</v>
      </c>
      <c r="AG10" s="81">
        <f t="shared" si="3"/>
        <v>35.28</v>
      </c>
      <c r="AH10" s="92">
        <f t="shared" si="4"/>
        <v>24.781935483870974</v>
      </c>
    </row>
    <row r="11" spans="1:36" x14ac:dyDescent="0.2">
      <c r="A11" s="50" t="s">
        <v>50</v>
      </c>
      <c r="B11" s="93">
        <f>[7]Agosto!$H$5</f>
        <v>24.48</v>
      </c>
      <c r="C11" s="93">
        <f>[7]Agosto!$H$6</f>
        <v>21.96</v>
      </c>
      <c r="D11" s="93">
        <f>[7]Agosto!$H$7</f>
        <v>21.96</v>
      </c>
      <c r="E11" s="93">
        <f>[7]Agosto!$H$8</f>
        <v>19.440000000000001</v>
      </c>
      <c r="F11" s="93">
        <f>[7]Agosto!$H$9</f>
        <v>19.079999999999998</v>
      </c>
      <c r="G11" s="93">
        <f>[7]Agosto!$H$10</f>
        <v>20.88</v>
      </c>
      <c r="H11" s="93">
        <f>[7]Agosto!$H$11</f>
        <v>18</v>
      </c>
      <c r="I11" s="93">
        <f>[7]Agosto!$H$12</f>
        <v>16.2</v>
      </c>
      <c r="J11" s="93">
        <f>[7]Agosto!$H$13</f>
        <v>20.16</v>
      </c>
      <c r="K11" s="93">
        <f>[7]Agosto!$H$14</f>
        <v>15.120000000000001</v>
      </c>
      <c r="L11" s="93">
        <f>[7]Agosto!$H$15</f>
        <v>12.24</v>
      </c>
      <c r="M11" s="93">
        <f>[7]Agosto!$H$16</f>
        <v>17.64</v>
      </c>
      <c r="N11" s="93">
        <f>[7]Agosto!$H$17</f>
        <v>16.2</v>
      </c>
      <c r="O11" s="93">
        <f>[7]Agosto!$H$18</f>
        <v>19.8</v>
      </c>
      <c r="P11" s="93">
        <f>[7]Agosto!$H$19</f>
        <v>15.120000000000001</v>
      </c>
      <c r="Q11" s="93">
        <f>[7]Agosto!$H$20</f>
        <v>14.76</v>
      </c>
      <c r="R11" s="93">
        <f>[7]Agosto!$H$21</f>
        <v>16.920000000000002</v>
      </c>
      <c r="S11" s="93">
        <f>[7]Agosto!$H$22</f>
        <v>17.28</v>
      </c>
      <c r="T11" s="93">
        <f>[7]Agosto!$H$23</f>
        <v>18.36</v>
      </c>
      <c r="U11" s="93">
        <f>[7]Agosto!$H$24</f>
        <v>14.4</v>
      </c>
      <c r="V11" s="93">
        <f>[7]Agosto!$H$25</f>
        <v>24.12</v>
      </c>
      <c r="W11" s="93">
        <f>[7]Agosto!$H$26</f>
        <v>21.96</v>
      </c>
      <c r="X11" s="93">
        <f>[7]Agosto!$H$27</f>
        <v>22.68</v>
      </c>
      <c r="Y11" s="93">
        <f>[7]Agosto!$H$28</f>
        <v>20.16</v>
      </c>
      <c r="Z11" s="93">
        <f>[7]Agosto!$H$29</f>
        <v>17.64</v>
      </c>
      <c r="AA11" s="93">
        <f>[7]Agosto!$H$30</f>
        <v>20.52</v>
      </c>
      <c r="AB11" s="93">
        <f>[7]Agosto!$H$31</f>
        <v>25.92</v>
      </c>
      <c r="AC11" s="93">
        <f>[7]Agosto!$H$32</f>
        <v>18.720000000000002</v>
      </c>
      <c r="AD11" s="93">
        <f>[7]Agosto!$H$33</f>
        <v>21.6</v>
      </c>
      <c r="AE11" s="93">
        <f>[7]Agosto!$H$34</f>
        <v>16.920000000000002</v>
      </c>
      <c r="AF11" s="93">
        <f>[7]Agosto!$H$35</f>
        <v>19.8</v>
      </c>
      <c r="AG11" s="81">
        <f t="shared" si="3"/>
        <v>25.92</v>
      </c>
      <c r="AH11" s="92">
        <f t="shared" si="4"/>
        <v>19.033548387096772</v>
      </c>
    </row>
    <row r="12" spans="1:36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 t="s">
        <v>203</v>
      </c>
      <c r="AH12" s="92" t="s">
        <v>203</v>
      </c>
    </row>
    <row r="13" spans="1:36" x14ac:dyDescent="0.2">
      <c r="A13" s="50" t="s">
        <v>96</v>
      </c>
      <c r="B13" s="93">
        <f>[8]Agosto!$H$5</f>
        <v>26.28</v>
      </c>
      <c r="C13" s="93">
        <f>[8]Agosto!$H$6</f>
        <v>30.96</v>
      </c>
      <c r="D13" s="93">
        <f>[8]Agosto!$H$7</f>
        <v>33.840000000000003</v>
      </c>
      <c r="E13" s="93">
        <f>[8]Agosto!$H$8</f>
        <v>31.319999999999997</v>
      </c>
      <c r="F13" s="93">
        <f>[8]Agosto!$H$9</f>
        <v>26.64</v>
      </c>
      <c r="G13" s="93">
        <f>[8]Agosto!$H$10</f>
        <v>30.96</v>
      </c>
      <c r="H13" s="93">
        <f>[8]Agosto!$H$11</f>
        <v>29.880000000000003</v>
      </c>
      <c r="I13" s="93">
        <f>[8]Agosto!$H$12</f>
        <v>28.44</v>
      </c>
      <c r="J13" s="93">
        <f>[8]Agosto!$H$13</f>
        <v>28.08</v>
      </c>
      <c r="K13" s="93">
        <f>[8]Agosto!$H$14</f>
        <v>17.28</v>
      </c>
      <c r="L13" s="93">
        <f>[8]Agosto!$H$15</f>
        <v>14.76</v>
      </c>
      <c r="M13" s="93">
        <f>[8]Agosto!$H$16</f>
        <v>26.64</v>
      </c>
      <c r="N13" s="93">
        <f>[8]Agosto!$H$17</f>
        <v>13.32</v>
      </c>
      <c r="O13" s="93">
        <f>[8]Agosto!$H$18</f>
        <v>16.920000000000002</v>
      </c>
      <c r="P13" s="93">
        <f>[8]Agosto!$H$19</f>
        <v>19.440000000000001</v>
      </c>
      <c r="Q13" s="93">
        <f>[8]Agosto!$H$20</f>
        <v>22.68</v>
      </c>
      <c r="R13" s="93">
        <f>[8]Agosto!$H$21</f>
        <v>16.2</v>
      </c>
      <c r="S13" s="93">
        <f>[8]Agosto!$H$22</f>
        <v>17.64</v>
      </c>
      <c r="T13" s="93">
        <f>[8]Agosto!$H$23</f>
        <v>21.96</v>
      </c>
      <c r="U13" s="93">
        <f>[8]Agosto!$H$24</f>
        <v>19.440000000000001</v>
      </c>
      <c r="V13" s="93">
        <f>[8]Agosto!$H$25</f>
        <v>33.119999999999997</v>
      </c>
      <c r="W13" s="93">
        <f>[8]Agosto!$H$26</f>
        <v>21.240000000000002</v>
      </c>
      <c r="X13" s="93">
        <f>[8]Agosto!$H$27</f>
        <v>32.04</v>
      </c>
      <c r="Y13" s="93">
        <f>[8]Agosto!$H$28</f>
        <v>28.44</v>
      </c>
      <c r="Z13" s="93">
        <f>[8]Agosto!$H$29</f>
        <v>29.16</v>
      </c>
      <c r="AA13" s="93">
        <f>[8]Agosto!$H$30</f>
        <v>16.920000000000002</v>
      </c>
      <c r="AB13" s="93">
        <f>[8]Agosto!$H$31</f>
        <v>10.8</v>
      </c>
      <c r="AC13" s="93">
        <f>[8]Agosto!$H$32</f>
        <v>15.840000000000002</v>
      </c>
      <c r="AD13" s="93">
        <f>[8]Agosto!$H$33</f>
        <v>20.52</v>
      </c>
      <c r="AE13" s="93">
        <f>[8]Agosto!$H$34</f>
        <v>18</v>
      </c>
      <c r="AF13" s="93">
        <f>[8]Agosto!$H$35</f>
        <v>24.12</v>
      </c>
      <c r="AG13" s="81">
        <f t="shared" si="3"/>
        <v>33.840000000000003</v>
      </c>
      <c r="AH13" s="92">
        <f t="shared" si="4"/>
        <v>23.318709677419353</v>
      </c>
    </row>
    <row r="14" spans="1:36" x14ac:dyDescent="0.2">
      <c r="A14" s="50" t="s">
        <v>103</v>
      </c>
      <c r="B14" s="93">
        <f>[10]Agosto!$H$5</f>
        <v>22.68</v>
      </c>
      <c r="C14" s="93">
        <f>[10]Agosto!$H$6</f>
        <v>25.56</v>
      </c>
      <c r="D14" s="93">
        <f>[10]Agosto!$H$7</f>
        <v>22.32</v>
      </c>
      <c r="E14" s="93">
        <f>[10]Agosto!$H$8</f>
        <v>19.440000000000001</v>
      </c>
      <c r="F14" s="93">
        <f>[10]Agosto!$H$9</f>
        <v>20.88</v>
      </c>
      <c r="G14" s="93">
        <f>[10]Agosto!$H$10</f>
        <v>25.56</v>
      </c>
      <c r="H14" s="93">
        <f>[10]Agosto!$H$11</f>
        <v>25.56</v>
      </c>
      <c r="I14" s="93">
        <f>[10]Agosto!$H$12</f>
        <v>24.12</v>
      </c>
      <c r="J14" s="93">
        <f>[10]Agosto!$H$13</f>
        <v>25.92</v>
      </c>
      <c r="K14" s="93">
        <f>[10]Agosto!$H$14</f>
        <v>15.840000000000002</v>
      </c>
      <c r="L14" s="93">
        <f>[10]Agosto!$H$15</f>
        <v>12.6</v>
      </c>
      <c r="M14" s="93">
        <f>[10]Agosto!$H$16</f>
        <v>22.32</v>
      </c>
      <c r="N14" s="93">
        <f>[10]Agosto!$H$17</f>
        <v>14.4</v>
      </c>
      <c r="O14" s="93">
        <f>[10]Agosto!$H$18</f>
        <v>18</v>
      </c>
      <c r="P14" s="93">
        <f>[10]Agosto!$H$19</f>
        <v>19.440000000000001</v>
      </c>
      <c r="Q14" s="93">
        <f>[10]Agosto!$H$20</f>
        <v>18.720000000000002</v>
      </c>
      <c r="R14" s="93">
        <f>[10]Agosto!$H$21</f>
        <v>18</v>
      </c>
      <c r="S14" s="93">
        <f>[10]Agosto!$H$22</f>
        <v>19.440000000000001</v>
      </c>
      <c r="T14" s="93">
        <f>[10]Agosto!$H$23</f>
        <v>19.8</v>
      </c>
      <c r="U14" s="93">
        <f>[10]Agosto!$H$24</f>
        <v>16.920000000000002</v>
      </c>
      <c r="V14" s="93">
        <f>[10]Agosto!$H$25</f>
        <v>23.040000000000003</v>
      </c>
      <c r="W14" s="93">
        <f>[10]Agosto!$H$26</f>
        <v>30.240000000000002</v>
      </c>
      <c r="X14" s="93">
        <f>[10]Agosto!$H$27</f>
        <v>26.64</v>
      </c>
      <c r="Y14" s="93">
        <f>[10]Agosto!$H$28</f>
        <v>21.96</v>
      </c>
      <c r="Z14" s="93">
        <f>[10]Agosto!$H$29</f>
        <v>29.16</v>
      </c>
      <c r="AA14" s="93">
        <f>[10]Agosto!$H$30</f>
        <v>16.559999999999999</v>
      </c>
      <c r="AB14" s="93">
        <f>[10]Agosto!$H$31</f>
        <v>18.720000000000002</v>
      </c>
      <c r="AC14" s="93">
        <f>[10]Agosto!$H$32</f>
        <v>17.28</v>
      </c>
      <c r="AD14" s="93">
        <f>[10]Agosto!$H$33</f>
        <v>20.16</v>
      </c>
      <c r="AE14" s="93">
        <f>[10]Agosto!$H$34</f>
        <v>21.6</v>
      </c>
      <c r="AF14" s="93">
        <f>[10]Agosto!$H$35</f>
        <v>16.920000000000002</v>
      </c>
      <c r="AG14" s="81">
        <f t="shared" si="3"/>
        <v>30.240000000000002</v>
      </c>
      <c r="AH14" s="92">
        <f t="shared" si="4"/>
        <v>20.961290322580645</v>
      </c>
    </row>
    <row r="15" spans="1:36" hidden="1" x14ac:dyDescent="0.2">
      <c r="A15" s="50" t="s">
        <v>150</v>
      </c>
      <c r="B15" s="93" t="str">
        <f>[11]Agosto!$H$5</f>
        <v>*</v>
      </c>
      <c r="C15" s="93" t="str">
        <f>[11]Agosto!$H$6</f>
        <v>*</v>
      </c>
      <c r="D15" s="93" t="str">
        <f>[11]Agosto!$H$7</f>
        <v>*</v>
      </c>
      <c r="E15" s="93" t="str">
        <f>[11]Agosto!$H$8</f>
        <v>*</v>
      </c>
      <c r="F15" s="93" t="str">
        <f>[11]Agosto!$H$9</f>
        <v>*</v>
      </c>
      <c r="G15" s="93" t="str">
        <f>[11]Agosto!$H$10</f>
        <v>*</v>
      </c>
      <c r="H15" s="93" t="str">
        <f>[11]Agosto!$H$11</f>
        <v>*</v>
      </c>
      <c r="I15" s="93" t="str">
        <f>[11]Agosto!$H$12</f>
        <v>*</v>
      </c>
      <c r="J15" s="93" t="str">
        <f>[11]Agosto!$H$13</f>
        <v>*</v>
      </c>
      <c r="K15" s="93" t="str">
        <f>[11]Agosto!$H$14</f>
        <v>*</v>
      </c>
      <c r="L15" s="93" t="str">
        <f>[11]Agosto!$H$15</f>
        <v>*</v>
      </c>
      <c r="M15" s="93" t="str">
        <f>[11]Agosto!$H$16</f>
        <v>*</v>
      </c>
      <c r="N15" s="93">
        <f>[11]Agosto!$H$17</f>
        <v>20.16</v>
      </c>
      <c r="O15" s="93">
        <f>[11]Agosto!$H$18</f>
        <v>15.840000000000002</v>
      </c>
      <c r="P15" s="93">
        <f>[11]Agosto!$H$19</f>
        <v>15.48</v>
      </c>
      <c r="Q15" s="93">
        <f>[11]Agosto!$H$20</f>
        <v>14.76</v>
      </c>
      <c r="R15" s="93">
        <f>[11]Agosto!$H$21</f>
        <v>14.76</v>
      </c>
      <c r="S15" s="93">
        <f>[11]Agosto!$H$22</f>
        <v>15.840000000000002</v>
      </c>
      <c r="T15" s="93">
        <f>[11]Agosto!$H$23</f>
        <v>16.559999999999999</v>
      </c>
      <c r="U15" s="93">
        <f>[11]Agosto!$H$24</f>
        <v>15.120000000000001</v>
      </c>
      <c r="V15" s="93">
        <f>[11]Agosto!$H$25</f>
        <v>20.88</v>
      </c>
      <c r="W15" s="93">
        <f>[11]Agosto!$H$26</f>
        <v>32.04</v>
      </c>
      <c r="X15" s="93">
        <f>[11]Agosto!$H$27</f>
        <v>21.6</v>
      </c>
      <c r="Y15" s="93">
        <f>[11]Agosto!$H$28</f>
        <v>25.92</v>
      </c>
      <c r="Z15" s="93">
        <f>[11]Agosto!$H$29</f>
        <v>29.880000000000003</v>
      </c>
      <c r="AA15" s="93">
        <f>[11]Agosto!$H$30</f>
        <v>19.8</v>
      </c>
      <c r="AB15" s="93">
        <f>[11]Agosto!$H$31</f>
        <v>16.920000000000002</v>
      </c>
      <c r="AC15" s="93">
        <f>[11]Agosto!$H$32</f>
        <v>19.8</v>
      </c>
      <c r="AD15" s="93">
        <f>[11]Agosto!$H$33</f>
        <v>19.079999999999998</v>
      </c>
      <c r="AE15" s="93">
        <f>[11]Agosto!$H$34</f>
        <v>18.36</v>
      </c>
      <c r="AF15" s="93">
        <f>[11]Agosto!$H$35</f>
        <v>14.04</v>
      </c>
      <c r="AG15" s="81" t="s">
        <v>203</v>
      </c>
      <c r="AH15" s="92" t="s">
        <v>203</v>
      </c>
    </row>
    <row r="16" spans="1:36" x14ac:dyDescent="0.2">
      <c r="A16" s="50" t="s">
        <v>2</v>
      </c>
      <c r="B16" s="93">
        <f>[12]Agosto!$H$5</f>
        <v>24.48</v>
      </c>
      <c r="C16" s="93">
        <f>[12]Agosto!$H$6</f>
        <v>26.64</v>
      </c>
      <c r="D16" s="93">
        <f>[12]Agosto!$H$7</f>
        <v>24.48</v>
      </c>
      <c r="E16" s="93">
        <f>[12]Agosto!$H$8</f>
        <v>20.88</v>
      </c>
      <c r="F16" s="93">
        <f>[12]Agosto!$H$9</f>
        <v>18.36</v>
      </c>
      <c r="G16" s="93">
        <f>[12]Agosto!$H$10</f>
        <v>22.32</v>
      </c>
      <c r="H16" s="93">
        <f>[12]Agosto!$H$11</f>
        <v>25.56</v>
      </c>
      <c r="I16" s="93">
        <f>[12]Agosto!$H$12</f>
        <v>10.44</v>
      </c>
      <c r="J16" s="93">
        <f>[12]Agosto!$H$13</f>
        <v>27.36</v>
      </c>
      <c r="K16" s="93">
        <f>[12]Agosto!$H$14</f>
        <v>16.559999999999999</v>
      </c>
      <c r="L16" s="93">
        <f>[12]Agosto!$H$15</f>
        <v>16.920000000000002</v>
      </c>
      <c r="M16" s="93">
        <f>[12]Agosto!$H$16</f>
        <v>21.6</v>
      </c>
      <c r="N16" s="93">
        <f>[12]Agosto!$H$17</f>
        <v>18</v>
      </c>
      <c r="O16" s="93">
        <f>[12]Agosto!$H$18</f>
        <v>21.240000000000002</v>
      </c>
      <c r="P16" s="93">
        <f>[12]Agosto!$H$19</f>
        <v>19.079999999999998</v>
      </c>
      <c r="Q16" s="93">
        <f>[12]Agosto!$H$20</f>
        <v>21.96</v>
      </c>
      <c r="R16" s="93">
        <f>[12]Agosto!$H$21</f>
        <v>23.040000000000003</v>
      </c>
      <c r="S16" s="93">
        <f>[12]Agosto!$H$22</f>
        <v>25.92</v>
      </c>
      <c r="T16" s="93">
        <f>[12]Agosto!$H$23</f>
        <v>19.440000000000001</v>
      </c>
      <c r="U16" s="93">
        <f>[12]Agosto!$H$24</f>
        <v>14.4</v>
      </c>
      <c r="V16" s="93">
        <f>[12]Agosto!$H$25</f>
        <v>19.440000000000001</v>
      </c>
      <c r="W16" s="93">
        <f>[12]Agosto!$H$26</f>
        <v>27</v>
      </c>
      <c r="X16" s="93">
        <f>[12]Agosto!$H$27</f>
        <v>15.840000000000002</v>
      </c>
      <c r="Y16" s="93">
        <f>[12]Agosto!$H$28</f>
        <v>19.079999999999998</v>
      </c>
      <c r="Z16" s="93">
        <f>[12]Agosto!$H$29</f>
        <v>22.68</v>
      </c>
      <c r="AA16" s="93">
        <f>[12]Agosto!$H$30</f>
        <v>22.32</v>
      </c>
      <c r="AB16" s="93">
        <f>[12]Agosto!$H$31</f>
        <v>24.840000000000003</v>
      </c>
      <c r="AC16" s="93">
        <f>[12]Agosto!$H$32</f>
        <v>24.48</v>
      </c>
      <c r="AD16" s="93">
        <f>[12]Agosto!$H$33</f>
        <v>27.36</v>
      </c>
      <c r="AE16" s="93">
        <f>[12]Agosto!$H$34</f>
        <v>28.8</v>
      </c>
      <c r="AF16" s="93">
        <f>[12]Agosto!$H$35</f>
        <v>20.52</v>
      </c>
      <c r="AG16" s="81">
        <f t="shared" si="3"/>
        <v>28.8</v>
      </c>
      <c r="AH16" s="92">
        <f t="shared" si="4"/>
        <v>21.646451612903224</v>
      </c>
      <c r="AJ16" s="11" t="s">
        <v>33</v>
      </c>
    </row>
    <row r="17" spans="1:38" x14ac:dyDescent="0.2">
      <c r="A17" s="50" t="s">
        <v>3</v>
      </c>
      <c r="B17" s="93">
        <f>[13]Agosto!$G5</f>
        <v>23</v>
      </c>
      <c r="C17" s="93">
        <f>[13]Agosto!$G6</f>
        <v>20</v>
      </c>
      <c r="D17" s="93">
        <f>[13]Agosto!$G7</f>
        <v>21</v>
      </c>
      <c r="E17" s="93">
        <f>[13]Agosto!$G8</f>
        <v>20</v>
      </c>
      <c r="F17" s="93">
        <f>[13]Agosto!$G9</f>
        <v>21</v>
      </c>
      <c r="G17" s="93">
        <f>[13]Agosto!$G10</f>
        <v>20</v>
      </c>
      <c r="H17" s="93">
        <f>[13]Agosto!$G11</f>
        <v>19</v>
      </c>
      <c r="I17" s="93">
        <f>[13]Agosto!$G12</f>
        <v>20</v>
      </c>
      <c r="J17" s="93">
        <f>[13]Agosto!$G13</f>
        <v>36</v>
      </c>
      <c r="K17" s="93">
        <f>[13]Agosto!$G14</f>
        <v>19</v>
      </c>
      <c r="L17" s="93">
        <f>[13]Agosto!$G15</f>
        <v>14</v>
      </c>
      <c r="M17" s="93">
        <f>[13]Agosto!$G16</f>
        <v>12</v>
      </c>
      <c r="N17" s="93">
        <f>[13]Agosto!$G17</f>
        <v>17</v>
      </c>
      <c r="O17" s="93">
        <f>[13]Agosto!$G18</f>
        <v>11</v>
      </c>
      <c r="P17" s="93">
        <f>[13]Agosto!$G19</f>
        <v>13</v>
      </c>
      <c r="Q17" s="93">
        <f>[13]Agosto!$G20</f>
        <v>12</v>
      </c>
      <c r="R17" s="93">
        <f>[13]Agosto!$G21</f>
        <v>14</v>
      </c>
      <c r="S17" s="93">
        <f>[13]Agosto!$G22</f>
        <v>13</v>
      </c>
      <c r="T17" s="93">
        <f>[13]Agosto!$G23</f>
        <v>11</v>
      </c>
      <c r="U17" s="93">
        <f>[13]Agosto!$G24</f>
        <v>11</v>
      </c>
      <c r="V17" s="93">
        <f>[13]Agosto!$G25</f>
        <v>12</v>
      </c>
      <c r="W17" s="93">
        <f>[13]Agosto!$G26</f>
        <v>10</v>
      </c>
      <c r="X17" s="93">
        <f>[13]Agosto!$G27</f>
        <v>15</v>
      </c>
      <c r="Y17" s="93">
        <f>[13]Agosto!$G28</f>
        <v>28</v>
      </c>
      <c r="Z17" s="93">
        <f>[13]Agosto!$G29</f>
        <v>45</v>
      </c>
      <c r="AA17" s="93">
        <f>[13]Agosto!$G30</f>
        <v>21</v>
      </c>
      <c r="AB17" s="93">
        <f>[13]Agosto!$G31</f>
        <v>19</v>
      </c>
      <c r="AC17" s="93">
        <f>[13]Agosto!$G32</f>
        <v>14</v>
      </c>
      <c r="AD17" s="93">
        <f>[13]Agosto!$G33</f>
        <v>17</v>
      </c>
      <c r="AE17" s="93">
        <f>[13]Agosto!$G34</f>
        <v>17</v>
      </c>
      <c r="AF17" s="93">
        <f>[13]Agosto!$G35</f>
        <v>13</v>
      </c>
      <c r="AG17" s="81">
        <f t="shared" si="3"/>
        <v>45</v>
      </c>
      <c r="AH17" s="92">
        <f t="shared" si="4"/>
        <v>18</v>
      </c>
      <c r="AI17" s="11" t="s">
        <v>33</v>
      </c>
      <c r="AJ17" s="11" t="s">
        <v>33</v>
      </c>
    </row>
    <row r="18" spans="1:38" x14ac:dyDescent="0.2">
      <c r="A18" s="50" t="s">
        <v>4</v>
      </c>
      <c r="B18" s="93">
        <f>[14]Agosto!$H$5</f>
        <v>19.8</v>
      </c>
      <c r="C18" s="93">
        <f>[14]Agosto!$H$6</f>
        <v>21.6</v>
      </c>
      <c r="D18" s="93">
        <f>[14]Agosto!$H$7</f>
        <v>21.240000000000002</v>
      </c>
      <c r="E18" s="93">
        <f>[14]Agosto!$H$8</f>
        <v>18.36</v>
      </c>
      <c r="F18" s="93">
        <f>[14]Agosto!$H$9</f>
        <v>17.64</v>
      </c>
      <c r="G18" s="93">
        <f>[14]Agosto!$H$10</f>
        <v>20.88</v>
      </c>
      <c r="H18" s="93">
        <f>[14]Agosto!$H$11</f>
        <v>16.559999999999999</v>
      </c>
      <c r="I18" s="93">
        <f>[14]Agosto!$H$12</f>
        <v>18.36</v>
      </c>
      <c r="J18" s="93">
        <f>[14]Agosto!$H$13</f>
        <v>25.56</v>
      </c>
      <c r="K18" s="93">
        <f>[14]Agosto!$H$14</f>
        <v>21.96</v>
      </c>
      <c r="L18" s="93">
        <f>[14]Agosto!$H$15</f>
        <v>18.36</v>
      </c>
      <c r="M18" s="93">
        <f>[14]Agosto!$H$16</f>
        <v>9</v>
      </c>
      <c r="N18" s="93">
        <f>[14]Agosto!$H$17</f>
        <v>15.120000000000001</v>
      </c>
      <c r="O18" s="93">
        <f>[14]Agosto!$H$18</f>
        <v>18</v>
      </c>
      <c r="P18" s="93">
        <f>[14]Agosto!$H$19</f>
        <v>14.76</v>
      </c>
      <c r="Q18" s="93">
        <f>[14]Agosto!$H$20</f>
        <v>12.6</v>
      </c>
      <c r="R18" s="93">
        <f>[14]Agosto!$H$21</f>
        <v>16.2</v>
      </c>
      <c r="S18" s="93">
        <f>[14]Agosto!$H$22</f>
        <v>20.88</v>
      </c>
      <c r="T18" s="93">
        <f>[14]Agosto!$H$23</f>
        <v>14.4</v>
      </c>
      <c r="U18" s="93">
        <f>[14]Agosto!$H$24</f>
        <v>8.64</v>
      </c>
      <c r="V18" s="93">
        <f>[14]Agosto!$H$25</f>
        <v>14.76</v>
      </c>
      <c r="W18" s="93">
        <f>[14]Agosto!$H$26</f>
        <v>16.559999999999999</v>
      </c>
      <c r="X18" s="93">
        <f>[14]Agosto!$H$27</f>
        <v>22.68</v>
      </c>
      <c r="Y18" s="93">
        <f>[14]Agosto!$H$28</f>
        <v>28.08</v>
      </c>
      <c r="Z18" s="93">
        <f>[14]Agosto!$H$29</f>
        <v>25.92</v>
      </c>
      <c r="AA18" s="93">
        <f>[14]Agosto!$H$30</f>
        <v>10.8</v>
      </c>
      <c r="AB18" s="93">
        <f>[14]Agosto!$H$31</f>
        <v>21.240000000000002</v>
      </c>
      <c r="AC18" s="93">
        <f>[14]Agosto!$H$32</f>
        <v>17.28</v>
      </c>
      <c r="AD18" s="93">
        <f>[14]Agosto!$H$33</f>
        <v>17.64</v>
      </c>
      <c r="AE18" s="93">
        <f>[14]Agosto!$H$34</f>
        <v>14.04</v>
      </c>
      <c r="AF18" s="93">
        <f>[14]Agosto!$H$35</f>
        <v>12.6</v>
      </c>
      <c r="AG18" s="81">
        <f t="shared" si="3"/>
        <v>28.08</v>
      </c>
      <c r="AH18" s="92">
        <f t="shared" si="4"/>
        <v>17.790967741935482</v>
      </c>
      <c r="AJ18" t="s">
        <v>33</v>
      </c>
    </row>
    <row r="19" spans="1:38" x14ac:dyDescent="0.2">
      <c r="A19" s="50" t="s">
        <v>5</v>
      </c>
      <c r="B19" s="93">
        <f>[15]Agosto!$H$5</f>
        <v>19.079999999999998</v>
      </c>
      <c r="C19" s="93">
        <f>[15]Agosto!$H$6</f>
        <v>24.12</v>
      </c>
      <c r="D19" s="93">
        <f>[15]Agosto!$H$7</f>
        <v>23.040000000000003</v>
      </c>
      <c r="E19" s="93">
        <f>[15]Agosto!$H$8</f>
        <v>15.120000000000001</v>
      </c>
      <c r="F19" s="93">
        <f>[15]Agosto!$H$9</f>
        <v>17.28</v>
      </c>
      <c r="G19" s="93">
        <f>[15]Agosto!$H$10</f>
        <v>19.8</v>
      </c>
      <c r="H19" s="93">
        <f>[15]Agosto!$H$11</f>
        <v>24.12</v>
      </c>
      <c r="I19" s="93">
        <f>[15]Agosto!$H$12</f>
        <v>19.8</v>
      </c>
      <c r="J19" s="93">
        <f>[15]Agosto!$H$13</f>
        <v>23.759999999999998</v>
      </c>
      <c r="K19" s="93">
        <f>[15]Agosto!$H$14</f>
        <v>7.5600000000000005</v>
      </c>
      <c r="L19" s="93">
        <f>[15]Agosto!$H$15</f>
        <v>14.4</v>
      </c>
      <c r="M19" s="93">
        <f>[15]Agosto!$H$16</f>
        <v>13.68</v>
      </c>
      <c r="N19" s="93">
        <f>[15]Agosto!$H$17</f>
        <v>14.76</v>
      </c>
      <c r="O19" s="93">
        <f>[15]Agosto!$H$18</f>
        <v>15.120000000000001</v>
      </c>
      <c r="P19" s="93">
        <f>[15]Agosto!$H$19</f>
        <v>12.24</v>
      </c>
      <c r="Q19" s="93">
        <f>[15]Agosto!$H$20</f>
        <v>12.96</v>
      </c>
      <c r="R19" s="93">
        <f>[15]Agosto!$H$21</f>
        <v>11.16</v>
      </c>
      <c r="S19" s="93">
        <f>[15]Agosto!$H$22</f>
        <v>11.879999999999999</v>
      </c>
      <c r="T19" s="93">
        <f>[15]Agosto!$H$23</f>
        <v>10.8</v>
      </c>
      <c r="U19" s="93">
        <f>[15]Agosto!$H$24</f>
        <v>12.96</v>
      </c>
      <c r="V19" s="93">
        <f>[15]Agosto!$H$25</f>
        <v>18.720000000000002</v>
      </c>
      <c r="W19" s="93">
        <f>[15]Agosto!$H$26</f>
        <v>16.559999999999999</v>
      </c>
      <c r="X19" s="93">
        <f>[15]Agosto!$H$27</f>
        <v>22.68</v>
      </c>
      <c r="Y19" s="93">
        <f>[15]Agosto!$H$28</f>
        <v>25.2</v>
      </c>
      <c r="Z19" s="93">
        <f>[15]Agosto!$H$29</f>
        <v>18.720000000000002</v>
      </c>
      <c r="AA19" s="93">
        <f>[15]Agosto!$H$30</f>
        <v>14.4</v>
      </c>
      <c r="AB19" s="93">
        <f>[15]Agosto!$H$31</f>
        <v>10.8</v>
      </c>
      <c r="AC19" s="93">
        <f>[15]Agosto!$H$32</f>
        <v>14.04</v>
      </c>
      <c r="AD19" s="93">
        <f>[15]Agosto!$H$33</f>
        <v>15.840000000000002</v>
      </c>
      <c r="AE19" s="93">
        <f>[15]Agosto!$H$34</f>
        <v>21.240000000000002</v>
      </c>
      <c r="AF19" s="93">
        <f>[15]Agosto!$H$35</f>
        <v>20.88</v>
      </c>
      <c r="AG19" s="81">
        <f t="shared" si="3"/>
        <v>25.2</v>
      </c>
      <c r="AH19" s="92">
        <f t="shared" si="4"/>
        <v>16.861935483870969</v>
      </c>
      <c r="AI19" s="11" t="s">
        <v>33</v>
      </c>
      <c r="AK19" t="s">
        <v>33</v>
      </c>
    </row>
    <row r="20" spans="1:38" x14ac:dyDescent="0.2">
      <c r="A20" s="50" t="s">
        <v>31</v>
      </c>
      <c r="B20" s="93">
        <f>[16]Agosto!$H$5</f>
        <v>17.64</v>
      </c>
      <c r="C20" s="93">
        <f>[16]Agosto!$H$6</f>
        <v>25.92</v>
      </c>
      <c r="D20" s="93">
        <f>[16]Agosto!$H$7</f>
        <v>30.240000000000002</v>
      </c>
      <c r="E20" s="93">
        <f>[16]Agosto!$H$8</f>
        <v>25.2</v>
      </c>
      <c r="F20" s="93">
        <f>[16]Agosto!$H$9</f>
        <v>24.12</v>
      </c>
      <c r="G20" s="93">
        <f>[16]Agosto!$H$10</f>
        <v>22.32</v>
      </c>
      <c r="H20" s="93">
        <f>[16]Agosto!$H$11</f>
        <v>23.040000000000003</v>
      </c>
      <c r="I20" s="93">
        <f>[16]Agosto!$H$12</f>
        <v>22.68</v>
      </c>
      <c r="J20" s="93">
        <f>[16]Agosto!$H$13</f>
        <v>25.92</v>
      </c>
      <c r="K20" s="93">
        <f>[16]Agosto!$H$14</f>
        <v>23.040000000000003</v>
      </c>
      <c r="L20" s="93">
        <f>[16]Agosto!$H$15</f>
        <v>21.6</v>
      </c>
      <c r="M20" s="93">
        <f>[16]Agosto!$H$16</f>
        <v>21.6</v>
      </c>
      <c r="N20" s="93">
        <f>[16]Agosto!$H$17</f>
        <v>16.920000000000002</v>
      </c>
      <c r="O20" s="93">
        <f>[16]Agosto!$H$18</f>
        <v>23.400000000000002</v>
      </c>
      <c r="P20" s="93">
        <f>[16]Agosto!$H$19</f>
        <v>23.400000000000002</v>
      </c>
      <c r="Q20" s="93">
        <f>[16]Agosto!$H$20</f>
        <v>22.32</v>
      </c>
      <c r="R20" s="93">
        <f>[16]Agosto!$H$21</f>
        <v>19.440000000000001</v>
      </c>
      <c r="S20" s="93">
        <f>[16]Agosto!$H$22</f>
        <v>23.759999999999998</v>
      </c>
      <c r="T20" s="93">
        <f>[16]Agosto!$H$23</f>
        <v>21.96</v>
      </c>
      <c r="U20" s="93">
        <f>[16]Agosto!$H$24</f>
        <v>19.079999999999998</v>
      </c>
      <c r="V20" s="93">
        <f>[16]Agosto!$H$25</f>
        <v>21.96</v>
      </c>
      <c r="W20" s="93">
        <f>[16]Agosto!$H$26</f>
        <v>22.68</v>
      </c>
      <c r="X20" s="93">
        <f>[16]Agosto!$H$27</f>
        <v>32.04</v>
      </c>
      <c r="Y20" s="93">
        <f>[16]Agosto!$H$28</f>
        <v>26.64</v>
      </c>
      <c r="Z20" s="93">
        <f>[16]Agosto!$H$29</f>
        <v>28.8</v>
      </c>
      <c r="AA20" s="93">
        <f>[16]Agosto!$H$30</f>
        <v>22.32</v>
      </c>
      <c r="AB20" s="93">
        <f>[16]Agosto!$H$31</f>
        <v>25.92</v>
      </c>
      <c r="AC20" s="93">
        <f>[16]Agosto!$H$32</f>
        <v>24.12</v>
      </c>
      <c r="AD20" s="93">
        <f>[16]Agosto!$H$33</f>
        <v>24.12</v>
      </c>
      <c r="AE20" s="93">
        <f>[16]Agosto!$H$34</f>
        <v>23.400000000000002</v>
      </c>
      <c r="AF20" s="93">
        <f>[16]Agosto!$H$35</f>
        <v>17.28</v>
      </c>
      <c r="AG20" s="81">
        <f t="shared" si="3"/>
        <v>32.04</v>
      </c>
      <c r="AH20" s="92">
        <f t="shared" si="4"/>
        <v>23.318709677419353</v>
      </c>
    </row>
    <row r="21" spans="1:38" x14ac:dyDescent="0.2">
      <c r="A21" s="50" t="s">
        <v>6</v>
      </c>
      <c r="B21" s="93">
        <f>[17]Agosto!$H$5</f>
        <v>14.76</v>
      </c>
      <c r="C21" s="93">
        <f>[17]Agosto!$H$6</f>
        <v>12.6</v>
      </c>
      <c r="D21" s="93">
        <f>[17]Agosto!$H$7</f>
        <v>14.04</v>
      </c>
      <c r="E21" s="93">
        <f>[17]Agosto!$H$8</f>
        <v>10.44</v>
      </c>
      <c r="F21" s="93">
        <f>[17]Agosto!$H$9</f>
        <v>9.7200000000000006</v>
      </c>
      <c r="G21" s="93">
        <f>[17]Agosto!$H$10</f>
        <v>11.879999999999999</v>
      </c>
      <c r="H21" s="93">
        <f>[17]Agosto!$H$11</f>
        <v>16.920000000000002</v>
      </c>
      <c r="I21" s="93">
        <f>[17]Agosto!$H$12</f>
        <v>16.2</v>
      </c>
      <c r="J21" s="93">
        <f>[17]Agosto!$H$13</f>
        <v>58.32</v>
      </c>
      <c r="K21" s="93">
        <f>[17]Agosto!$H$14</f>
        <v>11.879999999999999</v>
      </c>
      <c r="L21" s="93">
        <f>[17]Agosto!$H$15</f>
        <v>11.879999999999999</v>
      </c>
      <c r="M21" s="93">
        <f>[17]Agosto!$H$16</f>
        <v>14.76</v>
      </c>
      <c r="N21" s="93">
        <f>[17]Agosto!$H$17</f>
        <v>13.32</v>
      </c>
      <c r="O21" s="93">
        <f>[17]Agosto!$H$18</f>
        <v>6.84</v>
      </c>
      <c r="P21" s="93">
        <f>[17]Agosto!$H$19</f>
        <v>9.7200000000000006</v>
      </c>
      <c r="Q21" s="93">
        <f>[17]Agosto!$H$20</f>
        <v>7.2</v>
      </c>
      <c r="R21" s="93">
        <f>[17]Agosto!$H$21</f>
        <v>6.12</v>
      </c>
      <c r="S21" s="93">
        <f>[17]Agosto!$H$22</f>
        <v>9.3600000000000012</v>
      </c>
      <c r="T21" s="93">
        <f>[17]Agosto!$H$23</f>
        <v>6.48</v>
      </c>
      <c r="U21" s="93">
        <f>[17]Agosto!$H$24</f>
        <v>9.3600000000000012</v>
      </c>
      <c r="V21" s="93" t="str">
        <f>[17]Agosto!$H$25</f>
        <v>*</v>
      </c>
      <c r="W21" s="93" t="str">
        <f>[17]Agosto!$H$26</f>
        <v>*</v>
      </c>
      <c r="X21" s="93" t="str">
        <f>[17]Agosto!$H$27</f>
        <v>*</v>
      </c>
      <c r="Y21" s="93" t="str">
        <f>[17]Agosto!$H$28</f>
        <v>*</v>
      </c>
      <c r="Z21" s="93" t="str">
        <f>[17]Agosto!$H$29</f>
        <v>*</v>
      </c>
      <c r="AA21" s="93" t="str">
        <f>[17]Agosto!$H$30</f>
        <v>*</v>
      </c>
      <c r="AB21" s="93" t="str">
        <f>[17]Agosto!$H$31</f>
        <v>*</v>
      </c>
      <c r="AC21" s="93" t="str">
        <f>[17]Agosto!$H$32</f>
        <v>*</v>
      </c>
      <c r="AD21" s="93" t="str">
        <f>[17]Agosto!$H$33</f>
        <v>*</v>
      </c>
      <c r="AE21" s="93" t="str">
        <f>[17]Agosto!$H$34</f>
        <v>*</v>
      </c>
      <c r="AF21" s="93" t="str">
        <f>[17]Agosto!$H$35</f>
        <v>*</v>
      </c>
      <c r="AG21" s="81">
        <f t="shared" si="3"/>
        <v>58.32</v>
      </c>
      <c r="AH21" s="92">
        <f t="shared" si="4"/>
        <v>13.59</v>
      </c>
    </row>
    <row r="22" spans="1:38" x14ac:dyDescent="0.2">
      <c r="A22" s="50" t="s">
        <v>7</v>
      </c>
      <c r="B22" s="93">
        <f>[18]Agosto!$H$5</f>
        <v>21.96</v>
      </c>
      <c r="C22" s="93">
        <f>[18]Agosto!$H$6</f>
        <v>19.8</v>
      </c>
      <c r="D22" s="93">
        <f>[18]Agosto!$H$7</f>
        <v>23.040000000000003</v>
      </c>
      <c r="E22" s="93">
        <f>[18]Agosto!$H$8</f>
        <v>20.16</v>
      </c>
      <c r="F22" s="93">
        <f>[18]Agosto!$H$9</f>
        <v>15.840000000000002</v>
      </c>
      <c r="G22" s="93">
        <f>[18]Agosto!$H$10</f>
        <v>20.16</v>
      </c>
      <c r="H22" s="93">
        <f>[18]Agosto!$H$11</f>
        <v>20.52</v>
      </c>
      <c r="I22" s="93">
        <f>[18]Agosto!$H$12</f>
        <v>12.96</v>
      </c>
      <c r="J22" s="93">
        <f>[18]Agosto!$H$13</f>
        <v>18</v>
      </c>
      <c r="K22" s="93">
        <f>[18]Agosto!$H$14</f>
        <v>14.76</v>
      </c>
      <c r="L22" s="93">
        <f>[18]Agosto!$H$15</f>
        <v>13.32</v>
      </c>
      <c r="M22" s="93">
        <f>[18]Agosto!$H$16</f>
        <v>16.2</v>
      </c>
      <c r="N22" s="93">
        <f>[18]Agosto!$H$17</f>
        <v>10.8</v>
      </c>
      <c r="O22" s="93">
        <f>[18]Agosto!$H$18</f>
        <v>16.559999999999999</v>
      </c>
      <c r="P22" s="93">
        <f>[18]Agosto!$H$19</f>
        <v>14.4</v>
      </c>
      <c r="Q22" s="93">
        <f>[18]Agosto!$H$20</f>
        <v>17.64</v>
      </c>
      <c r="R22" s="93">
        <f>[18]Agosto!$H$21</f>
        <v>16.559999999999999</v>
      </c>
      <c r="S22" s="93">
        <f>[18]Agosto!$H$22</f>
        <v>17.28</v>
      </c>
      <c r="T22" s="93">
        <f>[18]Agosto!$H$23</f>
        <v>16.920000000000002</v>
      </c>
      <c r="U22" s="93">
        <f>[18]Agosto!$H$24</f>
        <v>13.32</v>
      </c>
      <c r="V22" s="93">
        <f>[18]Agosto!$H$25</f>
        <v>21.240000000000002</v>
      </c>
      <c r="W22" s="93">
        <f>[18]Agosto!$H$26</f>
        <v>27.720000000000002</v>
      </c>
      <c r="X22" s="93">
        <f>[18]Agosto!$H$27</f>
        <v>26.28</v>
      </c>
      <c r="Y22" s="93">
        <f>[18]Agosto!$H$28</f>
        <v>17.64</v>
      </c>
      <c r="Z22" s="93">
        <f>[18]Agosto!$H$29</f>
        <v>29.16</v>
      </c>
      <c r="AA22" s="93">
        <f>[18]Agosto!$H$30</f>
        <v>14.76</v>
      </c>
      <c r="AB22" s="93">
        <f>[18]Agosto!$H$31</f>
        <v>17.64</v>
      </c>
      <c r="AC22" s="93">
        <f>[18]Agosto!$H$32</f>
        <v>16.2</v>
      </c>
      <c r="AD22" s="93">
        <f>[18]Agosto!$H$33</f>
        <v>20.88</v>
      </c>
      <c r="AE22" s="93">
        <f>[18]Agosto!$H$34</f>
        <v>22.68</v>
      </c>
      <c r="AF22" s="93">
        <f>[18]Agosto!$H$35</f>
        <v>14.4</v>
      </c>
      <c r="AG22" s="81">
        <f t="shared" si="3"/>
        <v>29.16</v>
      </c>
      <c r="AH22" s="92">
        <f t="shared" si="4"/>
        <v>18.348387096774193</v>
      </c>
    </row>
    <row r="23" spans="1:38" x14ac:dyDescent="0.2">
      <c r="A23" s="50" t="s">
        <v>151</v>
      </c>
      <c r="B23" s="93">
        <f>[19]Agosto!$H$5</f>
        <v>32.76</v>
      </c>
      <c r="C23" s="93">
        <f>[19]Agosto!$H$6</f>
        <v>38.519999999999996</v>
      </c>
      <c r="D23" s="93">
        <f>[19]Agosto!$H$7</f>
        <v>29.52</v>
      </c>
      <c r="E23" s="93">
        <f>[19]Agosto!$H$8</f>
        <v>29.16</v>
      </c>
      <c r="F23" s="93">
        <f>[19]Agosto!$H$9</f>
        <v>24.840000000000003</v>
      </c>
      <c r="G23" s="93">
        <f>[19]Agosto!$H$10</f>
        <v>30.240000000000002</v>
      </c>
      <c r="H23" s="93">
        <f>[19]Agosto!$H$11</f>
        <v>33.480000000000004</v>
      </c>
      <c r="I23" s="93">
        <f>[19]Agosto!$H$12</f>
        <v>13.32</v>
      </c>
      <c r="J23" s="93">
        <f>[19]Agosto!$H$13</f>
        <v>16.559999999999999</v>
      </c>
      <c r="K23" s="93">
        <f>[19]Agosto!$H$14</f>
        <v>11.520000000000001</v>
      </c>
      <c r="L23" s="93">
        <f>[19]Agosto!$H$15</f>
        <v>11.879999999999999</v>
      </c>
      <c r="M23" s="93">
        <f>[19]Agosto!$H$16</f>
        <v>14.4</v>
      </c>
      <c r="N23" s="93">
        <f>[19]Agosto!$H$17</f>
        <v>11.879999999999999</v>
      </c>
      <c r="O23" s="93">
        <f>[19]Agosto!$H$18</f>
        <v>21.96</v>
      </c>
      <c r="P23" s="93">
        <f>[19]Agosto!$H$19</f>
        <v>19.079999999999998</v>
      </c>
      <c r="Q23" s="93">
        <f>[19]Agosto!$H$20</f>
        <v>23.759999999999998</v>
      </c>
      <c r="R23" s="93">
        <f>[19]Agosto!$H$21</f>
        <v>25.56</v>
      </c>
      <c r="S23" s="93">
        <f>[19]Agosto!$H$22</f>
        <v>24.12</v>
      </c>
      <c r="T23" s="93">
        <f>[19]Agosto!$H$23</f>
        <v>25.92</v>
      </c>
      <c r="U23" s="93">
        <f>[19]Agosto!$H$24</f>
        <v>21.6</v>
      </c>
      <c r="V23" s="93">
        <f>[19]Agosto!$H$25</f>
        <v>25.92</v>
      </c>
      <c r="W23" s="93">
        <f>[19]Agosto!$H$25</f>
        <v>25.92</v>
      </c>
      <c r="X23" s="93">
        <f>[19]Agosto!$H$27</f>
        <v>22.32</v>
      </c>
      <c r="Y23" s="93">
        <f>[19]Agosto!$H$28</f>
        <v>15.120000000000001</v>
      </c>
      <c r="Z23" s="93">
        <f>[19]Agosto!$H$29</f>
        <v>19.8</v>
      </c>
      <c r="AA23" s="93">
        <f>[19]Agosto!$H$30</f>
        <v>18</v>
      </c>
      <c r="AB23" s="93">
        <f>[19]Agosto!$H$31</f>
        <v>20.88</v>
      </c>
      <c r="AC23" s="93">
        <f>[19]Agosto!$H$32</f>
        <v>20.16</v>
      </c>
      <c r="AD23" s="93">
        <f>[19]Agosto!$H$33</f>
        <v>21.6</v>
      </c>
      <c r="AE23" s="93">
        <f>[19]Agosto!$H$34</f>
        <v>25.56</v>
      </c>
      <c r="AF23" s="93">
        <f>[19]Agosto!$H$35</f>
        <v>24.840000000000003</v>
      </c>
      <c r="AG23" s="81">
        <f t="shared" si="3"/>
        <v>38.519999999999996</v>
      </c>
      <c r="AH23" s="92">
        <f t="shared" si="4"/>
        <v>22.587096774193547</v>
      </c>
      <c r="AK23" t="s">
        <v>33</v>
      </c>
      <c r="AL23" t="s">
        <v>33</v>
      </c>
    </row>
    <row r="24" spans="1:38" x14ac:dyDescent="0.2">
      <c r="A24" s="50" t="s">
        <v>152</v>
      </c>
      <c r="B24" s="93">
        <f>[20]Agosto!$H5</f>
        <v>34.92</v>
      </c>
      <c r="C24" s="93">
        <f>[20]Agosto!$H6</f>
        <v>42.480000000000004</v>
      </c>
      <c r="D24" s="93">
        <f>[20]Agosto!$H7</f>
        <v>38.519999999999996</v>
      </c>
      <c r="E24" s="93">
        <f>[20]Agosto!$H8</f>
        <v>23.759999999999998</v>
      </c>
      <c r="F24" s="93">
        <f>[20]Agosto!$H9</f>
        <v>28.08</v>
      </c>
      <c r="G24" s="93">
        <f>[20]Agosto!$H10</f>
        <v>29.52</v>
      </c>
      <c r="H24" s="93">
        <f>[20]Agosto!$H11</f>
        <v>19.079999999999998</v>
      </c>
      <c r="I24" s="93">
        <f>[20]Agosto!$H12</f>
        <v>14.76</v>
      </c>
      <c r="J24" s="93">
        <f>[20]Agosto!$H13</f>
        <v>18.36</v>
      </c>
      <c r="K24" s="93">
        <f>[20]Agosto!$H14</f>
        <v>15.120000000000001</v>
      </c>
      <c r="L24" s="93">
        <f>[20]Agosto!$H15</f>
        <v>11.16</v>
      </c>
      <c r="M24" s="93">
        <f>[20]Agosto!$H16</f>
        <v>27</v>
      </c>
      <c r="N24" s="93">
        <f>[20]Agosto!$H17</f>
        <v>16.559999999999999</v>
      </c>
      <c r="O24" s="93">
        <f>[20]Agosto!$H18</f>
        <v>25.2</v>
      </c>
      <c r="P24" s="93">
        <f>[20]Agosto!$H19</f>
        <v>19.079999999999998</v>
      </c>
      <c r="Q24" s="93">
        <f>[20]Agosto!$H20</f>
        <v>30.240000000000002</v>
      </c>
      <c r="R24" s="93">
        <f>[20]Agosto!$H21</f>
        <v>28.8</v>
      </c>
      <c r="S24" s="93">
        <f>[20]Agosto!$H22</f>
        <v>30.240000000000002</v>
      </c>
      <c r="T24" s="93">
        <f>[20]Agosto!$H23</f>
        <v>28.08</v>
      </c>
      <c r="U24" s="93">
        <f>[20]Agosto!$H24</f>
        <v>25.92</v>
      </c>
      <c r="V24" s="93">
        <f>[20]Agosto!$H25</f>
        <v>35.64</v>
      </c>
      <c r="W24" s="93">
        <f>[20]Agosto!$H26</f>
        <v>33.480000000000004</v>
      </c>
      <c r="X24" s="93">
        <f>[20]Agosto!$H27</f>
        <v>21.240000000000002</v>
      </c>
      <c r="Y24" s="93">
        <f>[20]Agosto!$H28</f>
        <v>20.88</v>
      </c>
      <c r="Z24" s="93">
        <f>[20]Agosto!$H29</f>
        <v>21.96</v>
      </c>
      <c r="AA24" s="93">
        <f>[20]Agosto!$H30</f>
        <v>16.559999999999999</v>
      </c>
      <c r="AB24" s="93">
        <f>[20]Agosto!$H31</f>
        <v>21.240000000000002</v>
      </c>
      <c r="AC24" s="93">
        <f>[20]Agosto!$H32</f>
        <v>22.32</v>
      </c>
      <c r="AD24" s="93">
        <f>[20]Agosto!$H33</f>
        <v>26.64</v>
      </c>
      <c r="AE24" s="93">
        <f>[20]Agosto!$H34</f>
        <v>32.04</v>
      </c>
      <c r="AF24" s="93">
        <f>[20]Agosto!$H35</f>
        <v>31.319999999999997</v>
      </c>
      <c r="AG24" s="81">
        <f t="shared" si="3"/>
        <v>42.480000000000004</v>
      </c>
      <c r="AH24" s="92">
        <f t="shared" si="4"/>
        <v>25.490322580645167</v>
      </c>
      <c r="AI24" s="11" t="s">
        <v>33</v>
      </c>
    </row>
    <row r="25" spans="1:38" x14ac:dyDescent="0.2">
      <c r="A25" s="50" t="s">
        <v>153</v>
      </c>
      <c r="B25" s="93">
        <f>[21]Agosto!$H$5</f>
        <v>15.48</v>
      </c>
      <c r="C25" s="93">
        <f>[21]Agosto!$H$6</f>
        <v>20.16</v>
      </c>
      <c r="D25" s="93">
        <f>[21]Agosto!$H$7</f>
        <v>28.08</v>
      </c>
      <c r="E25" s="93">
        <f>[21]Agosto!$H$8</f>
        <v>16.920000000000002</v>
      </c>
      <c r="F25" s="93">
        <f>[21]Agosto!$H$9</f>
        <v>20.88</v>
      </c>
      <c r="G25" s="93">
        <f>[21]Agosto!$H$10</f>
        <v>21.6</v>
      </c>
      <c r="H25" s="93">
        <f>[21]Agosto!$H$11</f>
        <v>33.840000000000003</v>
      </c>
      <c r="I25" s="93">
        <f>[21]Agosto!$H$12</f>
        <v>15.48</v>
      </c>
      <c r="J25" s="93">
        <f>[21]Agosto!$H$13</f>
        <v>14.4</v>
      </c>
      <c r="K25" s="93">
        <f>[21]Agosto!$H$14</f>
        <v>13.32</v>
      </c>
      <c r="L25" s="93">
        <f>[21]Agosto!$H$15</f>
        <v>10.08</v>
      </c>
      <c r="M25" s="93">
        <f>[21]Agosto!$H$16</f>
        <v>15.48</v>
      </c>
      <c r="N25" s="93">
        <f>[21]Agosto!$H$17</f>
        <v>13.68</v>
      </c>
      <c r="O25" s="93">
        <f>[21]Agosto!$H$18</f>
        <v>13.68</v>
      </c>
      <c r="P25" s="93">
        <f>[21]Agosto!$H$19</f>
        <v>10.44</v>
      </c>
      <c r="Q25" s="93">
        <f>[21]Agosto!$H$20</f>
        <v>14.76</v>
      </c>
      <c r="R25" s="93">
        <f>[21]Agosto!$H$21</f>
        <v>13.32</v>
      </c>
      <c r="S25" s="93">
        <f>[21]Agosto!$H$22</f>
        <v>15.840000000000002</v>
      </c>
      <c r="T25" s="93">
        <f>[21]Agosto!$H$23</f>
        <v>16.920000000000002</v>
      </c>
      <c r="U25" s="93">
        <f>[21]Agosto!$H$24</f>
        <v>11.16</v>
      </c>
      <c r="V25" s="93">
        <f>[21]Agosto!$H$25</f>
        <v>26.64</v>
      </c>
      <c r="W25" s="93">
        <f>[21]Agosto!$H$26</f>
        <v>32.04</v>
      </c>
      <c r="X25" s="93">
        <f>[21]Agosto!$H$27</f>
        <v>19.079999999999998</v>
      </c>
      <c r="Y25" s="93">
        <f>[21]Agosto!$H$28</f>
        <v>12.96</v>
      </c>
      <c r="Z25" s="93">
        <f>[21]Agosto!$H$29</f>
        <v>19.8</v>
      </c>
      <c r="AA25" s="93">
        <f>[21]Agosto!$H$30</f>
        <v>14.04</v>
      </c>
      <c r="AB25" s="93">
        <f>[21]Agosto!$H$31</f>
        <v>13.68</v>
      </c>
      <c r="AC25" s="93">
        <f>[21]Agosto!$H$32</f>
        <v>12.96</v>
      </c>
      <c r="AD25" s="93">
        <f>[21]Agosto!$H$33</f>
        <v>14.04</v>
      </c>
      <c r="AE25" s="93">
        <f>[21]Agosto!$H$34</f>
        <v>13.68</v>
      </c>
      <c r="AF25" s="93">
        <f>[21]Agosto!$H$35</f>
        <v>15.120000000000001</v>
      </c>
      <c r="AG25" s="81">
        <f t="shared" si="3"/>
        <v>33.840000000000003</v>
      </c>
      <c r="AH25" s="92">
        <f t="shared" si="4"/>
        <v>17.082580645161293</v>
      </c>
      <c r="AI25" t="s">
        <v>33</v>
      </c>
      <c r="AJ25" t="s">
        <v>33</v>
      </c>
      <c r="AK25" t="s">
        <v>33</v>
      </c>
      <c r="AL25" t="s">
        <v>33</v>
      </c>
    </row>
    <row r="26" spans="1:38" x14ac:dyDescent="0.2">
      <c r="A26" s="50" t="s">
        <v>8</v>
      </c>
      <c r="B26" s="93">
        <f>[22]Agosto!$H$5</f>
        <v>19.079999999999998</v>
      </c>
      <c r="C26" s="93">
        <f>[22]Agosto!$H$6</f>
        <v>25.2</v>
      </c>
      <c r="D26" s="93">
        <f>[22]Agosto!$H$7</f>
        <v>18</v>
      </c>
      <c r="E26" s="93">
        <f>[22]Agosto!$H$8</f>
        <v>9.7200000000000006</v>
      </c>
      <c r="F26" s="93">
        <f>[22]Agosto!$H$9</f>
        <v>17.28</v>
      </c>
      <c r="G26" s="93">
        <f>[22]Agosto!$H$10</f>
        <v>18</v>
      </c>
      <c r="H26" s="93">
        <f>[22]Agosto!$H$11</f>
        <v>17.64</v>
      </c>
      <c r="I26" s="93">
        <f>[22]Agosto!$H$12</f>
        <v>10.08</v>
      </c>
      <c r="J26" s="93">
        <f>[22]Agosto!$H$13</f>
        <v>11.520000000000001</v>
      </c>
      <c r="K26" s="93">
        <f>[22]Agosto!$H$14</f>
        <v>12.96</v>
      </c>
      <c r="L26" s="93">
        <f>[22]Agosto!$H$15</f>
        <v>7.2</v>
      </c>
      <c r="M26" s="93">
        <f>[22]Agosto!$H$16</f>
        <v>14.4</v>
      </c>
      <c r="N26" s="93">
        <f>[22]Agosto!$H$17</f>
        <v>12.96</v>
      </c>
      <c r="O26" s="93">
        <f>[22]Agosto!$H$18</f>
        <v>12.24</v>
      </c>
      <c r="P26" s="93">
        <f>[22]Agosto!$H$19</f>
        <v>7.5600000000000005</v>
      </c>
      <c r="Q26" s="93">
        <f>[22]Agosto!$H$20</f>
        <v>12.6</v>
      </c>
      <c r="R26" s="93">
        <f>[22]Agosto!$H$21</f>
        <v>13.68</v>
      </c>
      <c r="S26" s="93">
        <f>[22]Agosto!$H$22</f>
        <v>16.2</v>
      </c>
      <c r="T26" s="93">
        <f>[22]Agosto!$H$23</f>
        <v>12.24</v>
      </c>
      <c r="U26" s="93">
        <f>[22]Agosto!$H$24</f>
        <v>12.24</v>
      </c>
      <c r="V26" s="93">
        <f>[22]Agosto!$H$25</f>
        <v>20.16</v>
      </c>
      <c r="W26" s="93">
        <f>[22]Agosto!$H$26</f>
        <v>25.56</v>
      </c>
      <c r="X26" s="93">
        <f>[22]Agosto!$H$27</f>
        <v>18.36</v>
      </c>
      <c r="Y26" s="93">
        <f>[22]Agosto!$H$28</f>
        <v>12.24</v>
      </c>
      <c r="Z26" s="93">
        <f>[22]Agosto!$H$29</f>
        <v>16.920000000000002</v>
      </c>
      <c r="AA26" s="93">
        <f>[22]Agosto!$H$30</f>
        <v>19.079999999999998</v>
      </c>
      <c r="AB26" s="93">
        <f>[22]Agosto!$H$31</f>
        <v>13.32</v>
      </c>
      <c r="AC26" s="93">
        <f>[22]Agosto!$H$32</f>
        <v>13.32</v>
      </c>
      <c r="AD26" s="93">
        <f>[22]Agosto!$H$33</f>
        <v>16.920000000000002</v>
      </c>
      <c r="AE26" s="93">
        <f>[22]Agosto!$H$34</f>
        <v>15.48</v>
      </c>
      <c r="AF26" s="93">
        <f>[22]Agosto!$H$35</f>
        <v>16.559999999999999</v>
      </c>
      <c r="AG26" s="81">
        <f t="shared" si="3"/>
        <v>25.56</v>
      </c>
      <c r="AH26" s="92">
        <f t="shared" si="4"/>
        <v>15.120000000000005</v>
      </c>
      <c r="AK26" t="s">
        <v>33</v>
      </c>
    </row>
    <row r="27" spans="1:38" x14ac:dyDescent="0.2">
      <c r="A27" s="50" t="s">
        <v>9</v>
      </c>
      <c r="B27" s="93">
        <f>[23]Agosto!$H5</f>
        <v>18.720000000000002</v>
      </c>
      <c r="C27" s="93">
        <f>[23]Agosto!$H6</f>
        <v>20.16</v>
      </c>
      <c r="D27" s="93">
        <f>[23]Agosto!$H7</f>
        <v>22.68</v>
      </c>
      <c r="E27" s="93">
        <f>[23]Agosto!$H8</f>
        <v>19.8</v>
      </c>
      <c r="F27" s="93">
        <f>[23]Agosto!$H9</f>
        <v>21.240000000000002</v>
      </c>
      <c r="G27" s="93">
        <f>[23]Agosto!$H10</f>
        <v>24.48</v>
      </c>
      <c r="H27" s="93">
        <f>[23]Agosto!$H11</f>
        <v>21.6</v>
      </c>
      <c r="I27" s="93">
        <f>[23]Agosto!$H12</f>
        <v>17.28</v>
      </c>
      <c r="J27" s="93">
        <f>[23]Agosto!$H13</f>
        <v>24.12</v>
      </c>
      <c r="K27" s="93">
        <f>[23]Agosto!$H14</f>
        <v>15.840000000000002</v>
      </c>
      <c r="L27" s="93">
        <f>[23]Agosto!$H15</f>
        <v>13.32</v>
      </c>
      <c r="M27" s="93">
        <f>[23]Agosto!$H16</f>
        <v>19.079999999999998</v>
      </c>
      <c r="N27" s="93">
        <f>[23]Agosto!$H17</f>
        <v>15.48</v>
      </c>
      <c r="O27" s="93">
        <f>[23]Agosto!$H18</f>
        <v>12.96</v>
      </c>
      <c r="P27" s="93">
        <f>[23]Agosto!$H19</f>
        <v>12.24</v>
      </c>
      <c r="Q27" s="93">
        <f>[23]Agosto!$H20</f>
        <v>16.2</v>
      </c>
      <c r="R27" s="93">
        <f>[23]Agosto!$H21</f>
        <v>15.48</v>
      </c>
      <c r="S27" s="93">
        <f>[23]Agosto!$H22</f>
        <v>14.76</v>
      </c>
      <c r="T27" s="93">
        <f>[23]Agosto!$H23</f>
        <v>14.76</v>
      </c>
      <c r="U27" s="93">
        <f>[23]Agosto!$H24</f>
        <v>12.24</v>
      </c>
      <c r="V27" s="93">
        <f>[23]Agosto!$H25</f>
        <v>19.8</v>
      </c>
      <c r="W27" s="93">
        <f>[23]Agosto!$H26</f>
        <v>24.840000000000003</v>
      </c>
      <c r="X27" s="93">
        <f>[23]Agosto!$H27</f>
        <v>24.48</v>
      </c>
      <c r="Y27" s="93">
        <f>[23]Agosto!$H28</f>
        <v>19.440000000000001</v>
      </c>
      <c r="Z27" s="93">
        <f>[23]Agosto!$H29</f>
        <v>33.119999999999997</v>
      </c>
      <c r="AA27" s="93">
        <f>[23]Agosto!$H30</f>
        <v>12.96</v>
      </c>
      <c r="AB27" s="93">
        <f>[23]Agosto!$H31</f>
        <v>14.04</v>
      </c>
      <c r="AC27" s="93">
        <f>[23]Agosto!$H32</f>
        <v>13.32</v>
      </c>
      <c r="AD27" s="93">
        <f>[23]Agosto!$H33</f>
        <v>15.840000000000002</v>
      </c>
      <c r="AE27" s="93">
        <f>[23]Agosto!$H34</f>
        <v>17.64</v>
      </c>
      <c r="AF27" s="93">
        <f>[23]Agosto!$H35</f>
        <v>14.04</v>
      </c>
      <c r="AG27" s="81">
        <f t="shared" si="3"/>
        <v>33.119999999999997</v>
      </c>
      <c r="AH27" s="92">
        <f t="shared" si="4"/>
        <v>18.127741935483872</v>
      </c>
      <c r="AK27" t="s">
        <v>33</v>
      </c>
    </row>
    <row r="28" spans="1:38" x14ac:dyDescent="0.2">
      <c r="A28" s="50" t="s">
        <v>30</v>
      </c>
      <c r="B28" s="93">
        <f>[24]Agosto!$H$5</f>
        <v>20.52</v>
      </c>
      <c r="C28" s="93">
        <f>[24]Agosto!$H$6</f>
        <v>20.52</v>
      </c>
      <c r="D28" s="93">
        <f>[24]Agosto!$H$7</f>
        <v>21.6</v>
      </c>
      <c r="E28" s="93">
        <f>[24]Agosto!$H$8</f>
        <v>17.64</v>
      </c>
      <c r="F28" s="93">
        <f>[24]Agosto!$H$9</f>
        <v>15.120000000000001</v>
      </c>
      <c r="G28" s="93">
        <f>[24]Agosto!$H$10</f>
        <v>19.079999999999998</v>
      </c>
      <c r="H28" s="93">
        <f>[24]Agosto!$H$11</f>
        <v>20.16</v>
      </c>
      <c r="I28" s="93">
        <f>[24]Agosto!$H$12</f>
        <v>9.3600000000000012</v>
      </c>
      <c r="J28" s="93">
        <f>[24]Agosto!$H$13</f>
        <v>7.5600000000000005</v>
      </c>
      <c r="K28" s="93">
        <f>[24]Agosto!$H$14</f>
        <v>7.9200000000000008</v>
      </c>
      <c r="L28" s="93">
        <f>[24]Agosto!$H$15</f>
        <v>11.16</v>
      </c>
      <c r="M28" s="93">
        <f>[24]Agosto!$H$16</f>
        <v>7.5600000000000005</v>
      </c>
      <c r="N28" s="93">
        <f>[24]Agosto!$H$17</f>
        <v>7.9200000000000008</v>
      </c>
      <c r="O28" s="93">
        <f>[24]Agosto!$H$18</f>
        <v>14.76</v>
      </c>
      <c r="P28" s="93">
        <f>[24]Agosto!$H$19</f>
        <v>11.520000000000001</v>
      </c>
      <c r="Q28" s="93">
        <f>[24]Agosto!$H$20</f>
        <v>17.28</v>
      </c>
      <c r="R28" s="93">
        <f>[24]Agosto!$H$21</f>
        <v>13.32</v>
      </c>
      <c r="S28" s="93">
        <f>[24]Agosto!$H$22</f>
        <v>20.52</v>
      </c>
      <c r="T28" s="93">
        <f>[24]Agosto!$H$23</f>
        <v>14.04</v>
      </c>
      <c r="U28" s="93">
        <f>[24]Agosto!$H$24</f>
        <v>12.24</v>
      </c>
      <c r="V28" s="93">
        <f>[24]Agosto!$H$25</f>
        <v>20.88</v>
      </c>
      <c r="W28" s="93">
        <f>[24]Agosto!$H$26</f>
        <v>14.76</v>
      </c>
      <c r="X28" s="93">
        <f>[24]Agosto!$H$27</f>
        <v>11.879999999999999</v>
      </c>
      <c r="Y28" s="93">
        <f>[24]Agosto!$H$28</f>
        <v>9</v>
      </c>
      <c r="Z28" s="93">
        <f>[24]Agosto!$H$29</f>
        <v>7.5600000000000005</v>
      </c>
      <c r="AA28" s="93">
        <f>[24]Agosto!$H$30</f>
        <v>12.24</v>
      </c>
      <c r="AB28" s="93">
        <f>[24]Agosto!$H$31</f>
        <v>8.2799999999999994</v>
      </c>
      <c r="AC28" s="93">
        <f>[24]Agosto!$H$32</f>
        <v>13.32</v>
      </c>
      <c r="AD28" s="93">
        <f>[24]Agosto!$H$33</f>
        <v>14.4</v>
      </c>
      <c r="AE28" s="93">
        <f>[24]Agosto!$H$34</f>
        <v>20.88</v>
      </c>
      <c r="AF28" s="93">
        <f>[24]Agosto!$H$35</f>
        <v>12.96</v>
      </c>
      <c r="AG28" s="81">
        <f t="shared" si="3"/>
        <v>21.6</v>
      </c>
      <c r="AH28" s="92">
        <f t="shared" si="4"/>
        <v>14.06322580645161</v>
      </c>
      <c r="AJ28" t="s">
        <v>33</v>
      </c>
    </row>
    <row r="29" spans="1:38" x14ac:dyDescent="0.2">
      <c r="A29" s="50" t="s">
        <v>10</v>
      </c>
      <c r="B29" s="93">
        <f>[25]Agosto!$H$5</f>
        <v>22.32</v>
      </c>
      <c r="C29" s="93">
        <f>[25]Agosto!$H$6</f>
        <v>25.92</v>
      </c>
      <c r="D29" s="93">
        <f>[25]Agosto!$H$7</f>
        <v>21.96</v>
      </c>
      <c r="E29" s="93">
        <f>[25]Agosto!$H$8</f>
        <v>17.28</v>
      </c>
      <c r="F29" s="93">
        <f>[25]Agosto!$H$9</f>
        <v>16.559999999999999</v>
      </c>
      <c r="G29" s="93">
        <f>[25]Agosto!$H$10</f>
        <v>19.8</v>
      </c>
      <c r="H29" s="93">
        <f>[25]Agosto!$H$11</f>
        <v>7.2</v>
      </c>
      <c r="I29" s="93">
        <f>[25]Agosto!$H$12</f>
        <v>5.04</v>
      </c>
      <c r="J29" s="93">
        <f>[25]Agosto!$H$13</f>
        <v>11.879999999999999</v>
      </c>
      <c r="K29" s="93">
        <f>[25]Agosto!$H$14</f>
        <v>5.7600000000000007</v>
      </c>
      <c r="L29" s="93">
        <f>[25]Agosto!$H$15</f>
        <v>0</v>
      </c>
      <c r="M29" s="93">
        <f>[25]Agosto!$H$16</f>
        <v>7.9200000000000008</v>
      </c>
      <c r="N29" s="93">
        <f>[25]Agosto!$H$17</f>
        <v>0</v>
      </c>
      <c r="O29" s="93">
        <f>[25]Agosto!$H$18</f>
        <v>12.24</v>
      </c>
      <c r="P29" s="93">
        <f>[25]Agosto!$H$19</f>
        <v>1.08</v>
      </c>
      <c r="Q29" s="93">
        <f>[25]Agosto!$H$20</f>
        <v>11.16</v>
      </c>
      <c r="R29" s="93">
        <f>[25]Agosto!$H$21</f>
        <v>12.96</v>
      </c>
      <c r="S29" s="93">
        <f>[25]Agosto!$H$22</f>
        <v>17.64</v>
      </c>
      <c r="T29" s="93">
        <f>[25]Agosto!$H$23</f>
        <v>16.920000000000002</v>
      </c>
      <c r="U29" s="93">
        <f>[25]Agosto!$H$24</f>
        <v>11.879999999999999</v>
      </c>
      <c r="V29" s="93">
        <f>[25]Agosto!$H$25</f>
        <v>17.64</v>
      </c>
      <c r="W29" s="93">
        <f>[25]Agosto!$H$26</f>
        <v>18.720000000000002</v>
      </c>
      <c r="X29" s="93">
        <f>[25]Agosto!$H$27</f>
        <v>13.68</v>
      </c>
      <c r="Y29" s="93">
        <f>[25]Agosto!$H$28</f>
        <v>12.24</v>
      </c>
      <c r="Z29" s="93">
        <f>[25]Agosto!$H$29</f>
        <v>10.8</v>
      </c>
      <c r="AA29" s="93">
        <f>[25]Agosto!$H$30</f>
        <v>10.8</v>
      </c>
      <c r="AB29" s="93">
        <f>[25]Agosto!$H$31</f>
        <v>14.4</v>
      </c>
      <c r="AC29" s="93">
        <f>[25]Agosto!$H$32</f>
        <v>6.48</v>
      </c>
      <c r="AD29" s="93">
        <f>[25]Agosto!$H$33</f>
        <v>15.840000000000002</v>
      </c>
      <c r="AE29" s="93">
        <f>[25]Agosto!$H$34</f>
        <v>14.4</v>
      </c>
      <c r="AF29" s="93">
        <f>[25]Agosto!$H$35</f>
        <v>16.920000000000002</v>
      </c>
      <c r="AG29" s="81">
        <f t="shared" si="3"/>
        <v>25.92</v>
      </c>
      <c r="AH29" s="92">
        <f t="shared" si="4"/>
        <v>12.820645161290322</v>
      </c>
      <c r="AL29" t="s">
        <v>33</v>
      </c>
    </row>
    <row r="30" spans="1:38" x14ac:dyDescent="0.2">
      <c r="A30" s="50" t="s">
        <v>154</v>
      </c>
      <c r="B30" s="93">
        <f>[26]Agosto!$H5</f>
        <v>34.56</v>
      </c>
      <c r="C30" s="93">
        <f>[26]Agosto!$H6</f>
        <v>39.6</v>
      </c>
      <c r="D30" s="93">
        <f>[26]Agosto!$H7</f>
        <v>39.6</v>
      </c>
      <c r="E30" s="93">
        <f>[26]Agosto!$H8</f>
        <v>27.36</v>
      </c>
      <c r="F30" s="93">
        <f>[26]Agosto!$H9</f>
        <v>27.36</v>
      </c>
      <c r="G30" s="93">
        <f>[26]Agosto!$H10</f>
        <v>33.840000000000003</v>
      </c>
      <c r="H30" s="93">
        <f>[26]Agosto!$H11</f>
        <v>36</v>
      </c>
      <c r="I30" s="93">
        <f>[26]Agosto!$H12</f>
        <v>28.08</v>
      </c>
      <c r="J30" s="93">
        <f>[26]Agosto!$H13</f>
        <v>23.759999999999998</v>
      </c>
      <c r="K30" s="93">
        <f>[26]Agosto!$H14</f>
        <v>15.840000000000002</v>
      </c>
      <c r="L30" s="93">
        <f>[26]Agosto!$H15</f>
        <v>18.720000000000002</v>
      </c>
      <c r="M30" s="93">
        <f>[26]Agosto!$H16</f>
        <v>21.6</v>
      </c>
      <c r="N30" s="93">
        <f>[26]Agosto!$H17</f>
        <v>13.32</v>
      </c>
      <c r="O30" s="93">
        <f>[26]Agosto!$H18</f>
        <v>27.720000000000002</v>
      </c>
      <c r="P30" s="93">
        <f>[26]Agosto!$H19</f>
        <v>21.240000000000002</v>
      </c>
      <c r="Q30" s="93">
        <f>[26]Agosto!$H20</f>
        <v>24.48</v>
      </c>
      <c r="R30" s="93">
        <f>[26]Agosto!$H21</f>
        <v>29.880000000000003</v>
      </c>
      <c r="S30" s="93">
        <f>[26]Agosto!$H22</f>
        <v>32.4</v>
      </c>
      <c r="T30" s="93">
        <f>[26]Agosto!$H23</f>
        <v>28.44</v>
      </c>
      <c r="U30" s="93">
        <f>[26]Agosto!$H24</f>
        <v>21.6</v>
      </c>
      <c r="V30" s="93">
        <f>[26]Agosto!$H25</f>
        <v>36.36</v>
      </c>
      <c r="W30" s="93">
        <f>[26]Agosto!$H26</f>
        <v>46.440000000000005</v>
      </c>
      <c r="X30" s="93">
        <f>[26]Agosto!$H27</f>
        <v>31.319999999999997</v>
      </c>
      <c r="Y30" s="93">
        <f>[26]Agosto!$H28</f>
        <v>27</v>
      </c>
      <c r="Z30" s="93">
        <f>[26]Agosto!$H29</f>
        <v>24.840000000000003</v>
      </c>
      <c r="AA30" s="93">
        <f>[26]Agosto!$H30</f>
        <v>25.92</v>
      </c>
      <c r="AB30" s="93">
        <f>[26]Agosto!$H31</f>
        <v>26.28</v>
      </c>
      <c r="AC30" s="93">
        <f>[26]Agosto!$H32</f>
        <v>23.400000000000002</v>
      </c>
      <c r="AD30" s="93">
        <f>[26]Agosto!$H33</f>
        <v>26.28</v>
      </c>
      <c r="AE30" s="93">
        <f>[26]Agosto!$H34</f>
        <v>29.880000000000003</v>
      </c>
      <c r="AF30" s="93">
        <f>[26]Agosto!$H35</f>
        <v>24.840000000000003</v>
      </c>
      <c r="AG30" s="81">
        <f t="shared" si="3"/>
        <v>46.440000000000005</v>
      </c>
      <c r="AH30" s="92">
        <f t="shared" si="4"/>
        <v>27.99870967741936</v>
      </c>
      <c r="AI30" s="11" t="s">
        <v>33</v>
      </c>
      <c r="AK30" t="s">
        <v>33</v>
      </c>
    </row>
    <row r="31" spans="1:38" x14ac:dyDescent="0.2">
      <c r="A31" s="50" t="s">
        <v>11</v>
      </c>
      <c r="B31" s="93">
        <f>[27]Agosto!$H$5</f>
        <v>10.44</v>
      </c>
      <c r="C31" s="93">
        <f>[27]Agosto!$H$6</f>
        <v>11.16</v>
      </c>
      <c r="D31" s="93">
        <f>[27]Agosto!$H$7</f>
        <v>12.96</v>
      </c>
      <c r="E31" s="93">
        <f>[27]Agosto!$H$8</f>
        <v>10.44</v>
      </c>
      <c r="F31" s="93">
        <f>[27]Agosto!$H$9</f>
        <v>7.5600000000000005</v>
      </c>
      <c r="G31" s="93">
        <f>[27]Agosto!$H$10</f>
        <v>15.840000000000002</v>
      </c>
      <c r="H31" s="93">
        <f>[27]Agosto!$H$11</f>
        <v>21.6</v>
      </c>
      <c r="I31" s="93">
        <f>[27]Agosto!$H$12</f>
        <v>10.8</v>
      </c>
      <c r="J31" s="93">
        <f>[27]Agosto!$H$13</f>
        <v>12.24</v>
      </c>
      <c r="K31" s="93">
        <f>[27]Agosto!$H$14</f>
        <v>7.2</v>
      </c>
      <c r="L31" s="93">
        <f>[27]Agosto!$H$15</f>
        <v>10.8</v>
      </c>
      <c r="M31" s="93">
        <f>[27]Agosto!$H$16</f>
        <v>12.24</v>
      </c>
      <c r="N31" s="93">
        <f>[27]Agosto!$H$17</f>
        <v>10.8</v>
      </c>
      <c r="O31" s="93">
        <f>[27]Agosto!$H$18</f>
        <v>10.08</v>
      </c>
      <c r="P31" s="93">
        <f>[27]Agosto!$H$19</f>
        <v>6.84</v>
      </c>
      <c r="Q31" s="93">
        <f>[27]Agosto!$H$20</f>
        <v>10.08</v>
      </c>
      <c r="R31" s="93">
        <f>[27]Agosto!$H$21</f>
        <v>11.520000000000001</v>
      </c>
      <c r="S31" s="93">
        <f>[27]Agosto!$H$22</f>
        <v>9.7200000000000006</v>
      </c>
      <c r="T31" s="93">
        <f>[27]Agosto!$H$23</f>
        <v>9.7200000000000006</v>
      </c>
      <c r="U31" s="93">
        <f>[27]Agosto!$H$24</f>
        <v>7.9200000000000008</v>
      </c>
      <c r="V31" s="93">
        <f>[27]Agosto!$H$25</f>
        <v>6.48</v>
      </c>
      <c r="W31" s="93">
        <f>[27]Agosto!$H$26</f>
        <v>12.24</v>
      </c>
      <c r="X31" s="93">
        <f>[27]Agosto!$H$27</f>
        <v>27</v>
      </c>
      <c r="Y31" s="93">
        <f>[27]Agosto!$H$28</f>
        <v>20.52</v>
      </c>
      <c r="Z31" s="93">
        <f>[27]Agosto!$H$29</f>
        <v>12.24</v>
      </c>
      <c r="AA31" s="93">
        <f>[27]Agosto!$H$30</f>
        <v>15.120000000000001</v>
      </c>
      <c r="AB31" s="93">
        <f>[27]Agosto!$H$31</f>
        <v>20.52</v>
      </c>
      <c r="AC31" s="93">
        <f>[27]Agosto!$H$32</f>
        <v>10.44</v>
      </c>
      <c r="AD31" s="93">
        <f>[27]Agosto!$H$33</f>
        <v>12.24</v>
      </c>
      <c r="AE31" s="93">
        <f>[27]Agosto!$H$34</f>
        <v>11.520000000000001</v>
      </c>
      <c r="AF31" s="93">
        <f>[27]Agosto!$H$35</f>
        <v>15.120000000000001</v>
      </c>
      <c r="AG31" s="81">
        <f t="shared" si="3"/>
        <v>27</v>
      </c>
      <c r="AH31" s="92">
        <f t="shared" si="4"/>
        <v>12.367741935483872</v>
      </c>
      <c r="AK31" t="s">
        <v>33</v>
      </c>
      <c r="AL31" t="s">
        <v>33</v>
      </c>
    </row>
    <row r="32" spans="1:38" s="5" customFormat="1" x14ac:dyDescent="0.2">
      <c r="A32" s="50" t="s">
        <v>12</v>
      </c>
      <c r="B32" s="93">
        <f>[28]Agosto!$H$5</f>
        <v>18</v>
      </c>
      <c r="C32" s="93">
        <f>[28]Agosto!$H$6</f>
        <v>19.079999999999998</v>
      </c>
      <c r="D32" s="93">
        <f>[28]Agosto!$H$7</f>
        <v>16.920000000000002</v>
      </c>
      <c r="E32" s="93">
        <f>[28]Agosto!$H$8</f>
        <v>14.76</v>
      </c>
      <c r="F32" s="93">
        <f>[28]Agosto!$H$9</f>
        <v>12.96</v>
      </c>
      <c r="G32" s="93">
        <f>[28]Agosto!$H$10</f>
        <v>16.559999999999999</v>
      </c>
      <c r="H32" s="93">
        <f>[28]Agosto!$H$11</f>
        <v>21.96</v>
      </c>
      <c r="I32" s="93">
        <f>[28]Agosto!$H$12</f>
        <v>7.9200000000000008</v>
      </c>
      <c r="J32" s="93">
        <f>[28]Agosto!$H$13</f>
        <v>12.96</v>
      </c>
      <c r="K32" s="93">
        <f>[28]Agosto!$H$14</f>
        <v>6.48</v>
      </c>
      <c r="L32" s="93">
        <f>[28]Agosto!$H$15</f>
        <v>6.12</v>
      </c>
      <c r="M32" s="93">
        <f>[28]Agosto!$H$16</f>
        <v>11.879999999999999</v>
      </c>
      <c r="N32" s="93">
        <f>[28]Agosto!$H$17</f>
        <v>10.8</v>
      </c>
      <c r="O32" s="93">
        <f>[28]Agosto!$H$18</f>
        <v>6.84</v>
      </c>
      <c r="P32" s="93">
        <f>[28]Agosto!$H$19</f>
        <v>11.879999999999999</v>
      </c>
      <c r="Q32" s="93">
        <f>[28]Agosto!$H$20</f>
        <v>12.6</v>
      </c>
      <c r="R32" s="93">
        <f>[28]Agosto!$H$21</f>
        <v>6.48</v>
      </c>
      <c r="S32" s="93">
        <f>[28]Agosto!$H$22</f>
        <v>9</v>
      </c>
      <c r="T32" s="93">
        <f>[28]Agosto!$H$23</f>
        <v>10.08</v>
      </c>
      <c r="U32" s="93">
        <f>[28]Agosto!$H$24</f>
        <v>11.520000000000001</v>
      </c>
      <c r="V32" s="93">
        <f>[28]Agosto!$H$25</f>
        <v>16.559999999999999</v>
      </c>
      <c r="W32" s="93">
        <f>[28]Agosto!$H$26</f>
        <v>14.4</v>
      </c>
      <c r="X32" s="93">
        <f>[28]Agosto!$H$27</f>
        <v>11.879999999999999</v>
      </c>
      <c r="Y32" s="93">
        <f>[28]Agosto!$H$28</f>
        <v>13.68</v>
      </c>
      <c r="Z32" s="93">
        <f>[28]Agosto!$H$29</f>
        <v>11.879999999999999</v>
      </c>
      <c r="AA32" s="93">
        <f>[28]Agosto!$H$30</f>
        <v>9.7200000000000006</v>
      </c>
      <c r="AB32" s="93">
        <f>[28]Agosto!$H$31</f>
        <v>7.2</v>
      </c>
      <c r="AC32" s="93">
        <f>[28]Agosto!$H$32</f>
        <v>6.84</v>
      </c>
      <c r="AD32" s="93">
        <f>[28]Agosto!$H$33</f>
        <v>11.879999999999999</v>
      </c>
      <c r="AE32" s="93">
        <f>[28]Agosto!$H$34</f>
        <v>15.840000000000002</v>
      </c>
      <c r="AF32" s="93">
        <f>[28]Agosto!$H$35</f>
        <v>13.68</v>
      </c>
      <c r="AG32" s="81">
        <f t="shared" si="3"/>
        <v>21.96</v>
      </c>
      <c r="AH32" s="92">
        <f t="shared" si="4"/>
        <v>12.205161290322579</v>
      </c>
      <c r="AK32" s="5" t="s">
        <v>33</v>
      </c>
      <c r="AL32" s="5" t="s">
        <v>33</v>
      </c>
    </row>
    <row r="33" spans="1:38" x14ac:dyDescent="0.2">
      <c r="A33" s="50" t="s">
        <v>233</v>
      </c>
      <c r="B33" s="93">
        <f>[29]Agosto!$H$5</f>
        <v>29.16</v>
      </c>
      <c r="C33" s="93">
        <f>[29]Agosto!$H$6</f>
        <v>30.240000000000002</v>
      </c>
      <c r="D33" s="93">
        <f>[29]Agosto!$H$7</f>
        <v>30.96</v>
      </c>
      <c r="E33" s="93">
        <f>[29]Agosto!$H$8</f>
        <v>24.48</v>
      </c>
      <c r="F33" s="93">
        <f>[29]Agosto!$H$9</f>
        <v>26.64</v>
      </c>
      <c r="G33" s="93">
        <f>[29]Agosto!$H$10</f>
        <v>30.240000000000002</v>
      </c>
      <c r="H33" s="93">
        <f>[29]Agosto!$H$11</f>
        <v>26.28</v>
      </c>
      <c r="I33" s="93">
        <f>[29]Agosto!$H$12</f>
        <v>24.48</v>
      </c>
      <c r="J33" s="93">
        <f>[29]Agosto!$H$13</f>
        <v>23.400000000000002</v>
      </c>
      <c r="K33" s="93">
        <f>[29]Agosto!$H$14</f>
        <v>13.68</v>
      </c>
      <c r="L33" s="93">
        <f>[29]Agosto!$H$15</f>
        <v>10.08</v>
      </c>
      <c r="M33" s="93">
        <f>[29]Agosto!$H$16</f>
        <v>20.52</v>
      </c>
      <c r="N33" s="93">
        <f>[29]Agosto!$H$17</f>
        <v>14.04</v>
      </c>
      <c r="O33" s="93">
        <f>[29]Agosto!$H$18</f>
        <v>12.24</v>
      </c>
      <c r="P33" s="93">
        <f>[29]Agosto!$H$19</f>
        <v>21.240000000000002</v>
      </c>
      <c r="Q33" s="93">
        <f>[29]Agosto!$H$20</f>
        <v>19.440000000000001</v>
      </c>
      <c r="R33" s="93">
        <f>[29]Agosto!$H$21</f>
        <v>16.920000000000002</v>
      </c>
      <c r="S33" s="93">
        <f>[29]Agosto!$H$22</f>
        <v>20.88</v>
      </c>
      <c r="T33" s="93">
        <f>[29]Agosto!$H$23</f>
        <v>23.759999999999998</v>
      </c>
      <c r="U33" s="93">
        <f>[29]Agosto!$H$24</f>
        <v>21.6</v>
      </c>
      <c r="V33" s="93">
        <f>[29]Agosto!$H$25</f>
        <v>24.840000000000003</v>
      </c>
      <c r="W33" s="93">
        <f>[29]Agosto!$H$26</f>
        <v>27.36</v>
      </c>
      <c r="X33" s="93">
        <f>[29]Agosto!$H$27</f>
        <v>25.56</v>
      </c>
      <c r="Y33" s="93">
        <f>[29]Agosto!$H$28</f>
        <v>19.8</v>
      </c>
      <c r="Z33" s="93">
        <f>[29]Agosto!$H$29</f>
        <v>24.48</v>
      </c>
      <c r="AA33" s="93">
        <f>[29]Agosto!$H$30</f>
        <v>17.28</v>
      </c>
      <c r="AB33" s="93">
        <f>[29]Agosto!$H$31</f>
        <v>8.2799999999999994</v>
      </c>
      <c r="AC33" s="93">
        <f>[29]Agosto!$H$32</f>
        <v>13.68</v>
      </c>
      <c r="AD33" s="93">
        <f>[29]Agosto!$H$33</f>
        <v>22.32</v>
      </c>
      <c r="AE33" s="93">
        <f>[29]Agosto!$H$34</f>
        <v>28.44</v>
      </c>
      <c r="AF33" s="93">
        <f>[29]Agosto!$H$35</f>
        <v>20.52</v>
      </c>
      <c r="AG33" s="81">
        <f t="shared" si="3"/>
        <v>30.96</v>
      </c>
      <c r="AH33" s="92">
        <f t="shared" si="4"/>
        <v>21.704516129032257</v>
      </c>
      <c r="AK33" t="s">
        <v>33</v>
      </c>
    </row>
    <row r="34" spans="1:38" x14ac:dyDescent="0.2">
      <c r="A34" s="50" t="s">
        <v>232</v>
      </c>
      <c r="B34" s="93">
        <f>[30]Agosto!$H$5</f>
        <v>21.240000000000002</v>
      </c>
      <c r="C34" s="93">
        <f>[30]Agosto!$H$6</f>
        <v>20.88</v>
      </c>
      <c r="D34" s="93">
        <f>[30]Agosto!$H$7</f>
        <v>24.12</v>
      </c>
      <c r="E34" s="93">
        <f>[30]Agosto!$H$8</f>
        <v>18.720000000000002</v>
      </c>
      <c r="F34" s="93">
        <f>[30]Agosto!$H$9</f>
        <v>18.36</v>
      </c>
      <c r="G34" s="93">
        <f>[30]Agosto!$H$10</f>
        <v>23.040000000000003</v>
      </c>
      <c r="H34" s="93">
        <f>[30]Agosto!$H$11</f>
        <v>25.2</v>
      </c>
      <c r="I34" s="93">
        <f>[30]Agosto!$H$12</f>
        <v>12.96</v>
      </c>
      <c r="J34" s="93">
        <f>[30]Agosto!$H$13</f>
        <v>15.48</v>
      </c>
      <c r="K34" s="93">
        <f>[30]Agosto!$H$14</f>
        <v>9</v>
      </c>
      <c r="L34" s="93">
        <f>[30]Agosto!$H$15</f>
        <v>9.3600000000000012</v>
      </c>
      <c r="M34" s="93">
        <f>[30]Agosto!$H$16</f>
        <v>12.6</v>
      </c>
      <c r="N34" s="93">
        <f>[30]Agosto!$H$17</f>
        <v>7.9200000000000008</v>
      </c>
      <c r="O34" s="93">
        <f>[30]Agosto!$H$18</f>
        <v>16.2</v>
      </c>
      <c r="P34" s="93">
        <f>[30]Agosto!$H$19</f>
        <v>15.48</v>
      </c>
      <c r="Q34" s="93">
        <f>[30]Agosto!$H$20</f>
        <v>17.64</v>
      </c>
      <c r="R34" s="93">
        <f>[30]Agosto!$H$21</f>
        <v>18</v>
      </c>
      <c r="S34" s="93">
        <f>[30]Agosto!$H$22</f>
        <v>17.64</v>
      </c>
      <c r="T34" s="93">
        <f>[30]Agosto!$H$23</f>
        <v>21.6</v>
      </c>
      <c r="U34" s="93">
        <f>[30]Agosto!$H$24</f>
        <v>14.04</v>
      </c>
      <c r="V34" s="93">
        <f>[30]Agosto!$H$25</f>
        <v>20.52</v>
      </c>
      <c r="W34" s="93">
        <f>[30]Agosto!$H$26</f>
        <v>28.44</v>
      </c>
      <c r="X34" s="93">
        <f>[30]Agosto!$H$27</f>
        <v>20.52</v>
      </c>
      <c r="Y34" s="93">
        <f>[30]Agosto!$H$28</f>
        <v>10.8</v>
      </c>
      <c r="Z34" s="93">
        <f>[30]Agosto!$H$29</f>
        <v>14.04</v>
      </c>
      <c r="AA34" s="93">
        <f>[30]Agosto!$H$30</f>
        <v>13.68</v>
      </c>
      <c r="AB34" s="93">
        <f>[30]Agosto!$H$31</f>
        <v>14.04</v>
      </c>
      <c r="AC34" s="93">
        <f>[30]Agosto!$H$32</f>
        <v>16.2</v>
      </c>
      <c r="AD34" s="93">
        <f>[30]Agosto!$H$33</f>
        <v>18.36</v>
      </c>
      <c r="AE34" s="93">
        <f>[30]Agosto!$H$34</f>
        <v>18</v>
      </c>
      <c r="AF34" s="93">
        <f>[30]Agosto!$H$35</f>
        <v>17.64</v>
      </c>
      <c r="AG34" s="81">
        <f t="shared" si="3"/>
        <v>28.44</v>
      </c>
      <c r="AH34" s="92">
        <f t="shared" si="4"/>
        <v>17.152258064516129</v>
      </c>
      <c r="AK34" t="s">
        <v>33</v>
      </c>
    </row>
    <row r="35" spans="1:38" x14ac:dyDescent="0.2">
      <c r="A35" s="50" t="s">
        <v>126</v>
      </c>
      <c r="B35" s="93">
        <f>[31]Agosto!$H$5</f>
        <v>25.2</v>
      </c>
      <c r="C35" s="93">
        <f>[31]Agosto!$H$6</f>
        <v>30.240000000000002</v>
      </c>
      <c r="D35" s="93">
        <f>[31]Agosto!$H$7</f>
        <v>28.08</v>
      </c>
      <c r="E35" s="93">
        <f>[31]Agosto!$H$8</f>
        <v>24.48</v>
      </c>
      <c r="F35" s="93">
        <f>[31]Agosto!$H$9</f>
        <v>21.6</v>
      </c>
      <c r="G35" s="93">
        <f>[31]Agosto!$H$10</f>
        <v>20.52</v>
      </c>
      <c r="H35" s="93">
        <f>[31]Agosto!$H$11</f>
        <v>28.8</v>
      </c>
      <c r="I35" s="93">
        <f>[31]Agosto!$H$12</f>
        <v>14.76</v>
      </c>
      <c r="J35" s="93">
        <f>[31]Agosto!$H$13</f>
        <v>19.079999999999998</v>
      </c>
      <c r="K35" s="93">
        <f>[31]Agosto!$H$14</f>
        <v>10.44</v>
      </c>
      <c r="L35" s="93">
        <f>[31]Agosto!$H$15</f>
        <v>9.7200000000000006</v>
      </c>
      <c r="M35" s="93">
        <f>[31]Agosto!$H$16</f>
        <v>17.64</v>
      </c>
      <c r="N35" s="93">
        <f>[31]Agosto!$H$17</f>
        <v>13.32</v>
      </c>
      <c r="O35" s="93">
        <f>[31]Agosto!$H$18</f>
        <v>15.840000000000002</v>
      </c>
      <c r="P35" s="93">
        <f>[31]Agosto!$H$19</f>
        <v>17.28</v>
      </c>
      <c r="Q35" s="93">
        <f>[31]Agosto!$H$20</f>
        <v>18.720000000000002</v>
      </c>
      <c r="R35" s="93">
        <f>[31]Agosto!$H$21</f>
        <v>19.8</v>
      </c>
      <c r="S35" s="93">
        <f>[31]Agosto!$H$22</f>
        <v>21.96</v>
      </c>
      <c r="T35" s="93">
        <f>[31]Agosto!$H$23</f>
        <v>19.440000000000001</v>
      </c>
      <c r="U35" s="93">
        <f>[31]Agosto!$H$24</f>
        <v>14.4</v>
      </c>
      <c r="V35" s="93">
        <f>[31]Agosto!$H$25</f>
        <v>20.88</v>
      </c>
      <c r="W35" s="93">
        <f>[31]Agosto!$H$26</f>
        <v>26.64</v>
      </c>
      <c r="X35" s="93">
        <f>[31]Agosto!$H$27</f>
        <v>25.2</v>
      </c>
      <c r="Y35" s="93">
        <f>[31]Agosto!$H$28</f>
        <v>14.76</v>
      </c>
      <c r="Z35" s="93">
        <f>[31]Agosto!$H$29</f>
        <v>20.88</v>
      </c>
      <c r="AA35" s="93">
        <f>[31]Agosto!$H$30</f>
        <v>12.24</v>
      </c>
      <c r="AB35" s="93">
        <f>[31]Agosto!$H$31</f>
        <v>14.76</v>
      </c>
      <c r="AC35" s="93">
        <f>[31]Agosto!$H$32</f>
        <v>18.36</v>
      </c>
      <c r="AD35" s="93">
        <f>[31]Agosto!$H$33</f>
        <v>22.32</v>
      </c>
      <c r="AE35" s="93">
        <f>[31]Agosto!$H$34</f>
        <v>20.52</v>
      </c>
      <c r="AF35" s="93">
        <f>[31]Agosto!$H$35</f>
        <v>18</v>
      </c>
      <c r="AG35" s="81">
        <f t="shared" si="3"/>
        <v>30.240000000000002</v>
      </c>
      <c r="AH35" s="92">
        <f t="shared" si="4"/>
        <v>19.544516129032257</v>
      </c>
      <c r="AK35" t="s">
        <v>33</v>
      </c>
    </row>
    <row r="36" spans="1:38" x14ac:dyDescent="0.2">
      <c r="A36" s="50" t="s">
        <v>13</v>
      </c>
      <c r="B36" s="93">
        <f>[32]Agosto!$H$5</f>
        <v>19.079999999999998</v>
      </c>
      <c r="C36" s="93">
        <f>[32]Agosto!$H$6</f>
        <v>20.52</v>
      </c>
      <c r="D36" s="93">
        <f>[32]Agosto!$H$7</f>
        <v>22.68</v>
      </c>
      <c r="E36" s="93">
        <f>[32]Agosto!$H$8</f>
        <v>20.16</v>
      </c>
      <c r="F36" s="93">
        <f>[32]Agosto!$H$9</f>
        <v>19.8</v>
      </c>
      <c r="G36" s="93">
        <f>[32]Agosto!$H$10</f>
        <v>21.240000000000002</v>
      </c>
      <c r="H36" s="93">
        <f>[32]Agosto!$H$11</f>
        <v>19.8</v>
      </c>
      <c r="I36" s="93">
        <f>[32]Agosto!$H$12</f>
        <v>16.2</v>
      </c>
      <c r="J36" s="93">
        <f>[32]Agosto!$H$13</f>
        <v>28.44</v>
      </c>
      <c r="K36" s="93">
        <f>[32]Agosto!$H$14</f>
        <v>20.16</v>
      </c>
      <c r="L36" s="93">
        <f>[32]Agosto!$H$15</f>
        <v>11.879999999999999</v>
      </c>
      <c r="M36" s="93">
        <f>[32]Agosto!$H$16</f>
        <v>14.4</v>
      </c>
      <c r="N36" s="93">
        <f>[32]Agosto!$H$17</f>
        <v>14.04</v>
      </c>
      <c r="O36" s="93">
        <f>[32]Agosto!$H$18</f>
        <v>12.6</v>
      </c>
      <c r="P36" s="93">
        <f>[32]Agosto!$H$19</f>
        <v>9.3600000000000012</v>
      </c>
      <c r="Q36" s="93">
        <f>[32]Agosto!$H$20</f>
        <v>11.879999999999999</v>
      </c>
      <c r="R36" s="93">
        <f>[32]Agosto!$H$21</f>
        <v>12.6</v>
      </c>
      <c r="S36" s="93">
        <f>[32]Agosto!$H$22</f>
        <v>11.520000000000001</v>
      </c>
      <c r="T36" s="93">
        <f>[32]Agosto!$H$23</f>
        <v>13.32</v>
      </c>
      <c r="U36" s="93">
        <f>[32]Agosto!$H$24</f>
        <v>15.120000000000001</v>
      </c>
      <c r="V36" s="93">
        <f>[32]Agosto!$H$25</f>
        <v>18.720000000000002</v>
      </c>
      <c r="W36" s="93">
        <f>[32]Agosto!$H$26</f>
        <v>17.28</v>
      </c>
      <c r="X36" s="93">
        <f>[32]Agosto!$H$27</f>
        <v>21.96</v>
      </c>
      <c r="Y36" s="93">
        <f>[32]Agosto!$H$28</f>
        <v>30.96</v>
      </c>
      <c r="Z36" s="93">
        <f>[32]Agosto!$H$29</f>
        <v>27.36</v>
      </c>
      <c r="AA36" s="93">
        <f>[32]Agosto!$H$30</f>
        <v>15.48</v>
      </c>
      <c r="AB36" s="93">
        <f>[32]Agosto!$H$31</f>
        <v>16.920000000000002</v>
      </c>
      <c r="AC36" s="93">
        <f>[32]Agosto!$H$32</f>
        <v>13.68</v>
      </c>
      <c r="AD36" s="93">
        <f>[32]Agosto!$H$33</f>
        <v>18</v>
      </c>
      <c r="AE36" s="93">
        <f>[32]Agosto!$H$34</f>
        <v>19.440000000000001</v>
      </c>
      <c r="AF36" s="93">
        <f>[32]Agosto!$H$35</f>
        <v>12.6</v>
      </c>
      <c r="AG36" s="81">
        <f t="shared" si="3"/>
        <v>30.96</v>
      </c>
      <c r="AH36" s="92">
        <f t="shared" si="4"/>
        <v>17.651612903225811</v>
      </c>
      <c r="AK36" t="s">
        <v>33</v>
      </c>
    </row>
    <row r="37" spans="1:38" x14ac:dyDescent="0.2">
      <c r="A37" s="50" t="s">
        <v>155</v>
      </c>
      <c r="B37" s="93">
        <f>[33]Agosto!$H5</f>
        <v>19.8</v>
      </c>
      <c r="C37" s="93">
        <f>[33]Agosto!$H6</f>
        <v>15.840000000000002</v>
      </c>
      <c r="D37" s="93">
        <f>[33]Agosto!$H7</f>
        <v>20.16</v>
      </c>
      <c r="E37" s="93">
        <f>[33]Agosto!$H8</f>
        <v>14.76</v>
      </c>
      <c r="F37" s="93">
        <f>[33]Agosto!$H9</f>
        <v>14.04</v>
      </c>
      <c r="G37" s="93">
        <f>[33]Agosto!$H10</f>
        <v>21.96</v>
      </c>
      <c r="H37" s="93">
        <f>[33]Agosto!$H11</f>
        <v>20.16</v>
      </c>
      <c r="I37" s="93">
        <f>[33]Agosto!$H12</f>
        <v>12.96</v>
      </c>
      <c r="J37" s="93">
        <f>[33]Agosto!$H13</f>
        <v>15.48</v>
      </c>
      <c r="K37" s="93">
        <f>[33]Agosto!$H14</f>
        <v>19.440000000000001</v>
      </c>
      <c r="L37" s="93">
        <f>[33]Agosto!$H15</f>
        <v>10.44</v>
      </c>
      <c r="M37" s="93">
        <f>[33]Agosto!$H16</f>
        <v>21.240000000000002</v>
      </c>
      <c r="N37" s="93">
        <f>[33]Agosto!$H17</f>
        <v>17.28</v>
      </c>
      <c r="O37" s="93">
        <f>[33]Agosto!$H18</f>
        <v>8.64</v>
      </c>
      <c r="P37" s="93">
        <f>[33]Agosto!$H19</f>
        <v>7.9200000000000008</v>
      </c>
      <c r="Q37" s="93">
        <f>[33]Agosto!$H20</f>
        <v>7.2</v>
      </c>
      <c r="R37" s="93">
        <f>[33]Agosto!$H21</f>
        <v>11.879999999999999</v>
      </c>
      <c r="S37" s="93">
        <f>[33]Agosto!$H22</f>
        <v>13.32</v>
      </c>
      <c r="T37" s="93">
        <f>[33]Agosto!$H23</f>
        <v>12.24</v>
      </c>
      <c r="U37" s="93">
        <f>[33]Agosto!$H24</f>
        <v>10.44</v>
      </c>
      <c r="V37" s="93">
        <f>[33]Agosto!$H25</f>
        <v>20.16</v>
      </c>
      <c r="W37" s="93">
        <f>[33]Agosto!$H26</f>
        <v>21.6</v>
      </c>
      <c r="X37" s="93">
        <f>[33]Agosto!$H27</f>
        <v>18.720000000000002</v>
      </c>
      <c r="Y37" s="93">
        <f>[33]Agosto!$H28</f>
        <v>17.28</v>
      </c>
      <c r="Z37" s="93">
        <f>[33]Agosto!$H29</f>
        <v>25.2</v>
      </c>
      <c r="AA37" s="93">
        <f>[33]Agosto!$H30</f>
        <v>18</v>
      </c>
      <c r="AB37" s="93">
        <f>[33]Agosto!$H31</f>
        <v>10.44</v>
      </c>
      <c r="AC37" s="93">
        <f>[33]Agosto!$H32</f>
        <v>10.08</v>
      </c>
      <c r="AD37" s="93">
        <v>16.2</v>
      </c>
      <c r="AE37" s="93">
        <f>[33]Agosto!$H34</f>
        <v>12.96</v>
      </c>
      <c r="AF37" s="93">
        <f>[33]Agosto!$H35</f>
        <v>11.16</v>
      </c>
      <c r="AG37" s="81">
        <f t="shared" si="3"/>
        <v>25.2</v>
      </c>
      <c r="AH37" s="92">
        <f t="shared" si="4"/>
        <v>15.387096774193548</v>
      </c>
    </row>
    <row r="38" spans="1:38" x14ac:dyDescent="0.2">
      <c r="A38" s="50" t="s">
        <v>14</v>
      </c>
      <c r="B38" s="93">
        <f>[34]Agosto!$H$5</f>
        <v>21.240000000000002</v>
      </c>
      <c r="C38" s="93">
        <f>[34]Agosto!$H$6</f>
        <v>24.12</v>
      </c>
      <c r="D38" s="93">
        <f>[34]Agosto!$H$7</f>
        <v>20.16</v>
      </c>
      <c r="E38" s="93">
        <f>[34]Agosto!$H$8</f>
        <v>14.04</v>
      </c>
      <c r="F38" s="93">
        <f>[34]Agosto!$H$9</f>
        <v>16.2</v>
      </c>
      <c r="G38" s="93">
        <f>[34]Agosto!$H$10</f>
        <v>13.32</v>
      </c>
      <c r="H38" s="93">
        <f>[34]Agosto!$H$11</f>
        <v>21.240000000000002</v>
      </c>
      <c r="I38" s="93">
        <f>[34]Agosto!$H$12</f>
        <v>14.76</v>
      </c>
      <c r="J38" s="93">
        <f>[34]Agosto!$H$13</f>
        <v>16.2</v>
      </c>
      <c r="K38" s="93">
        <f>[34]Agosto!$H$14</f>
        <v>11.16</v>
      </c>
      <c r="L38" s="93">
        <f>[34]Agosto!$H$15</f>
        <v>14.76</v>
      </c>
      <c r="M38" s="93">
        <f>[34]Agosto!$H$16</f>
        <v>15.120000000000001</v>
      </c>
      <c r="N38" s="93">
        <f>[34]Agosto!$H$17</f>
        <v>14.4</v>
      </c>
      <c r="O38" s="93">
        <f>[34]Agosto!$H$18</f>
        <v>21.6</v>
      </c>
      <c r="P38" s="93">
        <f>[34]Agosto!$H$19</f>
        <v>16.559999999999999</v>
      </c>
      <c r="Q38" s="93">
        <f>[34]Agosto!$H$20</f>
        <v>15.840000000000002</v>
      </c>
      <c r="R38" s="93">
        <f>[34]Agosto!$H$21</f>
        <v>13.68</v>
      </c>
      <c r="S38" s="93">
        <f>[34]Agosto!$H$22</f>
        <v>18.720000000000002</v>
      </c>
      <c r="T38" s="93">
        <f>[34]Agosto!$H$23</f>
        <v>15.120000000000001</v>
      </c>
      <c r="U38" s="93">
        <f>[34]Agosto!$H$24</f>
        <v>13.68</v>
      </c>
      <c r="V38" s="93">
        <f>[34]Agosto!$H$25</f>
        <v>16.2</v>
      </c>
      <c r="W38" s="93">
        <f>[34]Agosto!$H$26</f>
        <v>19.440000000000001</v>
      </c>
      <c r="X38" s="93">
        <f>[34]Agosto!$H$27</f>
        <v>17.64</v>
      </c>
      <c r="Y38" s="93">
        <f>[34]Agosto!$H$28</f>
        <v>13.68</v>
      </c>
      <c r="Z38" s="93">
        <f>[34]Agosto!$H$29</f>
        <v>17.28</v>
      </c>
      <c r="AA38" s="93">
        <f>[34]Agosto!$H$30</f>
        <v>13.32</v>
      </c>
      <c r="AB38" s="93">
        <f>[34]Agosto!$H$31</f>
        <v>21.6</v>
      </c>
      <c r="AC38" s="93">
        <f>[34]Agosto!$H$32</f>
        <v>20.16</v>
      </c>
      <c r="AD38" s="93">
        <f>[34]Agosto!$H$33</f>
        <v>21.96</v>
      </c>
      <c r="AE38" s="93">
        <f>[34]Agosto!$H$34</f>
        <v>21.96</v>
      </c>
      <c r="AF38" s="93">
        <f>[34]Agosto!$H$35</f>
        <v>17.64</v>
      </c>
      <c r="AG38" s="81">
        <f t="shared" si="3"/>
        <v>24.12</v>
      </c>
      <c r="AH38" s="92">
        <f t="shared" si="4"/>
        <v>17.187096774193545</v>
      </c>
      <c r="AI38" s="11" t="s">
        <v>33</v>
      </c>
      <c r="AK38" t="s">
        <v>33</v>
      </c>
    </row>
    <row r="39" spans="1:38" x14ac:dyDescent="0.2">
      <c r="A39" s="50" t="s">
        <v>15</v>
      </c>
      <c r="B39" s="93">
        <f>[35]Agosto!$H$5</f>
        <v>20.16</v>
      </c>
      <c r="C39" s="93">
        <f>[35]Agosto!$H$6</f>
        <v>23.040000000000003</v>
      </c>
      <c r="D39" s="93">
        <f>[35]Agosto!$H$7</f>
        <v>19.079999999999998</v>
      </c>
      <c r="E39" s="93">
        <f>[35]Agosto!$H$8</f>
        <v>11.520000000000001</v>
      </c>
      <c r="F39" s="93">
        <f>[35]Agosto!$H$9</f>
        <v>14.04</v>
      </c>
      <c r="G39" s="93">
        <f>[35]Agosto!$H$10</f>
        <v>21.240000000000002</v>
      </c>
      <c r="H39" s="93">
        <f>[35]Agosto!$H$11</f>
        <v>10.44</v>
      </c>
      <c r="I39" s="93">
        <f>[35]Agosto!$H$12</f>
        <v>14.4</v>
      </c>
      <c r="J39" s="93">
        <f>[35]Agosto!$H$13</f>
        <v>16.920000000000002</v>
      </c>
      <c r="K39" s="93">
        <f>[35]Agosto!$H$14</f>
        <v>6.48</v>
      </c>
      <c r="L39" s="93">
        <f>[35]Agosto!$H$15</f>
        <v>10.44</v>
      </c>
      <c r="M39" s="93">
        <f>[35]Agosto!$H$16</f>
        <v>18</v>
      </c>
      <c r="N39" s="93">
        <f>[35]Agosto!$H$17</f>
        <v>12.24</v>
      </c>
      <c r="O39" s="93">
        <f>[35]Agosto!$H$18</f>
        <v>10.8</v>
      </c>
      <c r="P39" s="93">
        <f>[35]Agosto!$H$19</f>
        <v>15.120000000000001</v>
      </c>
      <c r="Q39" s="93">
        <f>[35]Agosto!$H$20</f>
        <v>15.48</v>
      </c>
      <c r="R39" s="93">
        <f>[35]Agosto!$H$21</f>
        <v>11.16</v>
      </c>
      <c r="S39" s="93">
        <f>[35]Agosto!$H$22</f>
        <v>14.04</v>
      </c>
      <c r="T39" s="93">
        <f>[35]Agosto!$H$23</f>
        <v>10.8</v>
      </c>
      <c r="U39" s="93">
        <f>[35]Agosto!$H$24</f>
        <v>9</v>
      </c>
      <c r="V39" s="93">
        <f>[35]Agosto!$H$25</f>
        <v>19.8</v>
      </c>
      <c r="W39" s="93">
        <f>[35]Agosto!$H$26</f>
        <v>16.2</v>
      </c>
      <c r="X39" s="93">
        <f>[35]Agosto!$H$27</f>
        <v>13.68</v>
      </c>
      <c r="Y39" s="93">
        <f>[35]Agosto!$H$28</f>
        <v>18.36</v>
      </c>
      <c r="Z39" s="93">
        <f>[35]Agosto!$H$29</f>
        <v>16.559999999999999</v>
      </c>
      <c r="AA39" s="93">
        <f>[35]Agosto!$H$30</f>
        <v>12.24</v>
      </c>
      <c r="AB39" s="93">
        <f>[35]Agosto!$H$31</f>
        <v>5.7600000000000007</v>
      </c>
      <c r="AC39" s="93">
        <f>[35]Agosto!$H$32</f>
        <v>7.2</v>
      </c>
      <c r="AD39" s="93">
        <f>[35]Agosto!$H$33</f>
        <v>11.879999999999999</v>
      </c>
      <c r="AE39" s="93">
        <f>[35]Agosto!$H$34</f>
        <v>16.920000000000002</v>
      </c>
      <c r="AF39" s="93">
        <f>[35]Agosto!$H$35</f>
        <v>16.559999999999999</v>
      </c>
      <c r="AG39" s="81">
        <f t="shared" si="3"/>
        <v>23.040000000000003</v>
      </c>
      <c r="AH39" s="92">
        <f t="shared" si="4"/>
        <v>14.179354838709679</v>
      </c>
      <c r="AK39" t="s">
        <v>33</v>
      </c>
    </row>
    <row r="40" spans="1:38" x14ac:dyDescent="0.2">
      <c r="A40" s="50" t="s">
        <v>156</v>
      </c>
      <c r="B40" s="93">
        <f>[36]Agosto!$H$5</f>
        <v>18.720000000000002</v>
      </c>
      <c r="C40" s="93">
        <f>[36]Agosto!$H$6</f>
        <v>19.079999999999998</v>
      </c>
      <c r="D40" s="93">
        <f>[36]Agosto!$H$7</f>
        <v>21.240000000000002</v>
      </c>
      <c r="E40" s="93">
        <f>[36]Agosto!$H$8</f>
        <v>13.32</v>
      </c>
      <c r="F40" s="93">
        <f>[36]Agosto!$H$9</f>
        <v>20.52</v>
      </c>
      <c r="G40" s="93">
        <f>[36]Agosto!$H$10</f>
        <v>22.32</v>
      </c>
      <c r="H40" s="93">
        <f>[36]Agosto!$H$11</f>
        <v>26.28</v>
      </c>
      <c r="I40" s="93">
        <f>[36]Agosto!$H$12</f>
        <v>12.24</v>
      </c>
      <c r="J40" s="93">
        <f>[36]Agosto!$H$13</f>
        <v>18.36</v>
      </c>
      <c r="K40" s="93">
        <f>[36]Agosto!$H$14</f>
        <v>12.24</v>
      </c>
      <c r="L40" s="93">
        <f>[36]Agosto!$H$15</f>
        <v>9.7200000000000006</v>
      </c>
      <c r="M40" s="93">
        <f>[36]Agosto!$H$16</f>
        <v>14.4</v>
      </c>
      <c r="N40" s="93">
        <f>[36]Agosto!$H$17</f>
        <v>9.7200000000000006</v>
      </c>
      <c r="O40" s="93">
        <f>[36]Agosto!$H$18</f>
        <v>9.7200000000000006</v>
      </c>
      <c r="P40" s="93">
        <f>[36]Agosto!$H$19</f>
        <v>7.9200000000000008</v>
      </c>
      <c r="Q40" s="93">
        <f>[36]Agosto!$H$20</f>
        <v>16.559999999999999</v>
      </c>
      <c r="R40" s="93">
        <f>[36]Agosto!$H$21</f>
        <v>14.4</v>
      </c>
      <c r="S40" s="93">
        <f>[36]Agosto!$H$22</f>
        <v>12.6</v>
      </c>
      <c r="T40" s="93">
        <f>[36]Agosto!$H$23</f>
        <v>12.24</v>
      </c>
      <c r="U40" s="93">
        <f>[36]Agosto!$H$24</f>
        <v>9</v>
      </c>
      <c r="V40" s="93">
        <f>[36]Agosto!$H$25</f>
        <v>20.88</v>
      </c>
      <c r="W40" s="93">
        <f>[36]Agosto!$H$26</f>
        <v>21.6</v>
      </c>
      <c r="X40" s="93">
        <f>[36]Agosto!$H$27</f>
        <v>21.6</v>
      </c>
      <c r="Y40" s="93">
        <f>[36]Agosto!$H$28</f>
        <v>16.920000000000002</v>
      </c>
      <c r="Z40" s="93">
        <f>[36]Agosto!$H$29</f>
        <v>18.720000000000002</v>
      </c>
      <c r="AA40" s="93">
        <f>[36]Agosto!$H$30</f>
        <v>15.840000000000002</v>
      </c>
      <c r="AB40" s="93">
        <f>[36]Agosto!$H$31</f>
        <v>11.16</v>
      </c>
      <c r="AC40" s="93">
        <f>[36]Agosto!$H$32</f>
        <v>12.96</v>
      </c>
      <c r="AD40" s="93">
        <f>[36]Agosto!$H$33</f>
        <v>13.32</v>
      </c>
      <c r="AE40" s="93">
        <f>[36]Agosto!$H$34</f>
        <v>21.240000000000002</v>
      </c>
      <c r="AF40" s="93">
        <f>[36]Agosto!$H$35</f>
        <v>16.920000000000002</v>
      </c>
      <c r="AG40" s="81">
        <f t="shared" si="3"/>
        <v>26.28</v>
      </c>
      <c r="AH40" s="92">
        <f t="shared" si="4"/>
        <v>15.863225806451617</v>
      </c>
      <c r="AK40" t="s">
        <v>33</v>
      </c>
    </row>
    <row r="41" spans="1:38" x14ac:dyDescent="0.2">
      <c r="A41" s="50" t="s">
        <v>16</v>
      </c>
      <c r="B41" s="93">
        <f>[37]Agosto!$H$5</f>
        <v>24.12</v>
      </c>
      <c r="C41" s="93">
        <f>[37]Agosto!$H$6</f>
        <v>28.08</v>
      </c>
      <c r="D41" s="93">
        <f>[37]Agosto!$H$7</f>
        <v>23.400000000000002</v>
      </c>
      <c r="E41" s="93">
        <f>[37]Agosto!$H$8</f>
        <v>19.079999999999998</v>
      </c>
      <c r="F41" s="93">
        <f>[37]Agosto!$H$9</f>
        <v>15.120000000000001</v>
      </c>
      <c r="G41" s="93">
        <f>[37]Agosto!$H$10</f>
        <v>21.96</v>
      </c>
      <c r="H41" s="93">
        <f>[37]Agosto!$H$11</f>
        <v>28.44</v>
      </c>
      <c r="I41" s="93">
        <f>[37]Agosto!$H$12</f>
        <v>10.08</v>
      </c>
      <c r="J41" s="93">
        <f>[37]Agosto!$H$13</f>
        <v>11.879999999999999</v>
      </c>
      <c r="K41" s="93">
        <f>[37]Agosto!$H$14</f>
        <v>7.5600000000000005</v>
      </c>
      <c r="L41" s="93">
        <f>[37]Agosto!$H$15</f>
        <v>6.84</v>
      </c>
      <c r="M41" s="93">
        <f>[37]Agosto!$H$16</f>
        <v>11.879999999999999</v>
      </c>
      <c r="N41" s="93">
        <f>[37]Agosto!$H$17</f>
        <v>8.64</v>
      </c>
      <c r="O41" s="93">
        <f>[37]Agosto!$H$18</f>
        <v>12.6</v>
      </c>
      <c r="P41" s="93">
        <f>[37]Agosto!$H$19</f>
        <v>12.6</v>
      </c>
      <c r="Q41" s="93">
        <f>[37]Agosto!$H$20</f>
        <v>18.36</v>
      </c>
      <c r="R41" s="93">
        <f>[37]Agosto!$H$21</f>
        <v>19.440000000000001</v>
      </c>
      <c r="S41" s="93">
        <f>[37]Agosto!$H$22</f>
        <v>25.2</v>
      </c>
      <c r="T41" s="93">
        <f>[37]Agosto!$H$23</f>
        <v>19.8</v>
      </c>
      <c r="U41" s="93">
        <f>[37]Agosto!$H$24</f>
        <v>15.48</v>
      </c>
      <c r="V41" s="93">
        <f>[37]Agosto!$H$25</f>
        <v>21.240000000000002</v>
      </c>
      <c r="W41" s="93">
        <f>[37]Agosto!$H$26</f>
        <v>31.680000000000003</v>
      </c>
      <c r="X41" s="93">
        <f>[37]Agosto!$H$27</f>
        <v>16.559999999999999</v>
      </c>
      <c r="Y41" s="93">
        <f>[37]Agosto!$H$28</f>
        <v>10.8</v>
      </c>
      <c r="Z41" s="93">
        <f>[37]Agosto!$H$29</f>
        <v>12.96</v>
      </c>
      <c r="AA41" s="93">
        <f>[37]Agosto!$H$30</f>
        <v>10.08</v>
      </c>
      <c r="AB41" s="93">
        <f>[37]Agosto!$H$31</f>
        <v>13.32</v>
      </c>
      <c r="AC41" s="93">
        <f>[37]Agosto!$H$32</f>
        <v>17.28</v>
      </c>
      <c r="AD41" s="93">
        <f>[37]Agosto!$H$33</f>
        <v>14.76</v>
      </c>
      <c r="AE41" s="93">
        <f>[37]Agosto!$H$34</f>
        <v>16.559999999999999</v>
      </c>
      <c r="AF41" s="93">
        <f>[37]Agosto!$H$35</f>
        <v>19.440000000000001</v>
      </c>
      <c r="AG41" s="81">
        <f t="shared" si="3"/>
        <v>31.680000000000003</v>
      </c>
      <c r="AH41" s="92">
        <f t="shared" si="4"/>
        <v>16.943225806451615</v>
      </c>
      <c r="AK41" t="s">
        <v>33</v>
      </c>
      <c r="AL41" t="s">
        <v>33</v>
      </c>
    </row>
    <row r="42" spans="1:38" x14ac:dyDescent="0.2">
      <c r="A42" s="50" t="s">
        <v>139</v>
      </c>
      <c r="B42" s="93">
        <f>[38]Agosto!$H$5</f>
        <v>28.44</v>
      </c>
      <c r="C42" s="93">
        <f>[38]Agosto!$H$6</f>
        <v>28.08</v>
      </c>
      <c r="D42" s="93">
        <f>[38]Agosto!$H$7</f>
        <v>29.52</v>
      </c>
      <c r="E42" s="93">
        <f>[38]Agosto!$H$8</f>
        <v>27</v>
      </c>
      <c r="F42" s="93">
        <f>[38]Agosto!$H$9</f>
        <v>25.2</v>
      </c>
      <c r="G42" s="93">
        <f>[38]Agosto!$H$10</f>
        <v>27</v>
      </c>
      <c r="H42" s="93">
        <f>[38]Agosto!$H$11</f>
        <v>23.040000000000003</v>
      </c>
      <c r="I42" s="93">
        <f>[38]Agosto!$H$12</f>
        <v>16.2</v>
      </c>
      <c r="J42" s="93">
        <f>[38]Agosto!$H$13</f>
        <v>21.96</v>
      </c>
      <c r="K42" s="93">
        <f>[38]Agosto!$H$14</f>
        <v>11.16</v>
      </c>
      <c r="L42" s="93">
        <f>[38]Agosto!$H$15</f>
        <v>12.6</v>
      </c>
      <c r="M42" s="93">
        <f>[38]Agosto!$H$16</f>
        <v>17.28</v>
      </c>
      <c r="N42" s="93">
        <f>[38]Agosto!$H$17</f>
        <v>13.68</v>
      </c>
      <c r="O42" s="93">
        <f>[38]Agosto!$H$18</f>
        <v>19.079999999999998</v>
      </c>
      <c r="P42" s="93">
        <f>[38]Agosto!$H$19</f>
        <v>16.920000000000002</v>
      </c>
      <c r="Q42" s="93">
        <f>[38]Agosto!$H$20</f>
        <v>19.440000000000001</v>
      </c>
      <c r="R42" s="93">
        <f>[38]Agosto!$H$21</f>
        <v>19.079999999999998</v>
      </c>
      <c r="S42" s="93">
        <f>[38]Agosto!$H$22</f>
        <v>25.56</v>
      </c>
      <c r="T42" s="93">
        <f>[38]Agosto!$H$23</f>
        <v>16.2</v>
      </c>
      <c r="U42" s="93">
        <f>[38]Agosto!$H$24</f>
        <v>13.68</v>
      </c>
      <c r="V42" s="93">
        <f>[38]Agosto!$H$25</f>
        <v>20.88</v>
      </c>
      <c r="W42" s="93">
        <f>[38]Agosto!$H$26</f>
        <v>25.92</v>
      </c>
      <c r="X42" s="93">
        <f>[38]Agosto!$H$27</f>
        <v>26.64</v>
      </c>
      <c r="Y42" s="93">
        <f>[38]Agosto!$H$28</f>
        <v>24.12</v>
      </c>
      <c r="Z42" s="93">
        <f>[38]Agosto!$H$29</f>
        <v>18.36</v>
      </c>
      <c r="AA42" s="93">
        <f>[38]Agosto!$H$30</f>
        <v>18</v>
      </c>
      <c r="AB42" s="93">
        <f>[38]Agosto!$H$31</f>
        <v>27</v>
      </c>
      <c r="AC42" s="93">
        <f>[38]Agosto!$H$32</f>
        <v>18.36</v>
      </c>
      <c r="AD42" s="93">
        <f>[38]Agosto!$H$33</f>
        <v>21.240000000000002</v>
      </c>
      <c r="AE42" s="93">
        <f>[38]Agosto!$H$34</f>
        <v>21.240000000000002</v>
      </c>
      <c r="AF42" s="93">
        <f>[38]Agosto!$H$35</f>
        <v>16.920000000000002</v>
      </c>
      <c r="AG42" s="81">
        <f t="shared" si="3"/>
        <v>29.52</v>
      </c>
      <c r="AH42" s="92">
        <f t="shared" si="4"/>
        <v>20.961290322580645</v>
      </c>
      <c r="AL42" t="s">
        <v>33</v>
      </c>
    </row>
    <row r="43" spans="1:38" x14ac:dyDescent="0.2">
      <c r="A43" s="50" t="s">
        <v>17</v>
      </c>
      <c r="B43" s="93">
        <f>[39]Agosto!$H$5</f>
        <v>26.28</v>
      </c>
      <c r="C43" s="93">
        <f>[39]Agosto!$H$6</f>
        <v>21.240000000000002</v>
      </c>
      <c r="D43" s="93">
        <f>[39]Agosto!$H$7</f>
        <v>31.680000000000003</v>
      </c>
      <c r="E43" s="93">
        <f>[39]Agosto!$H$8</f>
        <v>24.48</v>
      </c>
      <c r="F43" s="93">
        <f>[39]Agosto!$H$9</f>
        <v>20.88</v>
      </c>
      <c r="G43" s="93">
        <f>[39]Agosto!$H$10</f>
        <v>26.28</v>
      </c>
      <c r="H43" s="93">
        <f>[39]Agosto!$H$11</f>
        <v>24.48</v>
      </c>
      <c r="I43" s="93">
        <f>[39]Agosto!$H$12</f>
        <v>25.2</v>
      </c>
      <c r="J43" s="93">
        <f>[39]Agosto!$H$13</f>
        <v>25.92</v>
      </c>
      <c r="K43" s="93">
        <f>[39]Agosto!$H$14</f>
        <v>16.2</v>
      </c>
      <c r="L43" s="93">
        <f>[39]Agosto!$H$15</f>
        <v>14.76</v>
      </c>
      <c r="M43" s="93">
        <f>[39]Agosto!$H$16</f>
        <v>12.96</v>
      </c>
      <c r="N43" s="93">
        <f>[39]Agosto!$H$17</f>
        <v>9.3600000000000012</v>
      </c>
      <c r="O43" s="93">
        <f>[39]Agosto!$H$18</f>
        <v>12.24</v>
      </c>
      <c r="P43" s="93">
        <f>[39]Agosto!$H$19</f>
        <v>16.559999999999999</v>
      </c>
      <c r="Q43" s="93">
        <f>[39]Agosto!$H$20</f>
        <v>15.48</v>
      </c>
      <c r="R43" s="93">
        <f>[39]Agosto!$H$21</f>
        <v>21.6</v>
      </c>
      <c r="S43" s="93">
        <f>[39]Agosto!$H$22</f>
        <v>20.52</v>
      </c>
      <c r="T43" s="93">
        <f>[39]Agosto!$H$23</f>
        <v>20.52</v>
      </c>
      <c r="U43" s="93">
        <f>[39]Agosto!$H$24</f>
        <v>12.24</v>
      </c>
      <c r="V43" s="93">
        <f>[39]Agosto!$H$25</f>
        <v>28.44</v>
      </c>
      <c r="W43" s="93">
        <f>[39]Agosto!$H$26</f>
        <v>33.840000000000003</v>
      </c>
      <c r="X43" s="93">
        <f>[39]Agosto!$H$27</f>
        <v>27.720000000000002</v>
      </c>
      <c r="Y43" s="93">
        <f>[39]Agosto!$H$28</f>
        <v>29.52</v>
      </c>
      <c r="Z43" s="93">
        <f>[39]Agosto!$H$29</f>
        <v>22.32</v>
      </c>
      <c r="AA43" s="93">
        <f>[39]Agosto!$H$30</f>
        <v>7.2</v>
      </c>
      <c r="AB43" s="93">
        <f>[39]Agosto!$H$31</f>
        <v>11.879999999999999</v>
      </c>
      <c r="AC43" s="93">
        <f>[39]Agosto!$H$32</f>
        <v>15.48</v>
      </c>
      <c r="AD43" s="93">
        <f>[39]Agosto!$H$33</f>
        <v>23.759999999999998</v>
      </c>
      <c r="AE43" s="93">
        <f>[39]Agosto!$H$34</f>
        <v>20.16</v>
      </c>
      <c r="AF43" s="93">
        <f>[39]Agosto!$H$35</f>
        <v>13.32</v>
      </c>
      <c r="AG43" s="81">
        <f t="shared" si="3"/>
        <v>33.840000000000003</v>
      </c>
      <c r="AH43" s="92">
        <f t="shared" si="4"/>
        <v>20.403870967741938</v>
      </c>
      <c r="AJ43" t="s">
        <v>33</v>
      </c>
      <c r="AK43" t="s">
        <v>33</v>
      </c>
      <c r="AL43" t="s">
        <v>33</v>
      </c>
    </row>
    <row r="44" spans="1:38" hidden="1" x14ac:dyDescent="0.2">
      <c r="A44" s="50" t="s">
        <v>144</v>
      </c>
      <c r="B44" s="93" t="str">
        <f>[40]Agosto!$H$5</f>
        <v>*</v>
      </c>
      <c r="C44" s="93" t="str">
        <f>[40]Agosto!$H$6</f>
        <v>*</v>
      </c>
      <c r="D44" s="93" t="str">
        <f>[40]Agosto!$H$7</f>
        <v>*</v>
      </c>
      <c r="E44" s="93" t="str">
        <f>[40]Agosto!$H$8</f>
        <v>*</v>
      </c>
      <c r="F44" s="93" t="str">
        <f>[40]Agosto!$H$9</f>
        <v>*</v>
      </c>
      <c r="G44" s="93" t="str">
        <f>[40]Agosto!$H$10</f>
        <v>*</v>
      </c>
      <c r="H44" s="93" t="str">
        <f>[40]Agosto!$H$11</f>
        <v>*</v>
      </c>
      <c r="I44" s="93" t="str">
        <f>[40]Agosto!$H$12</f>
        <v>*</v>
      </c>
      <c r="J44" s="93" t="str">
        <f>[40]Agosto!$H$13</f>
        <v>*</v>
      </c>
      <c r="K44" s="93" t="str">
        <f>[40]Agosto!$H$14</f>
        <v>*</v>
      </c>
      <c r="L44" s="93" t="str">
        <f>[40]Agosto!$H$15</f>
        <v>*</v>
      </c>
      <c r="M44" s="93" t="str">
        <f>[40]Agosto!$H$16</f>
        <v>*</v>
      </c>
      <c r="N44" s="93" t="str">
        <f>[40]Agosto!$H$17</f>
        <v>*</v>
      </c>
      <c r="O44" s="93" t="str">
        <f>[40]Agosto!$H$18</f>
        <v>*</v>
      </c>
      <c r="P44" s="93" t="str">
        <f>[40]Agosto!$H$19</f>
        <v>*</v>
      </c>
      <c r="Q44" s="93" t="str">
        <f>[40]Agosto!$H$20</f>
        <v>*</v>
      </c>
      <c r="R44" s="93" t="str">
        <f>[40]Agosto!$H$21</f>
        <v>*</v>
      </c>
      <c r="S44" s="93" t="str">
        <f>[40]Agosto!$H$22</f>
        <v>*</v>
      </c>
      <c r="T44" s="93" t="str">
        <f>[40]Agosto!$H$23</f>
        <v>*</v>
      </c>
      <c r="U44" s="93" t="str">
        <f>[40]Agosto!$H$24</f>
        <v>*</v>
      </c>
      <c r="V44" s="93" t="str">
        <f>[40]Agosto!$H$25</f>
        <v>*</v>
      </c>
      <c r="W44" s="93" t="str">
        <f>[40]Agosto!$H$26</f>
        <v>*</v>
      </c>
      <c r="X44" s="93" t="str">
        <f>[40]Agosto!$H$27</f>
        <v>*</v>
      </c>
      <c r="Y44" s="93" t="str">
        <f>[40]Agosto!$H$28</f>
        <v>*</v>
      </c>
      <c r="Z44" s="93" t="str">
        <f>[40]Agosto!$H$29</f>
        <v>*</v>
      </c>
      <c r="AA44" s="93" t="str">
        <f>[40]Agosto!$H$30</f>
        <v>*</v>
      </c>
      <c r="AB44" s="93" t="str">
        <f>[40]Agosto!$H$31</f>
        <v>*</v>
      </c>
      <c r="AC44" s="93" t="str">
        <f>[40]Agosto!$H$32</f>
        <v>*</v>
      </c>
      <c r="AD44" s="93" t="str">
        <f>[40]Agosto!$H$33</f>
        <v>*</v>
      </c>
      <c r="AE44" s="93" t="str">
        <f>[40]Agosto!$H$34</f>
        <v>*</v>
      </c>
      <c r="AF44" s="93" t="str">
        <f>[40]Agosto!$H$35</f>
        <v>*</v>
      </c>
      <c r="AG44" s="81" t="s">
        <v>203</v>
      </c>
      <c r="AH44" s="92" t="s">
        <v>203</v>
      </c>
    </row>
    <row r="45" spans="1:38" hidden="1" x14ac:dyDescent="0.2">
      <c r="A45" s="50" t="s">
        <v>18</v>
      </c>
      <c r="B45" s="93" t="str">
        <f>[41]Agosto!$H$5</f>
        <v>*</v>
      </c>
      <c r="C45" s="93" t="str">
        <f>[41]Agosto!$H$6</f>
        <v>*</v>
      </c>
      <c r="D45" s="93" t="str">
        <f>[41]Agosto!$H$7</f>
        <v>*</v>
      </c>
      <c r="E45" s="93" t="str">
        <f>[41]Agosto!$H$8</f>
        <v>*</v>
      </c>
      <c r="F45" s="93" t="str">
        <f>[41]Agosto!$H$9</f>
        <v>*</v>
      </c>
      <c r="G45" s="93" t="str">
        <f>[41]Agosto!$H$10</f>
        <v>*</v>
      </c>
      <c r="H45" s="93" t="str">
        <f>[41]Agosto!$H$11</f>
        <v>*</v>
      </c>
      <c r="I45" s="93" t="str">
        <f>[41]Agosto!$H$12</f>
        <v>*</v>
      </c>
      <c r="J45" s="93" t="str">
        <f>[41]Agosto!$H$13</f>
        <v>*</v>
      </c>
      <c r="K45" s="93" t="str">
        <f>[41]Agosto!$H$14</f>
        <v>*</v>
      </c>
      <c r="L45" s="93" t="str">
        <f>[41]Agosto!$H$15</f>
        <v>*</v>
      </c>
      <c r="M45" s="93" t="str">
        <f>[41]Agosto!$H$16</f>
        <v>*</v>
      </c>
      <c r="N45" s="93" t="str">
        <f>[41]Agosto!$H$17</f>
        <v>*</v>
      </c>
      <c r="O45" s="93" t="str">
        <f>[41]Agosto!$H$18</f>
        <v>*</v>
      </c>
      <c r="P45" s="93" t="str">
        <f>[41]Agosto!$H$19</f>
        <v>*</v>
      </c>
      <c r="Q45" s="93" t="str">
        <f>[41]Agosto!$H$20</f>
        <v>*</v>
      </c>
      <c r="R45" s="93" t="str">
        <f>[41]Agosto!$H$21</f>
        <v>*</v>
      </c>
      <c r="S45" s="93" t="str">
        <f>[41]Agosto!$H$22</f>
        <v>*</v>
      </c>
      <c r="T45" s="93" t="str">
        <f>[41]Agosto!$H$23</f>
        <v>*</v>
      </c>
      <c r="U45" s="93" t="str">
        <f>[41]Agosto!$H$24</f>
        <v>*</v>
      </c>
      <c r="V45" s="93" t="str">
        <f>[41]Agosto!$H$25</f>
        <v>*</v>
      </c>
      <c r="W45" s="93" t="str">
        <f>[41]Agosto!$H$26</f>
        <v>*</v>
      </c>
      <c r="X45" s="93" t="str">
        <f>[41]Agosto!$H$27</f>
        <v>*</v>
      </c>
      <c r="Y45" s="93" t="str">
        <f>[41]Agosto!$H$28</f>
        <v>*</v>
      </c>
      <c r="Z45" s="93" t="str">
        <f>[41]Agosto!$H$29</f>
        <v>*</v>
      </c>
      <c r="AA45" s="93" t="str">
        <f>[41]Agosto!$H$30</f>
        <v>*</v>
      </c>
      <c r="AB45" s="93" t="str">
        <f>[41]Agosto!$H$31</f>
        <v>*</v>
      </c>
      <c r="AC45" s="93" t="str">
        <f>[41]Agosto!$H$32</f>
        <v>*</v>
      </c>
      <c r="AD45" s="93" t="str">
        <f>[41]Agosto!$H$33</f>
        <v>*</v>
      </c>
      <c r="AE45" s="93" t="str">
        <f>[41]Agosto!$H$34</f>
        <v>*</v>
      </c>
      <c r="AF45" s="93" t="str">
        <f>[41]Agosto!$H$35</f>
        <v>*</v>
      </c>
      <c r="AG45" s="81" t="s">
        <v>203</v>
      </c>
      <c r="AH45" s="92" t="s">
        <v>203</v>
      </c>
      <c r="AI45" s="11" t="s">
        <v>33</v>
      </c>
    </row>
    <row r="46" spans="1:38" x14ac:dyDescent="0.2">
      <c r="A46" s="50" t="s">
        <v>21</v>
      </c>
      <c r="B46" s="93">
        <f>[42]Agosto!$H$5</f>
        <v>21.96</v>
      </c>
      <c r="C46" s="93">
        <f>[42]Agosto!$H$6</f>
        <v>18.720000000000002</v>
      </c>
      <c r="D46" s="93">
        <f>[42]Agosto!$H$7</f>
        <v>19.079999999999998</v>
      </c>
      <c r="E46" s="93">
        <f>[42]Agosto!$H$8</f>
        <v>15.48</v>
      </c>
      <c r="F46" s="93">
        <f>[42]Agosto!$H$9</f>
        <v>14.4</v>
      </c>
      <c r="G46" s="93">
        <f>[42]Agosto!$H$10</f>
        <v>20.88</v>
      </c>
      <c r="H46" s="93">
        <f>[42]Agosto!$H$11</f>
        <v>18.720000000000002</v>
      </c>
      <c r="I46" s="93">
        <f>[42]Agosto!$H$12</f>
        <v>13.68</v>
      </c>
      <c r="J46" s="93">
        <f>[42]Agosto!$H$13</f>
        <v>4.32</v>
      </c>
      <c r="K46" s="93">
        <f>[42]Agosto!$H$14</f>
        <v>0.72000000000000008</v>
      </c>
      <c r="L46" s="93">
        <f>[42]Agosto!$H$15</f>
        <v>0.72000000000000008</v>
      </c>
      <c r="M46" s="93">
        <f>[42]Agosto!$H$16</f>
        <v>11.879999999999999</v>
      </c>
      <c r="N46" s="93">
        <f>[42]Agosto!$H$17</f>
        <v>1.8</v>
      </c>
      <c r="O46" s="93">
        <f>[42]Agosto!$H$18</f>
        <v>12.6</v>
      </c>
      <c r="P46" s="93">
        <f>[42]Agosto!$H$19</f>
        <v>7.9200000000000008</v>
      </c>
      <c r="Q46" s="93">
        <f>[42]Agosto!$H$20</f>
        <v>9.7200000000000006</v>
      </c>
      <c r="R46" s="93">
        <f>[42]Agosto!$H$21</f>
        <v>12.96</v>
      </c>
      <c r="S46" s="93">
        <f>[42]Agosto!$H$22</f>
        <v>12.6</v>
      </c>
      <c r="T46" s="93">
        <f>[42]Agosto!$H$23</f>
        <v>13.32</v>
      </c>
      <c r="U46" s="93">
        <f>[42]Agosto!$H$24</f>
        <v>7.5600000000000005</v>
      </c>
      <c r="V46" s="93">
        <f>[42]Agosto!$H$25</f>
        <v>12.6</v>
      </c>
      <c r="W46" s="93">
        <f>[42]Agosto!$H$26</f>
        <v>17.28</v>
      </c>
      <c r="X46" s="93">
        <f>[42]Agosto!$H$27</f>
        <v>13.32</v>
      </c>
      <c r="Y46" s="93">
        <f>[42]Agosto!$H$28</f>
        <v>17.28</v>
      </c>
      <c r="Z46" s="93">
        <f>[42]Agosto!$H$29</f>
        <v>25.2</v>
      </c>
      <c r="AA46" s="93">
        <f>[42]Agosto!$H$30</f>
        <v>24.12</v>
      </c>
      <c r="AB46" s="93">
        <f>[42]Agosto!$H$31</f>
        <v>12.96</v>
      </c>
      <c r="AC46" s="93">
        <f>[42]Agosto!$H$32</f>
        <v>15.120000000000001</v>
      </c>
      <c r="AD46" s="93">
        <f>[42]Agosto!$H$33</f>
        <v>21.240000000000002</v>
      </c>
      <c r="AE46" s="93">
        <f>[42]Agosto!$H$34</f>
        <v>23.759999999999998</v>
      </c>
      <c r="AF46" s="93">
        <f>[42]Agosto!$H$35</f>
        <v>11.879999999999999</v>
      </c>
      <c r="AG46" s="81">
        <f t="shared" si="3"/>
        <v>25.2</v>
      </c>
      <c r="AH46" s="92">
        <f t="shared" si="4"/>
        <v>13.993548387096773</v>
      </c>
    </row>
    <row r="47" spans="1:38" x14ac:dyDescent="0.2">
      <c r="A47" s="50" t="s">
        <v>32</v>
      </c>
      <c r="B47" s="93">
        <f>[43]Agosto!$H$5</f>
        <v>29.16</v>
      </c>
      <c r="C47" s="93">
        <f>[43]Agosto!$H$6</f>
        <v>33.480000000000004</v>
      </c>
      <c r="D47" s="93">
        <f>[43]Agosto!$H$7</f>
        <v>30.6</v>
      </c>
      <c r="E47" s="93">
        <f>[43]Agosto!$H$8</f>
        <v>27</v>
      </c>
      <c r="F47" s="93">
        <f>[43]Agosto!$H$9</f>
        <v>23.040000000000003</v>
      </c>
      <c r="G47" s="93">
        <f>[43]Agosto!$H$10</f>
        <v>28.08</v>
      </c>
      <c r="H47" s="93">
        <f>[43]Agosto!$H$11</f>
        <v>27</v>
      </c>
      <c r="I47" s="93">
        <f>[43]Agosto!$H$12</f>
        <v>21.96</v>
      </c>
      <c r="J47" s="93">
        <f>[43]Agosto!$H$13</f>
        <v>21.96</v>
      </c>
      <c r="K47" s="93">
        <f>[43]Agosto!$H$14</f>
        <v>28.44</v>
      </c>
      <c r="L47" s="93">
        <f>[43]Agosto!$H$15</f>
        <v>19.8</v>
      </c>
      <c r="M47" s="93">
        <f>[43]Agosto!$H$16</f>
        <v>33.480000000000004</v>
      </c>
      <c r="N47" s="93">
        <f>[43]Agosto!$H$17</f>
        <v>36.36</v>
      </c>
      <c r="O47" s="93">
        <f>[43]Agosto!$H$18</f>
        <v>20.16</v>
      </c>
      <c r="P47" s="93">
        <f>[43]Agosto!$H$19</f>
        <v>20.88</v>
      </c>
      <c r="Q47" s="93">
        <f>[43]Agosto!$H$20</f>
        <v>16.920000000000002</v>
      </c>
      <c r="R47" s="93">
        <f>[43]Agosto!$H$21</f>
        <v>26.28</v>
      </c>
      <c r="S47" s="93">
        <f>[43]Agosto!$H$22</f>
        <v>22.68</v>
      </c>
      <c r="T47" s="93">
        <f>[43]Agosto!$H$23</f>
        <v>20.52</v>
      </c>
      <c r="U47" s="93">
        <f>[43]Agosto!$H$24</f>
        <v>20.16</v>
      </c>
      <c r="V47" s="93">
        <f>[43]Agosto!$H$25</f>
        <v>31.319999999999997</v>
      </c>
      <c r="W47" s="93">
        <f>[43]Agosto!$H$26</f>
        <v>30.240000000000002</v>
      </c>
      <c r="X47" s="93">
        <f>[43]Agosto!$H$27</f>
        <v>16.2</v>
      </c>
      <c r="Y47" s="93">
        <f>[43]Agosto!$H$28</f>
        <v>24.840000000000003</v>
      </c>
      <c r="Z47" s="93">
        <f>[43]Agosto!$H$29</f>
        <v>28.44</v>
      </c>
      <c r="AA47" s="93">
        <f>[43]Agosto!$H$30</f>
        <v>36</v>
      </c>
      <c r="AB47" s="93">
        <f>[43]Agosto!$H$31</f>
        <v>23.759999999999998</v>
      </c>
      <c r="AC47" s="93">
        <f>[43]Agosto!$H$32</f>
        <v>27</v>
      </c>
      <c r="AD47" s="93">
        <f>[43]Agosto!$H$33</f>
        <v>29.52</v>
      </c>
      <c r="AE47" s="93">
        <f>[43]Agosto!$H$34</f>
        <v>27.36</v>
      </c>
      <c r="AF47" s="93">
        <f>[43]Agosto!$H$35</f>
        <v>19.440000000000001</v>
      </c>
      <c r="AG47" s="81">
        <f t="shared" si="3"/>
        <v>36.36</v>
      </c>
      <c r="AH47" s="92">
        <f t="shared" si="4"/>
        <v>25.873548387096786</v>
      </c>
      <c r="AI47" s="11" t="s">
        <v>33</v>
      </c>
      <c r="AK47" t="s">
        <v>206</v>
      </c>
    </row>
    <row r="48" spans="1:38" x14ac:dyDescent="0.2">
      <c r="A48" s="50" t="s">
        <v>19</v>
      </c>
      <c r="B48" s="93">
        <f>[44]Agosto!$H$5</f>
        <v>21.240000000000002</v>
      </c>
      <c r="C48" s="93">
        <f>[44]Agosto!$H$6</f>
        <v>15.48</v>
      </c>
      <c r="D48" s="93">
        <f>[44]Agosto!$H$7</f>
        <v>14.76</v>
      </c>
      <c r="E48" s="93">
        <f>[44]Agosto!$H$8</f>
        <v>15.840000000000002</v>
      </c>
      <c r="F48" s="93">
        <f>[44]Agosto!$H$9</f>
        <v>14.04</v>
      </c>
      <c r="G48" s="93">
        <f>[44]Agosto!$H$10</f>
        <v>15.120000000000001</v>
      </c>
      <c r="H48" s="93">
        <f>[44]Agosto!$H$11</f>
        <v>12.96</v>
      </c>
      <c r="I48" s="93">
        <f>[44]Agosto!$H$12</f>
        <v>9.3600000000000012</v>
      </c>
      <c r="J48" s="93">
        <f>[44]Agosto!$H$13</f>
        <v>12.96</v>
      </c>
      <c r="K48" s="93">
        <f>[44]Agosto!$H$14</f>
        <v>10.08</v>
      </c>
      <c r="L48" s="93">
        <f>[44]Agosto!$H$15</f>
        <v>6.48</v>
      </c>
      <c r="M48" s="93">
        <f>[44]Agosto!$H$16</f>
        <v>7.5600000000000005</v>
      </c>
      <c r="N48" s="93">
        <f>[44]Agosto!$H$17</f>
        <v>5.7600000000000007</v>
      </c>
      <c r="O48" s="93">
        <f>[44]Agosto!$H$18</f>
        <v>6.12</v>
      </c>
      <c r="P48" s="93">
        <f>[44]Agosto!$H$19</f>
        <v>8.64</v>
      </c>
      <c r="Q48" s="93">
        <f>[44]Agosto!$H$20</f>
        <v>11.16</v>
      </c>
      <c r="R48" s="93">
        <f>[44]Agosto!$H$21</f>
        <v>6.84</v>
      </c>
      <c r="S48" s="93">
        <f>[44]Agosto!$H$22</f>
        <v>12.24</v>
      </c>
      <c r="T48" s="93">
        <f>[44]Agosto!$H$23</f>
        <v>7.5600000000000005</v>
      </c>
      <c r="U48" s="93">
        <f>[44]Agosto!$H$24</f>
        <v>7.9200000000000008</v>
      </c>
      <c r="V48" s="93">
        <f>[44]Agosto!$H$25</f>
        <v>10.8</v>
      </c>
      <c r="W48" s="93">
        <f>[44]Agosto!$H$26</f>
        <v>12.24</v>
      </c>
      <c r="X48" s="93">
        <f>[44]Agosto!$H$27</f>
        <v>20.88</v>
      </c>
      <c r="Y48" s="93">
        <f>[44]Agosto!$H$28</f>
        <v>14.4</v>
      </c>
      <c r="Z48" s="93">
        <f>[44]Agosto!$H$29</f>
        <v>10.08</v>
      </c>
      <c r="AA48" s="93">
        <f>[44]Agosto!$H$30</f>
        <v>8.64</v>
      </c>
      <c r="AB48" s="93">
        <f>[44]Agosto!$H$31</f>
        <v>6.48</v>
      </c>
      <c r="AC48" s="93">
        <f>[44]Agosto!$H$32</f>
        <v>5.7600000000000007</v>
      </c>
      <c r="AD48" s="93">
        <f>[44]Agosto!$H$33</f>
        <v>10.08</v>
      </c>
      <c r="AE48" s="93">
        <f>[44]Agosto!$H$34</f>
        <v>10.08</v>
      </c>
      <c r="AF48" s="93">
        <f>[44]Agosto!$H$35</f>
        <v>11.520000000000001</v>
      </c>
      <c r="AG48" s="81">
        <f t="shared" si="3"/>
        <v>21.240000000000002</v>
      </c>
      <c r="AH48" s="92">
        <f t="shared" si="4"/>
        <v>11.067096774193546</v>
      </c>
    </row>
    <row r="49" spans="1:38" s="5" customFormat="1" ht="17.100000000000001" customHeight="1" x14ac:dyDescent="0.2">
      <c r="A49" s="51" t="s">
        <v>22</v>
      </c>
      <c r="B49" s="94">
        <f t="shared" ref="B49:AE49" si="5">MAX(B5:B48)</f>
        <v>34.92</v>
      </c>
      <c r="C49" s="94">
        <f t="shared" si="5"/>
        <v>42.480000000000004</v>
      </c>
      <c r="D49" s="94">
        <f t="shared" si="5"/>
        <v>39.6</v>
      </c>
      <c r="E49" s="94">
        <f t="shared" si="5"/>
        <v>31.319999999999997</v>
      </c>
      <c r="F49" s="94">
        <f t="shared" si="5"/>
        <v>28.08</v>
      </c>
      <c r="G49" s="94">
        <f t="shared" si="5"/>
        <v>33.840000000000003</v>
      </c>
      <c r="H49" s="94">
        <f t="shared" si="5"/>
        <v>36</v>
      </c>
      <c r="I49" s="94">
        <f t="shared" si="5"/>
        <v>28.44</v>
      </c>
      <c r="J49" s="94">
        <f t="shared" si="5"/>
        <v>58.32</v>
      </c>
      <c r="K49" s="94">
        <f t="shared" si="5"/>
        <v>28.44</v>
      </c>
      <c r="L49" s="94">
        <f t="shared" si="5"/>
        <v>24.48</v>
      </c>
      <c r="M49" s="94">
        <f t="shared" si="5"/>
        <v>33.480000000000004</v>
      </c>
      <c r="N49" s="94">
        <f t="shared" si="5"/>
        <v>36.36</v>
      </c>
      <c r="O49" s="94">
        <f t="shared" si="5"/>
        <v>27.720000000000002</v>
      </c>
      <c r="P49" s="94">
        <f t="shared" si="5"/>
        <v>23.400000000000002</v>
      </c>
      <c r="Q49" s="94">
        <f t="shared" si="5"/>
        <v>30.240000000000002</v>
      </c>
      <c r="R49" s="94">
        <f t="shared" si="5"/>
        <v>29.880000000000003</v>
      </c>
      <c r="S49" s="94">
        <f t="shared" si="5"/>
        <v>32.4</v>
      </c>
      <c r="T49" s="94">
        <f t="shared" si="5"/>
        <v>28.44</v>
      </c>
      <c r="U49" s="94">
        <f t="shared" si="5"/>
        <v>25.92</v>
      </c>
      <c r="V49" s="94">
        <f t="shared" si="5"/>
        <v>36.36</v>
      </c>
      <c r="W49" s="94">
        <f t="shared" si="5"/>
        <v>46.440000000000005</v>
      </c>
      <c r="X49" s="94">
        <f t="shared" si="5"/>
        <v>32.04</v>
      </c>
      <c r="Y49" s="94">
        <f t="shared" si="5"/>
        <v>30.96</v>
      </c>
      <c r="Z49" s="94">
        <f t="shared" si="5"/>
        <v>45</v>
      </c>
      <c r="AA49" s="94">
        <f t="shared" si="5"/>
        <v>36</v>
      </c>
      <c r="AB49" s="94">
        <f t="shared" si="5"/>
        <v>27</v>
      </c>
      <c r="AC49" s="94">
        <f t="shared" si="5"/>
        <v>27</v>
      </c>
      <c r="AD49" s="94">
        <f t="shared" si="5"/>
        <v>29.52</v>
      </c>
      <c r="AE49" s="94">
        <f t="shared" si="5"/>
        <v>32.04</v>
      </c>
      <c r="AF49" s="94">
        <f t="shared" ref="AF49" si="6">MAX(AF5:AF48)</f>
        <v>31.319999999999997</v>
      </c>
      <c r="AG49" s="81">
        <f>MAX(AG5:AG48)</f>
        <v>58.32</v>
      </c>
      <c r="AH49" s="92">
        <f t="shared" si="4"/>
        <v>33.143225806451618</v>
      </c>
      <c r="AK49" s="5" t="s">
        <v>33</v>
      </c>
      <c r="AL49" s="5" t="s">
        <v>33</v>
      </c>
    </row>
    <row r="50" spans="1:38" x14ac:dyDescent="0.2">
      <c r="A50" s="77" t="s">
        <v>207</v>
      </c>
      <c r="B50" s="42"/>
      <c r="C50" s="42"/>
      <c r="D50" s="42"/>
      <c r="E50" s="42"/>
      <c r="F50" s="42"/>
      <c r="G50" s="42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48"/>
      <c r="AE50" s="52" t="s">
        <v>33</v>
      </c>
      <c r="AF50" s="52"/>
      <c r="AG50" s="46"/>
      <c r="AH50" s="47"/>
      <c r="AK50" t="s">
        <v>33</v>
      </c>
    </row>
    <row r="51" spans="1:38" x14ac:dyDescent="0.2">
      <c r="A51" s="77" t="s">
        <v>208</v>
      </c>
      <c r="B51" s="43"/>
      <c r="C51" s="43"/>
      <c r="D51" s="43"/>
      <c r="E51" s="43"/>
      <c r="F51" s="43"/>
      <c r="G51" s="43"/>
      <c r="H51" s="43"/>
      <c r="I51" s="43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110"/>
      <c r="U51" s="110"/>
      <c r="V51" s="110"/>
      <c r="W51" s="110"/>
      <c r="X51" s="110"/>
      <c r="Y51" s="96"/>
      <c r="Z51" s="96"/>
      <c r="AA51" s="96"/>
      <c r="AB51" s="96"/>
      <c r="AC51" s="96"/>
      <c r="AD51" s="96"/>
      <c r="AE51" s="96"/>
      <c r="AF51" s="96"/>
      <c r="AG51" s="46"/>
      <c r="AH51" s="45"/>
      <c r="AJ51" t="s">
        <v>33</v>
      </c>
      <c r="AK51" t="s">
        <v>33</v>
      </c>
      <c r="AL51" t="s">
        <v>33</v>
      </c>
    </row>
    <row r="52" spans="1:38" x14ac:dyDescent="0.2">
      <c r="A52" s="44"/>
      <c r="B52" s="96"/>
      <c r="C52" s="96"/>
      <c r="D52" s="96"/>
      <c r="E52" s="96"/>
      <c r="F52" s="96"/>
      <c r="G52" s="96"/>
      <c r="H52" s="96"/>
      <c r="I52" s="96"/>
      <c r="J52" s="97"/>
      <c r="K52" s="97"/>
      <c r="L52" s="97"/>
      <c r="M52" s="97"/>
      <c r="N52" s="97"/>
      <c r="O52" s="97"/>
      <c r="P52" s="97"/>
      <c r="Q52" s="96"/>
      <c r="R52" s="96"/>
      <c r="S52" s="96"/>
      <c r="T52" s="111"/>
      <c r="U52" s="111"/>
      <c r="V52" s="111"/>
      <c r="W52" s="111"/>
      <c r="X52" s="111"/>
      <c r="Y52" s="96"/>
      <c r="Z52" s="96"/>
      <c r="AA52" s="96"/>
      <c r="AB52" s="96"/>
      <c r="AC52" s="96"/>
      <c r="AD52" s="48"/>
      <c r="AE52" s="48"/>
      <c r="AF52" s="48"/>
      <c r="AG52" s="46"/>
      <c r="AH52" s="45"/>
    </row>
    <row r="53" spans="1:38" x14ac:dyDescent="0.2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48"/>
      <c r="AE53" s="48"/>
      <c r="AF53" s="48"/>
      <c r="AG53" s="46"/>
      <c r="AH53" s="72"/>
      <c r="AL53" t="s">
        <v>33</v>
      </c>
    </row>
    <row r="54" spans="1:38" x14ac:dyDescent="0.2">
      <c r="A54" s="44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48"/>
      <c r="AF54" s="48"/>
      <c r="AG54" s="46"/>
      <c r="AH54" s="47"/>
    </row>
    <row r="55" spans="1:38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9"/>
      <c r="AF55" s="49"/>
      <c r="AG55" s="46"/>
      <c r="AH55" s="47"/>
      <c r="AK55" t="s">
        <v>33</v>
      </c>
    </row>
    <row r="56" spans="1:38" ht="13.5" thickBot="1" x14ac:dyDescent="0.2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5"/>
      <c r="AH56" s="73"/>
    </row>
    <row r="57" spans="1:38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H57" s="1"/>
      <c r="AK57" t="s">
        <v>33</v>
      </c>
    </row>
    <row r="59" spans="1:38" x14ac:dyDescent="0.2">
      <c r="AA59" s="3" t="s">
        <v>33</v>
      </c>
      <c r="AH59" t="s">
        <v>33</v>
      </c>
      <c r="AK59" t="s">
        <v>33</v>
      </c>
    </row>
    <row r="60" spans="1:38" x14ac:dyDescent="0.2">
      <c r="U60" s="3" t="s">
        <v>33</v>
      </c>
    </row>
    <row r="61" spans="1:38" x14ac:dyDescent="0.2">
      <c r="J61" s="3" t="s">
        <v>33</v>
      </c>
      <c r="N61" s="3" t="s">
        <v>33</v>
      </c>
      <c r="S61" s="3" t="s">
        <v>33</v>
      </c>
      <c r="V61" s="3" t="s">
        <v>33</v>
      </c>
    </row>
    <row r="62" spans="1:38" x14ac:dyDescent="0.2">
      <c r="G62" s="3" t="s">
        <v>33</v>
      </c>
      <c r="H62" s="3" t="s">
        <v>206</v>
      </c>
      <c r="P62" s="3" t="s">
        <v>33</v>
      </c>
      <c r="S62" s="3" t="s">
        <v>33</v>
      </c>
      <c r="U62" s="3" t="s">
        <v>33</v>
      </c>
      <c r="V62" s="3" t="s">
        <v>33</v>
      </c>
      <c r="AC62" s="3" t="s">
        <v>33</v>
      </c>
    </row>
    <row r="63" spans="1:38" x14ac:dyDescent="0.2">
      <c r="T63" s="3" t="s">
        <v>33</v>
      </c>
      <c r="W63" s="3" t="s">
        <v>33</v>
      </c>
      <c r="AA63" s="3" t="s">
        <v>33</v>
      </c>
      <c r="AE63" s="3" t="s">
        <v>33</v>
      </c>
    </row>
    <row r="64" spans="1:38" x14ac:dyDescent="0.2">
      <c r="W64" s="3" t="s">
        <v>33</v>
      </c>
      <c r="Z64" s="3" t="s">
        <v>33</v>
      </c>
    </row>
    <row r="65" spans="7:31" x14ac:dyDescent="0.2">
      <c r="P65" s="3" t="s">
        <v>33</v>
      </c>
      <c r="Q65" s="3" t="s">
        <v>33</v>
      </c>
      <c r="AA65" s="3" t="s">
        <v>33</v>
      </c>
      <c r="AE65" s="3" t="s">
        <v>33</v>
      </c>
    </row>
    <row r="67" spans="7:31" x14ac:dyDescent="0.2">
      <c r="K67" s="3" t="s">
        <v>33</v>
      </c>
      <c r="M67" s="3" t="s">
        <v>33</v>
      </c>
    </row>
    <row r="68" spans="7:31" x14ac:dyDescent="0.2">
      <c r="G68" s="3" t="s">
        <v>33</v>
      </c>
    </row>
    <row r="69" spans="7:31" x14ac:dyDescent="0.2">
      <c r="M69" s="3" t="s">
        <v>33</v>
      </c>
    </row>
    <row r="71" spans="7:31" x14ac:dyDescent="0.2">
      <c r="R71" s="3" t="s">
        <v>33</v>
      </c>
    </row>
  </sheetData>
  <mergeCells count="36">
    <mergeCell ref="A1:AH1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T3:T4"/>
    <mergeCell ref="N3:N4"/>
    <mergeCell ref="S3:S4"/>
    <mergeCell ref="T51:X51"/>
    <mergeCell ref="T52:X52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tabSelected="1" zoomScale="90" zoomScaleNormal="90" workbookViewId="0">
      <selection activeCell="AK41" sqref="AK41"/>
    </sheetView>
  </sheetViews>
  <sheetFormatPr defaultRowHeight="12.75" x14ac:dyDescent="0.2"/>
  <cols>
    <col min="1" max="1" width="24.28515625" style="2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7" width="6.42578125" style="2" bestFit="1" customWidth="1"/>
    <col min="8" max="9" width="5.42578125" style="2" bestFit="1" customWidth="1"/>
    <col min="10" max="10" width="6.42578125" style="2" customWidth="1"/>
    <col min="11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0" width="6.42578125" style="2" bestFit="1" customWidth="1"/>
    <col min="31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16" t="s">
        <v>218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8"/>
    </row>
    <row r="2" spans="1:34" s="4" customFormat="1" ht="20.100000000000001" customHeight="1" x14ac:dyDescent="0.2">
      <c r="A2" s="119" t="s">
        <v>20</v>
      </c>
      <c r="B2" s="114" t="str">
        <f>TempInst!$B$2</f>
        <v>Agosto/2024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5"/>
    </row>
    <row r="3" spans="1:34" s="5" customFormat="1" ht="20.100000000000001" customHeight="1" x14ac:dyDescent="0.2">
      <c r="A3" s="119"/>
      <c r="B3" s="112">
        <v>1</v>
      </c>
      <c r="C3" s="112">
        <f>SUM(B3+1)</f>
        <v>2</v>
      </c>
      <c r="D3" s="112">
        <f t="shared" ref="D3:AD3" si="0">SUM(C3+1)</f>
        <v>3</v>
      </c>
      <c r="E3" s="112">
        <f t="shared" si="0"/>
        <v>4</v>
      </c>
      <c r="F3" s="112">
        <f t="shared" si="0"/>
        <v>5</v>
      </c>
      <c r="G3" s="112">
        <f t="shared" si="0"/>
        <v>6</v>
      </c>
      <c r="H3" s="112">
        <f t="shared" si="0"/>
        <v>7</v>
      </c>
      <c r="I3" s="112">
        <f t="shared" si="0"/>
        <v>8</v>
      </c>
      <c r="J3" s="112">
        <f t="shared" si="0"/>
        <v>9</v>
      </c>
      <c r="K3" s="112">
        <f t="shared" si="0"/>
        <v>10</v>
      </c>
      <c r="L3" s="112">
        <f t="shared" si="0"/>
        <v>11</v>
      </c>
      <c r="M3" s="112">
        <f t="shared" si="0"/>
        <v>12</v>
      </c>
      <c r="N3" s="112">
        <f t="shared" si="0"/>
        <v>13</v>
      </c>
      <c r="O3" s="112">
        <f t="shared" si="0"/>
        <v>14</v>
      </c>
      <c r="P3" s="112">
        <f t="shared" si="0"/>
        <v>15</v>
      </c>
      <c r="Q3" s="112">
        <f t="shared" si="0"/>
        <v>16</v>
      </c>
      <c r="R3" s="112">
        <f t="shared" si="0"/>
        <v>17</v>
      </c>
      <c r="S3" s="112">
        <f t="shared" si="0"/>
        <v>18</v>
      </c>
      <c r="T3" s="112">
        <f t="shared" si="0"/>
        <v>19</v>
      </c>
      <c r="U3" s="112">
        <f t="shared" si="0"/>
        <v>20</v>
      </c>
      <c r="V3" s="112">
        <f t="shared" si="0"/>
        <v>21</v>
      </c>
      <c r="W3" s="112">
        <f t="shared" si="0"/>
        <v>22</v>
      </c>
      <c r="X3" s="112">
        <f t="shared" si="0"/>
        <v>23</v>
      </c>
      <c r="Y3" s="112">
        <f t="shared" si="0"/>
        <v>24</v>
      </c>
      <c r="Z3" s="112">
        <f t="shared" si="0"/>
        <v>25</v>
      </c>
      <c r="AA3" s="112">
        <f t="shared" si="0"/>
        <v>26</v>
      </c>
      <c r="AB3" s="112">
        <f t="shared" si="0"/>
        <v>27</v>
      </c>
      <c r="AC3" s="112">
        <f t="shared" si="0"/>
        <v>28</v>
      </c>
      <c r="AD3" s="112">
        <f t="shared" si="0"/>
        <v>29</v>
      </c>
      <c r="AE3" s="112">
        <v>30</v>
      </c>
      <c r="AF3" s="112">
        <v>31</v>
      </c>
      <c r="AG3" s="78" t="s">
        <v>25</v>
      </c>
      <c r="AH3" s="79" t="s">
        <v>24</v>
      </c>
    </row>
    <row r="4" spans="1:34" s="5" customFormat="1" ht="20.100000000000001" customHeight="1" x14ac:dyDescent="0.2">
      <c r="A4" s="119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78" t="s">
        <v>23</v>
      </c>
      <c r="AH4" s="79" t="s">
        <v>23</v>
      </c>
    </row>
    <row r="5" spans="1:34" s="5" customFormat="1" x14ac:dyDescent="0.2">
      <c r="A5" s="50" t="s">
        <v>28</v>
      </c>
      <c r="B5" s="90">
        <f>[1]Agosto!$J$5</f>
        <v>36.72</v>
      </c>
      <c r="C5" s="90">
        <f>[1]Agosto!$J$6</f>
        <v>33.840000000000003</v>
      </c>
      <c r="D5" s="90">
        <f>[1]Agosto!$J$7</f>
        <v>43.2</v>
      </c>
      <c r="E5" s="90">
        <f>[1]Agosto!$J$8</f>
        <v>39.96</v>
      </c>
      <c r="F5" s="90">
        <f>[1]Agosto!$J$9</f>
        <v>32.76</v>
      </c>
      <c r="G5" s="90">
        <f>[1]Agosto!$J$10</f>
        <v>41.04</v>
      </c>
      <c r="H5" s="90">
        <f>[1]Agosto!$J$11</f>
        <v>37.080000000000005</v>
      </c>
      <c r="I5" s="90">
        <f>[1]Agosto!$J$12</f>
        <v>32.4</v>
      </c>
      <c r="J5" s="90">
        <f>[1]Agosto!$J$13</f>
        <v>31.680000000000003</v>
      </c>
      <c r="K5" s="90">
        <f>[1]Agosto!$J$14</f>
        <v>21.240000000000002</v>
      </c>
      <c r="L5" s="90">
        <f>[1]Agosto!$J$15</f>
        <v>20.16</v>
      </c>
      <c r="M5" s="90">
        <f>[1]Agosto!$J$16</f>
        <v>26.64</v>
      </c>
      <c r="N5" s="90">
        <f>[1]Agosto!$J$17</f>
        <v>13.68</v>
      </c>
      <c r="O5" s="90">
        <f>[1]Agosto!$J$18</f>
        <v>20.52</v>
      </c>
      <c r="P5" s="90">
        <f>[1]Agosto!$J$19</f>
        <v>16.2</v>
      </c>
      <c r="Q5" s="90">
        <f>[1]Agosto!$J$20</f>
        <v>20.88</v>
      </c>
      <c r="R5" s="90">
        <f>[1]Agosto!$J$21</f>
        <v>19.440000000000001</v>
      </c>
      <c r="S5" s="90">
        <f>[1]Agosto!$J$22</f>
        <v>23.759999999999998</v>
      </c>
      <c r="T5" s="90">
        <f>[1]Agosto!$J$23</f>
        <v>21.240000000000002</v>
      </c>
      <c r="U5" s="90">
        <f>[1]Agosto!$J$24</f>
        <v>18</v>
      </c>
      <c r="V5" s="90">
        <f>[1]Agosto!$J$25</f>
        <v>30.6</v>
      </c>
      <c r="W5" s="90">
        <f>[1]Agosto!$J$26</f>
        <v>42.480000000000004</v>
      </c>
      <c r="X5" s="90">
        <f>[1]Agosto!$J$27</f>
        <v>52.56</v>
      </c>
      <c r="Y5" s="90">
        <f>[1]Agosto!$J$28</f>
        <v>34.92</v>
      </c>
      <c r="Z5" s="90">
        <f>[1]Agosto!$J$29</f>
        <v>24.48</v>
      </c>
      <c r="AA5" s="90">
        <f>[1]Agosto!$J$30</f>
        <v>23.759999999999998</v>
      </c>
      <c r="AB5" s="90">
        <f>[1]Agosto!$J$31</f>
        <v>23.759999999999998</v>
      </c>
      <c r="AC5" s="90">
        <f>[1]Agosto!$J$32</f>
        <v>27</v>
      </c>
      <c r="AD5" s="90">
        <f>[1]Agosto!$J$33</f>
        <v>28.44</v>
      </c>
      <c r="AE5" s="90">
        <f>[1]Agosto!$J$34</f>
        <v>30.96</v>
      </c>
      <c r="AF5" s="90">
        <f>[1]Agosto!$J$35</f>
        <v>16.2</v>
      </c>
      <c r="AG5" s="81">
        <f t="shared" ref="AG5" si="1">MAX(B5:AF5)</f>
        <v>52.56</v>
      </c>
      <c r="AH5" s="92">
        <f t="shared" ref="AH5" si="2">AVERAGE(B5:AF5)</f>
        <v>28.567741935483873</v>
      </c>
    </row>
    <row r="6" spans="1:34" x14ac:dyDescent="0.2">
      <c r="A6" s="50" t="s">
        <v>0</v>
      </c>
      <c r="B6" s="93">
        <f>[2]Agosto!$J$5</f>
        <v>45.72</v>
      </c>
      <c r="C6" s="93">
        <f>[2]Agosto!$J$6</f>
        <v>62.639999999999993</v>
      </c>
      <c r="D6" s="93">
        <f>[2]Agosto!$J$7</f>
        <v>49.680000000000007</v>
      </c>
      <c r="E6" s="93">
        <f>[2]Agosto!$J$8</f>
        <v>20.88</v>
      </c>
      <c r="F6" s="93">
        <f>[2]Agosto!$J$9</f>
        <v>44.28</v>
      </c>
      <c r="G6" s="93">
        <f>[2]Agosto!$J$10</f>
        <v>43.2</v>
      </c>
      <c r="H6" s="93">
        <f>[2]Agosto!$J$11</f>
        <v>47.88</v>
      </c>
      <c r="I6" s="93">
        <f>[2]Agosto!$J$12</f>
        <v>27</v>
      </c>
      <c r="J6" s="93">
        <f>[2]Agosto!$J$13</f>
        <v>28.8</v>
      </c>
      <c r="K6" s="93">
        <f>[2]Agosto!$J$14</f>
        <v>20.16</v>
      </c>
      <c r="L6" s="93">
        <f>[2]Agosto!$J$15</f>
        <v>26.64</v>
      </c>
      <c r="M6" s="93">
        <f>[2]Agosto!$J$16</f>
        <v>25.56</v>
      </c>
      <c r="N6" s="93">
        <f>[2]Agosto!$J$17</f>
        <v>19.8</v>
      </c>
      <c r="O6" s="93">
        <f>[2]Agosto!$J$18</f>
        <v>33.840000000000003</v>
      </c>
      <c r="P6" s="93">
        <f>[2]Agosto!$J$19</f>
        <v>27.36</v>
      </c>
      <c r="Q6" s="93">
        <f>[2]Agosto!$J$20</f>
        <v>33.119999999999997</v>
      </c>
      <c r="R6" s="93">
        <f>[2]Agosto!$J$21</f>
        <v>33.480000000000004</v>
      </c>
      <c r="S6" s="93">
        <f>[2]Agosto!$J$22</f>
        <v>40.32</v>
      </c>
      <c r="T6" s="93">
        <f>[2]Agosto!$J$23</f>
        <v>38.519999999999996</v>
      </c>
      <c r="U6" s="93">
        <f>[2]Agosto!$J$24</f>
        <v>28.08</v>
      </c>
      <c r="V6" s="93">
        <f>[2]Agosto!$J$25</f>
        <v>48.24</v>
      </c>
      <c r="W6" s="93">
        <f>[2]Agosto!$J$26</f>
        <v>55.080000000000005</v>
      </c>
      <c r="X6" s="93">
        <f>[2]Agosto!$J$27</f>
        <v>28.08</v>
      </c>
      <c r="Y6" s="93">
        <f>[2]Agosto!$J$28</f>
        <v>26.28</v>
      </c>
      <c r="Z6" s="93">
        <f>[2]Agosto!$J$29</f>
        <v>28.08</v>
      </c>
      <c r="AA6" s="93">
        <f>[2]Agosto!$J$30</f>
        <v>33.119999999999997</v>
      </c>
      <c r="AB6" s="93">
        <f>[2]Agosto!$J$31</f>
        <v>42.84</v>
      </c>
      <c r="AC6" s="93">
        <f>[2]Agosto!$J$32</f>
        <v>31.680000000000003</v>
      </c>
      <c r="AD6" s="93">
        <f>[2]Agosto!$J$33</f>
        <v>38.519999999999996</v>
      </c>
      <c r="AE6" s="93">
        <f>[2]Agosto!$J$34</f>
        <v>41.4</v>
      </c>
      <c r="AF6" s="93">
        <f>[2]Agosto!$J$35</f>
        <v>31.319999999999997</v>
      </c>
      <c r="AG6" s="81">
        <f t="shared" ref="AG6:AG49" si="3">MAX(B6:AF6)</f>
        <v>62.639999999999993</v>
      </c>
      <c r="AH6" s="92">
        <f t="shared" ref="AH6:AH50" si="4">AVERAGE(B6:AF6)</f>
        <v>35.535483870967752</v>
      </c>
    </row>
    <row r="7" spans="1:34" x14ac:dyDescent="0.2">
      <c r="A7" s="50" t="s">
        <v>86</v>
      </c>
      <c r="B7" s="93">
        <f>[3]Agosto!$J$5</f>
        <v>39.6</v>
      </c>
      <c r="C7" s="93">
        <f>[3]Agosto!$J$6</f>
        <v>47.88</v>
      </c>
      <c r="D7" s="93">
        <f>[3]Agosto!$J$7</f>
        <v>43.2</v>
      </c>
      <c r="E7" s="93">
        <f>[3]Agosto!$J$8</f>
        <v>39.24</v>
      </c>
      <c r="F7" s="93">
        <f>[3]Agosto!$J$9</f>
        <v>36.36</v>
      </c>
      <c r="G7" s="93">
        <f>[3]Agosto!$J$10</f>
        <v>41.4</v>
      </c>
      <c r="H7" s="93">
        <f>[3]Agosto!$J$11</f>
        <v>37.080000000000005</v>
      </c>
      <c r="I7" s="93">
        <f>[3]Agosto!$J$12</f>
        <v>32.76</v>
      </c>
      <c r="J7" s="93">
        <f>[3]Agosto!$J$13</f>
        <v>38.159999999999997</v>
      </c>
      <c r="K7" s="93">
        <f>[3]Agosto!$J$14</f>
        <v>24.12</v>
      </c>
      <c r="L7" s="93">
        <f>[3]Agosto!$J$15</f>
        <v>27</v>
      </c>
      <c r="M7" s="93">
        <f>[3]Agosto!$J$16</f>
        <v>31.319999999999997</v>
      </c>
      <c r="N7" s="93">
        <f>[3]Agosto!$J$17</f>
        <v>24.48</v>
      </c>
      <c r="O7" s="93">
        <f>[3]Agosto!$J$18</f>
        <v>33.480000000000004</v>
      </c>
      <c r="P7" s="93">
        <f>[3]Agosto!$J$19</f>
        <v>26.64</v>
      </c>
      <c r="Q7" s="93">
        <f>[3]Agosto!$J$20</f>
        <v>31.319999999999997</v>
      </c>
      <c r="R7" s="93">
        <f>[3]Agosto!$J$21</f>
        <v>35.28</v>
      </c>
      <c r="S7" s="93">
        <f>[3]Agosto!$J$22</f>
        <v>38.159999999999997</v>
      </c>
      <c r="T7" s="93">
        <f>[3]Agosto!$J$23</f>
        <v>35.64</v>
      </c>
      <c r="U7" s="93">
        <f>[3]Agosto!$J$24</f>
        <v>28.08</v>
      </c>
      <c r="V7" s="93">
        <f>[3]Agosto!$J$25</f>
        <v>49.32</v>
      </c>
      <c r="W7" s="93">
        <f>[3]Agosto!$J$26</f>
        <v>49.32</v>
      </c>
      <c r="X7" s="93">
        <f>[3]Agosto!$J$27</f>
        <v>39.6</v>
      </c>
      <c r="Y7" s="93">
        <f>[3]Agosto!$J$28</f>
        <v>34.200000000000003</v>
      </c>
      <c r="Z7" s="93">
        <f>[3]Agosto!$J$29</f>
        <v>42.84</v>
      </c>
      <c r="AA7" s="93">
        <f>[3]Agosto!$J$30</f>
        <v>32.04</v>
      </c>
      <c r="AB7" s="93">
        <f>[3]Agosto!$J$31</f>
        <v>34.92</v>
      </c>
      <c r="AC7" s="93">
        <f>[3]Agosto!$J$32</f>
        <v>29.52</v>
      </c>
      <c r="AD7" s="93">
        <f>[3]Agosto!$J$33</f>
        <v>33.119999999999997</v>
      </c>
      <c r="AE7" s="93">
        <f>[3]Agosto!$J$34</f>
        <v>36.72</v>
      </c>
      <c r="AF7" s="93">
        <f>[3]Agosto!$J$35</f>
        <v>34.200000000000003</v>
      </c>
      <c r="AG7" s="81">
        <f t="shared" si="3"/>
        <v>49.32</v>
      </c>
      <c r="AH7" s="92">
        <f t="shared" si="4"/>
        <v>35.709677419354847</v>
      </c>
    </row>
    <row r="8" spans="1:34" x14ac:dyDescent="0.2">
      <c r="A8" s="50" t="s">
        <v>1</v>
      </c>
      <c r="B8" s="93">
        <f>[4]Agosto!$J$5</f>
        <v>51.480000000000004</v>
      </c>
      <c r="C8" s="93">
        <f>[4]Agosto!$J$6</f>
        <v>52.2</v>
      </c>
      <c r="D8" s="93">
        <f>[4]Agosto!$J$7</f>
        <v>57.960000000000008</v>
      </c>
      <c r="E8" s="93">
        <f>[4]Agosto!$J$8</f>
        <v>42.84</v>
      </c>
      <c r="F8" s="93">
        <f>[4]Agosto!$J$9</f>
        <v>35.28</v>
      </c>
      <c r="G8" s="93">
        <f>[4]Agosto!$J$10</f>
        <v>46.080000000000005</v>
      </c>
      <c r="H8" s="93">
        <f>[4]Agosto!$J$11</f>
        <v>51.84</v>
      </c>
      <c r="I8" s="93">
        <f>[4]Agosto!$J$12</f>
        <v>27.720000000000002</v>
      </c>
      <c r="J8" s="93">
        <f>[4]Agosto!$J$13</f>
        <v>37.080000000000005</v>
      </c>
      <c r="K8" s="93">
        <f>[4]Agosto!$J$14</f>
        <v>18</v>
      </c>
      <c r="L8" s="93">
        <f>[4]Agosto!$J$15</f>
        <v>19.440000000000001</v>
      </c>
      <c r="M8" s="93">
        <f>[4]Agosto!$J$16</f>
        <v>42.480000000000004</v>
      </c>
      <c r="N8" s="93">
        <f>[4]Agosto!$J$17</f>
        <v>29.880000000000003</v>
      </c>
      <c r="O8" s="93">
        <f>[4]Agosto!$J$18</f>
        <v>21.96</v>
      </c>
      <c r="P8" s="93">
        <f>[4]Agosto!$J$19</f>
        <v>21.6</v>
      </c>
      <c r="Q8" s="93">
        <f>[4]Agosto!$J$20</f>
        <v>22.68</v>
      </c>
      <c r="R8" s="93">
        <f>[4]Agosto!$J$21</f>
        <v>27.720000000000002</v>
      </c>
      <c r="S8" s="93">
        <f>[4]Agosto!$J$22</f>
        <v>24.12</v>
      </c>
      <c r="T8" s="93">
        <f>[4]Agosto!$J$23</f>
        <v>28.8</v>
      </c>
      <c r="U8" s="93">
        <f>[4]Agosto!$J$24</f>
        <v>27</v>
      </c>
      <c r="V8" s="93">
        <f>[4]Agosto!$J$25</f>
        <v>39.24</v>
      </c>
      <c r="W8" s="93">
        <f>[4]Agosto!$J$26</f>
        <v>46.440000000000005</v>
      </c>
      <c r="X8" s="93">
        <f>[4]Agosto!$J$27</f>
        <v>26.64</v>
      </c>
      <c r="Y8" s="93">
        <f>[4]Agosto!$J$28</f>
        <v>25.92</v>
      </c>
      <c r="Z8" s="93">
        <f>[4]Agosto!$J$29</f>
        <v>34.56</v>
      </c>
      <c r="AA8" s="93">
        <f>[4]Agosto!$J$30</f>
        <v>39.6</v>
      </c>
      <c r="AB8" s="93">
        <f>[4]Agosto!$J$31</f>
        <v>25.2</v>
      </c>
      <c r="AC8" s="93">
        <f>[4]Agosto!$J$32</f>
        <v>23.400000000000002</v>
      </c>
      <c r="AD8" s="93">
        <f>[4]Agosto!$J$33</f>
        <v>30.240000000000002</v>
      </c>
      <c r="AE8" s="93">
        <f>[4]Agosto!$J$34</f>
        <v>34.92</v>
      </c>
      <c r="AF8" s="93">
        <f>[4]Agosto!$J$35</f>
        <v>30.96</v>
      </c>
      <c r="AG8" s="81">
        <f t="shared" si="3"/>
        <v>57.960000000000008</v>
      </c>
      <c r="AH8" s="92">
        <f t="shared" si="4"/>
        <v>33.654193548387099</v>
      </c>
    </row>
    <row r="9" spans="1:34" x14ac:dyDescent="0.2">
      <c r="A9" s="50" t="s">
        <v>149</v>
      </c>
      <c r="B9" s="93">
        <f>[5]Agosto!$J$5</f>
        <v>54</v>
      </c>
      <c r="C9" s="93">
        <f>[5]Agosto!$J$6</f>
        <v>56.16</v>
      </c>
      <c r="D9" s="93">
        <f>[5]Agosto!$J$7</f>
        <v>58.32</v>
      </c>
      <c r="E9" s="93">
        <f>[5]Agosto!$J$8</f>
        <v>42.84</v>
      </c>
      <c r="F9" s="93">
        <f>[5]Agosto!$J$9</f>
        <v>38.880000000000003</v>
      </c>
      <c r="G9" s="93">
        <f>[5]Agosto!$J$10</f>
        <v>43.56</v>
      </c>
      <c r="H9" s="93">
        <f>[5]Agosto!$J$11</f>
        <v>48.6</v>
      </c>
      <c r="I9" s="93">
        <f>[5]Agosto!$J$12</f>
        <v>38.159999999999997</v>
      </c>
      <c r="J9" s="93">
        <f>[5]Agosto!$J$13</f>
        <v>37.440000000000005</v>
      </c>
      <c r="K9" s="93">
        <f>[5]Agosto!$J$14</f>
        <v>30.6</v>
      </c>
      <c r="L9" s="93">
        <f>[5]Agosto!$J$15</f>
        <v>23.759999999999998</v>
      </c>
      <c r="M9" s="93">
        <f>[5]Agosto!$J$16</f>
        <v>37.800000000000004</v>
      </c>
      <c r="N9" s="93">
        <f>[5]Agosto!$J$17</f>
        <v>30.6</v>
      </c>
      <c r="O9" s="93">
        <f>[5]Agosto!$J$18</f>
        <v>35.28</v>
      </c>
      <c r="P9" s="93">
        <f>[5]Agosto!$J$19</f>
        <v>32.4</v>
      </c>
      <c r="Q9" s="93">
        <f>[5]Agosto!$J$20</f>
        <v>41.4</v>
      </c>
      <c r="R9" s="93">
        <f>[5]Agosto!$J$21</f>
        <v>41.76</v>
      </c>
      <c r="S9" s="93">
        <f>[5]Agosto!$J$22</f>
        <v>47.88</v>
      </c>
      <c r="T9" s="93">
        <f>[5]Agosto!$J$23</f>
        <v>44.28</v>
      </c>
      <c r="U9" s="93">
        <f>[5]Agosto!$J$24</f>
        <v>36.72</v>
      </c>
      <c r="V9" s="93">
        <f>[5]Agosto!$J$25</f>
        <v>51.84</v>
      </c>
      <c r="W9" s="93">
        <f>[5]Agosto!$J$26</f>
        <v>52.56</v>
      </c>
      <c r="X9" s="93">
        <f>[5]Agosto!$J$27</f>
        <v>45</v>
      </c>
      <c r="Y9" s="93">
        <f>[5]Agosto!$J$28</f>
        <v>34.92</v>
      </c>
      <c r="Z9" s="93">
        <f>[5]Agosto!$J$29</f>
        <v>43.2</v>
      </c>
      <c r="AA9" s="93">
        <f>[5]Agosto!$J$30</f>
        <v>42.84</v>
      </c>
      <c r="AB9" s="93">
        <f>[5]Agosto!$J$31</f>
        <v>40.32</v>
      </c>
      <c r="AC9" s="93">
        <f>[5]Agosto!$J$32</f>
        <v>38.519999999999996</v>
      </c>
      <c r="AD9" s="93">
        <f>[5]Agosto!$J$33</f>
        <v>44.64</v>
      </c>
      <c r="AE9" s="93">
        <f>[5]Agosto!$J$34</f>
        <v>49.680000000000007</v>
      </c>
      <c r="AF9" s="93">
        <f>[5]Agosto!$J$35</f>
        <v>36.72</v>
      </c>
      <c r="AG9" s="81" t="s">
        <v>203</v>
      </c>
      <c r="AH9" s="92" t="s">
        <v>203</v>
      </c>
    </row>
    <row r="10" spans="1:34" x14ac:dyDescent="0.2">
      <c r="A10" s="50" t="s">
        <v>93</v>
      </c>
      <c r="B10" s="93">
        <f>[6]Agosto!$J$5</f>
        <v>50.4</v>
      </c>
      <c r="C10" s="93">
        <f>[6]Agosto!$J$6</f>
        <v>47.88</v>
      </c>
      <c r="D10" s="93">
        <f>[6]Agosto!$J$7</f>
        <v>56.519999999999996</v>
      </c>
      <c r="E10" s="93">
        <f>[6]Agosto!$J$8</f>
        <v>40.32</v>
      </c>
      <c r="F10" s="93">
        <f>[6]Agosto!$J$9</f>
        <v>39.6</v>
      </c>
      <c r="G10" s="93">
        <f>[6]Agosto!$J$10</f>
        <v>47.88</v>
      </c>
      <c r="H10" s="93">
        <f>[6]Agosto!$J$11</f>
        <v>50.04</v>
      </c>
      <c r="I10" s="93">
        <f>[6]Agosto!$J$12</f>
        <v>34.92</v>
      </c>
      <c r="J10" s="93">
        <f>[6]Agosto!$J$13</f>
        <v>46.800000000000004</v>
      </c>
      <c r="K10" s="93">
        <f>[6]Agosto!$J$14</f>
        <v>43.2</v>
      </c>
      <c r="L10" s="93">
        <f>[6]Agosto!$J$15</f>
        <v>38.159999999999997</v>
      </c>
      <c r="M10" s="93">
        <f>[6]Agosto!$J$16</f>
        <v>37.080000000000005</v>
      </c>
      <c r="N10" s="93">
        <f>[6]Agosto!$J$17</f>
        <v>32.4</v>
      </c>
      <c r="O10" s="93">
        <f>[6]Agosto!$J$18</f>
        <v>33.119999999999997</v>
      </c>
      <c r="P10" s="93">
        <f>[6]Agosto!$J$19</f>
        <v>29.880000000000003</v>
      </c>
      <c r="Q10" s="93">
        <f>[6]Agosto!$J$20</f>
        <v>38.159999999999997</v>
      </c>
      <c r="R10" s="93">
        <f>[6]Agosto!$J$21</f>
        <v>38.519999999999996</v>
      </c>
      <c r="S10" s="93">
        <f>[6]Agosto!$J$22</f>
        <v>39.6</v>
      </c>
      <c r="T10" s="93">
        <f>[6]Agosto!$J$23</f>
        <v>33.480000000000004</v>
      </c>
      <c r="U10" s="93">
        <f>[6]Agosto!$J$24</f>
        <v>25.56</v>
      </c>
      <c r="V10" s="93">
        <f>[6]Agosto!$J$25</f>
        <v>47.88</v>
      </c>
      <c r="W10" s="93">
        <f>[6]Agosto!$J$26</f>
        <v>55.800000000000004</v>
      </c>
      <c r="X10" s="93">
        <f>[6]Agosto!$J$27</f>
        <v>34.92</v>
      </c>
      <c r="Y10" s="93">
        <f>[6]Agosto!$J$28</f>
        <v>37.440000000000005</v>
      </c>
      <c r="Z10" s="93">
        <f>[6]Agosto!$J$29</f>
        <v>51.84</v>
      </c>
      <c r="AA10" s="93">
        <f>[6]Agosto!$J$30</f>
        <v>43.92</v>
      </c>
      <c r="AB10" s="93">
        <f>[6]Agosto!$J$31</f>
        <v>44.64</v>
      </c>
      <c r="AC10" s="93">
        <f>[6]Agosto!$J$32</f>
        <v>37.440000000000005</v>
      </c>
      <c r="AD10" s="93">
        <f>[6]Agosto!$J$33</f>
        <v>40.680000000000007</v>
      </c>
      <c r="AE10" s="93">
        <f>[6]Agosto!$J$34</f>
        <v>42.480000000000004</v>
      </c>
      <c r="AF10" s="93">
        <f>[6]Agosto!$J$35</f>
        <v>32.04</v>
      </c>
      <c r="AG10" s="81">
        <f t="shared" si="3"/>
        <v>56.519999999999996</v>
      </c>
      <c r="AH10" s="92">
        <f t="shared" si="4"/>
        <v>41.051612903225809</v>
      </c>
    </row>
    <row r="11" spans="1:34" x14ac:dyDescent="0.2">
      <c r="A11" s="50" t="s">
        <v>50</v>
      </c>
      <c r="B11" s="93">
        <f>[7]Agosto!$J$5</f>
        <v>43.2</v>
      </c>
      <c r="C11" s="93">
        <f>[7]Agosto!$J$6</f>
        <v>39.6</v>
      </c>
      <c r="D11" s="93">
        <f>[7]Agosto!$J$7</f>
        <v>40.32</v>
      </c>
      <c r="E11" s="93">
        <f>[7]Agosto!$J$8</f>
        <v>41.4</v>
      </c>
      <c r="F11" s="93">
        <f>[7]Agosto!$J$9</f>
        <v>38.159999999999997</v>
      </c>
      <c r="G11" s="93">
        <f>[7]Agosto!$J$10</f>
        <v>43.2</v>
      </c>
      <c r="H11" s="93">
        <f>[7]Agosto!$J$11</f>
        <v>39.6</v>
      </c>
      <c r="I11" s="93">
        <f>[7]Agosto!$J$12</f>
        <v>31.319999999999997</v>
      </c>
      <c r="J11" s="93">
        <f>[7]Agosto!$J$13</f>
        <v>42.12</v>
      </c>
      <c r="K11" s="93">
        <f>[7]Agosto!$J$14</f>
        <v>24.840000000000003</v>
      </c>
      <c r="L11" s="93">
        <f>[7]Agosto!$J$15</f>
        <v>22.68</v>
      </c>
      <c r="M11" s="93">
        <f>[7]Agosto!$J$16</f>
        <v>32.76</v>
      </c>
      <c r="N11" s="93">
        <f>[7]Agosto!$J$17</f>
        <v>32.04</v>
      </c>
      <c r="O11" s="93">
        <f>[7]Agosto!$J$18</f>
        <v>30.96</v>
      </c>
      <c r="P11" s="93">
        <f>[7]Agosto!$J$19</f>
        <v>24.840000000000003</v>
      </c>
      <c r="Q11" s="93">
        <f>[7]Agosto!$J$20</f>
        <v>25.56</v>
      </c>
      <c r="R11" s="93">
        <f>[7]Agosto!$J$21</f>
        <v>30.6</v>
      </c>
      <c r="S11" s="93">
        <f>[7]Agosto!$J$22</f>
        <v>27.36</v>
      </c>
      <c r="T11" s="93">
        <f>[7]Agosto!$J$23</f>
        <v>37.080000000000005</v>
      </c>
      <c r="U11" s="93">
        <f>[7]Agosto!$J$24</f>
        <v>23.040000000000003</v>
      </c>
      <c r="V11" s="93">
        <f>[7]Agosto!$J$25</f>
        <v>38.159999999999997</v>
      </c>
      <c r="W11" s="93">
        <f>[7]Agosto!$J$26</f>
        <v>41.76</v>
      </c>
      <c r="X11" s="93">
        <f>[7]Agosto!$J$27</f>
        <v>38.519999999999996</v>
      </c>
      <c r="Y11" s="93">
        <f>[7]Agosto!$J$28</f>
        <v>40.680000000000007</v>
      </c>
      <c r="Z11" s="93">
        <f>[7]Agosto!$J$29</f>
        <v>34.200000000000003</v>
      </c>
      <c r="AA11" s="93">
        <f>[7]Agosto!$J$30</f>
        <v>33.480000000000004</v>
      </c>
      <c r="AB11" s="93">
        <f>[7]Agosto!$J$31</f>
        <v>41.76</v>
      </c>
      <c r="AC11" s="93">
        <f>[7]Agosto!$J$32</f>
        <v>30.240000000000002</v>
      </c>
      <c r="AD11" s="93">
        <f>[7]Agosto!$J$33</f>
        <v>33.840000000000003</v>
      </c>
      <c r="AE11" s="93">
        <f>[7]Agosto!$J$34</f>
        <v>34.200000000000003</v>
      </c>
      <c r="AF11" s="93">
        <f>[7]Agosto!$J$35</f>
        <v>30.6</v>
      </c>
      <c r="AG11" s="81">
        <f t="shared" si="3"/>
        <v>43.2</v>
      </c>
      <c r="AH11" s="92">
        <f t="shared" si="4"/>
        <v>34.45548387096774</v>
      </c>
    </row>
    <row r="12" spans="1:34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 t="s">
        <v>203</v>
      </c>
      <c r="AH12" s="92" t="s">
        <v>203</v>
      </c>
    </row>
    <row r="13" spans="1:34" x14ac:dyDescent="0.2">
      <c r="A13" s="50" t="s">
        <v>96</v>
      </c>
      <c r="B13" s="93">
        <f>[8]Agosto!$J$5</f>
        <v>48.6</v>
      </c>
      <c r="C13" s="93">
        <f>[8]Agosto!$J$6</f>
        <v>54</v>
      </c>
      <c r="D13" s="93">
        <f>[8]Agosto!$J$7</f>
        <v>59.760000000000005</v>
      </c>
      <c r="E13" s="93">
        <f>[8]Agosto!$J$8</f>
        <v>51.84</v>
      </c>
      <c r="F13" s="93">
        <f>[8]Agosto!$J$9</f>
        <v>45</v>
      </c>
      <c r="G13" s="93">
        <f>[8]Agosto!$J$10</f>
        <v>49.32</v>
      </c>
      <c r="H13" s="93">
        <f>[8]Agosto!$J$11</f>
        <v>48.6</v>
      </c>
      <c r="I13" s="93">
        <f>[8]Agosto!$J$12</f>
        <v>41.04</v>
      </c>
      <c r="J13" s="93">
        <f>[8]Agosto!$J$13</f>
        <v>45.72</v>
      </c>
      <c r="K13" s="93">
        <f>[8]Agosto!$J$14</f>
        <v>22.32</v>
      </c>
      <c r="L13" s="93">
        <f>[8]Agosto!$J$15</f>
        <v>27.720000000000002</v>
      </c>
      <c r="M13" s="93">
        <f>[8]Agosto!$J$16</f>
        <v>39.6</v>
      </c>
      <c r="N13" s="93">
        <f>[8]Agosto!$J$17</f>
        <v>19.8</v>
      </c>
      <c r="O13" s="93">
        <f>[8]Agosto!$J$18</f>
        <v>32.4</v>
      </c>
      <c r="P13" s="93">
        <f>[8]Agosto!$J$19</f>
        <v>34.92</v>
      </c>
      <c r="Q13" s="93">
        <f>[8]Agosto!$J$20</f>
        <v>42.12</v>
      </c>
      <c r="R13" s="93">
        <f>[8]Agosto!$J$21</f>
        <v>38.880000000000003</v>
      </c>
      <c r="S13" s="93">
        <f>[8]Agosto!$J$22</f>
        <v>36</v>
      </c>
      <c r="T13" s="93">
        <f>[8]Agosto!$J$23</f>
        <v>39.6</v>
      </c>
      <c r="U13" s="93">
        <f>[8]Agosto!$J$24</f>
        <v>34.56</v>
      </c>
      <c r="V13" s="93">
        <f>[8]Agosto!$J$25</f>
        <v>56.88</v>
      </c>
      <c r="W13" s="93">
        <f>[8]Agosto!$J$26</f>
        <v>38.880000000000003</v>
      </c>
      <c r="X13" s="93">
        <f>[8]Agosto!$J$27</f>
        <v>47.88</v>
      </c>
      <c r="Y13" s="93">
        <f>[8]Agosto!$J$28</f>
        <v>43.2</v>
      </c>
      <c r="Z13" s="93">
        <f>[8]Agosto!$J$29</f>
        <v>48.96</v>
      </c>
      <c r="AA13" s="93">
        <f>[8]Agosto!$J$30</f>
        <v>29.52</v>
      </c>
      <c r="AB13" s="93">
        <f>[8]Agosto!$J$31</f>
        <v>25.92</v>
      </c>
      <c r="AC13" s="93">
        <f>[8]Agosto!$J$32</f>
        <v>37.440000000000005</v>
      </c>
      <c r="AD13" s="93">
        <f>[8]Agosto!$J$33</f>
        <v>35.64</v>
      </c>
      <c r="AE13" s="93">
        <f>[8]Agosto!$J$34</f>
        <v>39.24</v>
      </c>
      <c r="AF13" s="93">
        <f>[8]Agosto!$J$35</f>
        <v>40.680000000000007</v>
      </c>
      <c r="AG13" s="81">
        <f t="shared" si="3"/>
        <v>59.760000000000005</v>
      </c>
      <c r="AH13" s="92">
        <f t="shared" si="4"/>
        <v>40.517419354838715</v>
      </c>
    </row>
    <row r="14" spans="1:34" hidden="1" x14ac:dyDescent="0.2">
      <c r="A14" s="50" t="s">
        <v>100</v>
      </c>
      <c r="B14" s="93" t="str">
        <f>[9]Agosto!$J$5</f>
        <v>*</v>
      </c>
      <c r="C14" s="93" t="str">
        <f>[9]Agosto!$J$6</f>
        <v>*</v>
      </c>
      <c r="D14" s="93" t="str">
        <f>[9]Agosto!$J$7</f>
        <v>*</v>
      </c>
      <c r="E14" s="93" t="str">
        <f>[9]Agosto!$J$8</f>
        <v>*</v>
      </c>
      <c r="F14" s="93" t="str">
        <f>[9]Agosto!$J$9</f>
        <v>*</v>
      </c>
      <c r="G14" s="93" t="str">
        <f>[9]Agosto!$J$10</f>
        <v>*</v>
      </c>
      <c r="H14" s="93" t="str">
        <f>[9]Agosto!$J$11</f>
        <v>*</v>
      </c>
      <c r="I14" s="93" t="str">
        <f>[9]Agosto!$J$12</f>
        <v>*</v>
      </c>
      <c r="J14" s="93" t="str">
        <f>[9]Agosto!$J$13</f>
        <v>*</v>
      </c>
      <c r="K14" s="93" t="str">
        <f>[9]Agosto!$J$14</f>
        <v>*</v>
      </c>
      <c r="L14" s="93" t="str">
        <f>[9]Agosto!$J$15</f>
        <v>*</v>
      </c>
      <c r="M14" s="93" t="str">
        <f>[9]Agosto!$J$16</f>
        <v>*</v>
      </c>
      <c r="N14" s="93" t="str">
        <f>[9]Agosto!$J$17</f>
        <v>*</v>
      </c>
      <c r="O14" s="93" t="str">
        <f>[9]Agosto!$J$18</f>
        <v>*</v>
      </c>
      <c r="P14" s="93" t="str">
        <f>[9]Agosto!$J$19</f>
        <v>*</v>
      </c>
      <c r="Q14" s="93" t="str">
        <f>[9]Agosto!$J$20</f>
        <v>*</v>
      </c>
      <c r="R14" s="93" t="str">
        <f>[9]Agosto!$J$21</f>
        <v>*</v>
      </c>
      <c r="S14" s="93" t="str">
        <f>[9]Agosto!$J$22</f>
        <v>*</v>
      </c>
      <c r="T14" s="93" t="str">
        <f>[9]Agosto!$J$23</f>
        <v>*</v>
      </c>
      <c r="U14" s="93" t="str">
        <f>[9]Agosto!$J$24</f>
        <v>*</v>
      </c>
      <c r="V14" s="93" t="str">
        <f>[9]Agosto!$J$25</f>
        <v>*</v>
      </c>
      <c r="W14" s="93" t="str">
        <f>[9]Agosto!$J$26</f>
        <v>*</v>
      </c>
      <c r="X14" s="93" t="str">
        <f>[9]Agosto!$J$27</f>
        <v>*</v>
      </c>
      <c r="Y14" s="93" t="str">
        <f>[9]Agosto!$J$28</f>
        <v>*</v>
      </c>
      <c r="Z14" s="93" t="str">
        <f>[9]Agosto!$J$29</f>
        <v>*</v>
      </c>
      <c r="AA14" s="93" t="str">
        <f>[9]Agosto!$J$30</f>
        <v>*</v>
      </c>
      <c r="AB14" s="93" t="str">
        <f>[9]Agosto!$J$31</f>
        <v>*</v>
      </c>
      <c r="AC14" s="93" t="str">
        <f>[9]Agosto!$J$32</f>
        <v>*</v>
      </c>
      <c r="AD14" s="93" t="str">
        <f>[9]Agosto!$J$33</f>
        <v>*</v>
      </c>
      <c r="AE14" s="93" t="str">
        <f>[9]Agosto!$J$34</f>
        <v>*</v>
      </c>
      <c r="AF14" s="93" t="str">
        <f>[9]Agosto!$J$35</f>
        <v>*</v>
      </c>
      <c r="AG14" s="81" t="s">
        <v>203</v>
      </c>
      <c r="AH14" s="92" t="s">
        <v>203</v>
      </c>
    </row>
    <row r="15" spans="1:34" x14ac:dyDescent="0.2">
      <c r="A15" s="50" t="s">
        <v>103</v>
      </c>
      <c r="B15" s="93">
        <f>[10]Agosto!$J$5</f>
        <v>48.24</v>
      </c>
      <c r="C15" s="93">
        <f>[10]Agosto!$J$6</f>
        <v>56.16</v>
      </c>
      <c r="D15" s="93">
        <f>[10]Agosto!$J$7</f>
        <v>50.04</v>
      </c>
      <c r="E15" s="93">
        <f>[10]Agosto!$J$8</f>
        <v>39.24</v>
      </c>
      <c r="F15" s="93">
        <f>[10]Agosto!$J$9</f>
        <v>41.4</v>
      </c>
      <c r="G15" s="93">
        <f>[10]Agosto!$J$10</f>
        <v>48.6</v>
      </c>
      <c r="H15" s="93">
        <f>[10]Agosto!$J$11</f>
        <v>49.680000000000007</v>
      </c>
      <c r="I15" s="93">
        <f>[10]Agosto!$J$12</f>
        <v>41.76</v>
      </c>
      <c r="J15" s="93">
        <f>[10]Agosto!$J$13</f>
        <v>43.92</v>
      </c>
      <c r="K15" s="93">
        <f>[10]Agosto!$J$14</f>
        <v>25.92</v>
      </c>
      <c r="L15" s="93">
        <f>[10]Agosto!$J$15</f>
        <v>25.56</v>
      </c>
      <c r="M15" s="93">
        <f>[10]Agosto!$J$16</f>
        <v>46.800000000000004</v>
      </c>
      <c r="N15" s="93">
        <f>[10]Agosto!$J$17</f>
        <v>23.759999999999998</v>
      </c>
      <c r="O15" s="93">
        <f>[10]Agosto!$J$18</f>
        <v>33.840000000000003</v>
      </c>
      <c r="P15" s="93">
        <f>[10]Agosto!$J$19</f>
        <v>41.04</v>
      </c>
      <c r="Q15" s="93">
        <f>[10]Agosto!$J$20</f>
        <v>38.519999999999996</v>
      </c>
      <c r="R15" s="93">
        <f>[10]Agosto!$J$21</f>
        <v>39.24</v>
      </c>
      <c r="S15" s="93">
        <f>[10]Agosto!$J$22</f>
        <v>41.76</v>
      </c>
      <c r="T15" s="93">
        <f>[10]Agosto!$J$23</f>
        <v>41.4</v>
      </c>
      <c r="U15" s="93">
        <f>[10]Agosto!$J$24</f>
        <v>33.119999999999997</v>
      </c>
      <c r="V15" s="93">
        <f>[10]Agosto!$J$25</f>
        <v>44.64</v>
      </c>
      <c r="W15" s="93">
        <f>[10]Agosto!$J$26</f>
        <v>52.2</v>
      </c>
      <c r="X15" s="93">
        <f>[10]Agosto!$J$27</f>
        <v>46.440000000000005</v>
      </c>
      <c r="Y15" s="93">
        <f>[10]Agosto!$J$28</f>
        <v>35.64</v>
      </c>
      <c r="Z15" s="93">
        <f>[10]Agosto!$J$29</f>
        <v>44.28</v>
      </c>
      <c r="AA15" s="93">
        <f>[10]Agosto!$J$30</f>
        <v>35.28</v>
      </c>
      <c r="AB15" s="93">
        <f>[10]Agosto!$J$31</f>
        <v>34.92</v>
      </c>
      <c r="AC15" s="93">
        <f>[10]Agosto!$J$32</f>
        <v>36</v>
      </c>
      <c r="AD15" s="93">
        <f>[10]Agosto!$J$33</f>
        <v>35.64</v>
      </c>
      <c r="AE15" s="93">
        <f>[10]Agosto!$J$34</f>
        <v>42.84</v>
      </c>
      <c r="AF15" s="93">
        <f>[10]Agosto!$J$35</f>
        <v>39.6</v>
      </c>
      <c r="AG15" s="81">
        <f t="shared" si="3"/>
        <v>56.16</v>
      </c>
      <c r="AH15" s="92">
        <f t="shared" si="4"/>
        <v>40.563870967741934</v>
      </c>
    </row>
    <row r="16" spans="1:34" hidden="1" x14ac:dyDescent="0.2">
      <c r="A16" s="50" t="s">
        <v>150</v>
      </c>
      <c r="B16" s="93" t="str">
        <f>[11]Agosto!$J$5</f>
        <v>*</v>
      </c>
      <c r="C16" s="93" t="str">
        <f>[11]Agosto!$J$6</f>
        <v>*</v>
      </c>
      <c r="D16" s="93" t="str">
        <f>[11]Agosto!$J$7</f>
        <v>*</v>
      </c>
      <c r="E16" s="93" t="str">
        <f>[11]Agosto!$J$8</f>
        <v>*</v>
      </c>
      <c r="F16" s="93" t="str">
        <f>[11]Agosto!$J$9</f>
        <v>*</v>
      </c>
      <c r="G16" s="93" t="str">
        <f>[11]Agosto!$J$10</f>
        <v>*</v>
      </c>
      <c r="H16" s="93" t="str">
        <f>[11]Agosto!$J$11</f>
        <v>*</v>
      </c>
      <c r="I16" s="93" t="str">
        <f>[11]Agosto!$J$12</f>
        <v>*</v>
      </c>
      <c r="J16" s="93" t="str">
        <f>[11]Agosto!$J$13</f>
        <v>*</v>
      </c>
      <c r="K16" s="93" t="str">
        <f>[11]Agosto!$J$14</f>
        <v>*</v>
      </c>
      <c r="L16" s="93" t="str">
        <f>[11]Agosto!$J$15</f>
        <v>*</v>
      </c>
      <c r="M16" s="93" t="str">
        <f>[11]Agosto!$J$16</f>
        <v>*</v>
      </c>
      <c r="N16" s="93">
        <f>[11]Agosto!$J$17</f>
        <v>32.04</v>
      </c>
      <c r="O16" s="93">
        <f>[11]Agosto!$J$18</f>
        <v>30.96</v>
      </c>
      <c r="P16" s="93">
        <f>[11]Agosto!$J$19</f>
        <v>27</v>
      </c>
      <c r="Q16" s="93">
        <f>[11]Agosto!$J$20</f>
        <v>28.8</v>
      </c>
      <c r="R16" s="93">
        <f>[11]Agosto!$J$21</f>
        <v>29.52</v>
      </c>
      <c r="S16" s="93">
        <f>[11]Agosto!$J$22</f>
        <v>34.200000000000003</v>
      </c>
      <c r="T16" s="93">
        <f>[11]Agosto!$J$23</f>
        <v>30.6</v>
      </c>
      <c r="U16" s="93">
        <f>[11]Agosto!$J$24</f>
        <v>39.24</v>
      </c>
      <c r="V16" s="93">
        <f>[11]Agosto!$J$25</f>
        <v>44.28</v>
      </c>
      <c r="W16" s="93">
        <f>[11]Agosto!$J$26</f>
        <v>56.16</v>
      </c>
      <c r="X16" s="93">
        <f>[11]Agosto!$J$27</f>
        <v>46.800000000000004</v>
      </c>
      <c r="Y16" s="93">
        <f>[11]Agosto!$J$28</f>
        <v>48.6</v>
      </c>
      <c r="Z16" s="93">
        <f>[11]Agosto!$J$29</f>
        <v>54.72</v>
      </c>
      <c r="AA16" s="93">
        <f>[11]Agosto!$J$30</f>
        <v>35.64</v>
      </c>
      <c r="AB16" s="93">
        <f>[11]Agosto!$J$31</f>
        <v>34.56</v>
      </c>
      <c r="AC16" s="93">
        <f>[11]Agosto!$J$32</f>
        <v>30.240000000000002</v>
      </c>
      <c r="AD16" s="93">
        <f>[11]Agosto!$J$33</f>
        <v>38.880000000000003</v>
      </c>
      <c r="AE16" s="93">
        <f>[11]Agosto!$J$34</f>
        <v>36</v>
      </c>
      <c r="AF16" s="93">
        <f>[11]Agosto!$J$35</f>
        <v>31.319999999999997</v>
      </c>
      <c r="AG16" s="81" t="s">
        <v>203</v>
      </c>
      <c r="AH16" s="92" t="s">
        <v>203</v>
      </c>
    </row>
    <row r="17" spans="1:38" x14ac:dyDescent="0.2">
      <c r="A17" s="50" t="s">
        <v>2</v>
      </c>
      <c r="B17" s="93">
        <f>[12]Agosto!$J$5</f>
        <v>45</v>
      </c>
      <c r="C17" s="93">
        <f>[12]Agosto!$J$6</f>
        <v>44.64</v>
      </c>
      <c r="D17" s="93">
        <f>[12]Agosto!$J$7</f>
        <v>50.04</v>
      </c>
      <c r="E17" s="93">
        <f>[12]Agosto!$J$8</f>
        <v>36</v>
      </c>
      <c r="F17" s="93">
        <f>[12]Agosto!$J$9</f>
        <v>35.64</v>
      </c>
      <c r="G17" s="93">
        <f>[12]Agosto!$J$10</f>
        <v>45.72</v>
      </c>
      <c r="H17" s="93">
        <f>[12]Agosto!$J$11</f>
        <v>49.32</v>
      </c>
      <c r="I17" s="93">
        <f>[12]Agosto!$J$12</f>
        <v>21.96</v>
      </c>
      <c r="J17" s="93">
        <f>[12]Agosto!$J$13</f>
        <v>51.480000000000004</v>
      </c>
      <c r="K17" s="93">
        <f>[12]Agosto!$J$14</f>
        <v>28.8</v>
      </c>
      <c r="L17" s="93">
        <f>[12]Agosto!$J$15</f>
        <v>27.36</v>
      </c>
      <c r="M17" s="93">
        <f>[12]Agosto!$J$16</f>
        <v>34.56</v>
      </c>
      <c r="N17" s="93">
        <f>[12]Agosto!$J$17</f>
        <v>28.8</v>
      </c>
      <c r="O17" s="93">
        <f>[12]Agosto!$J$18</f>
        <v>35.28</v>
      </c>
      <c r="P17" s="93">
        <f>[12]Agosto!$J$19</f>
        <v>30.96</v>
      </c>
      <c r="Q17" s="93">
        <f>[12]Agosto!$J$20</f>
        <v>38.880000000000003</v>
      </c>
      <c r="R17" s="93">
        <f>[12]Agosto!$J$21</f>
        <v>36.72</v>
      </c>
      <c r="S17" s="93">
        <f>[12]Agosto!$J$22</f>
        <v>43.92</v>
      </c>
      <c r="T17" s="93">
        <f>[12]Agosto!$J$23</f>
        <v>36</v>
      </c>
      <c r="U17" s="93">
        <f>[12]Agosto!$J$24</f>
        <v>27.720000000000002</v>
      </c>
      <c r="V17" s="93">
        <f>[12]Agosto!$J$25</f>
        <v>42.12</v>
      </c>
      <c r="W17" s="93">
        <f>[12]Agosto!$J$26</f>
        <v>52.56</v>
      </c>
      <c r="X17" s="93">
        <f>[12]Agosto!$J$27</f>
        <v>33.119999999999997</v>
      </c>
      <c r="Y17" s="93">
        <f>[12]Agosto!$J$28</f>
        <v>39.24</v>
      </c>
      <c r="Z17" s="93">
        <f>[12]Agosto!$J$29</f>
        <v>39.96</v>
      </c>
      <c r="AA17" s="93">
        <f>[12]Agosto!$J$30</f>
        <v>39.6</v>
      </c>
      <c r="AB17" s="93">
        <f>[12]Agosto!$J$31</f>
        <v>46.800000000000004</v>
      </c>
      <c r="AC17" s="93">
        <f>[12]Agosto!$J$32</f>
        <v>41.4</v>
      </c>
      <c r="AD17" s="93">
        <f>[12]Agosto!$J$33</f>
        <v>47.16</v>
      </c>
      <c r="AE17" s="93">
        <f>[12]Agosto!$J$34</f>
        <v>51.84</v>
      </c>
      <c r="AF17" s="93">
        <f>[12]Agosto!$J$35</f>
        <v>36</v>
      </c>
      <c r="AG17" s="81">
        <f t="shared" si="3"/>
        <v>52.56</v>
      </c>
      <c r="AH17" s="92">
        <f t="shared" si="4"/>
        <v>39.309677419354841</v>
      </c>
      <c r="AJ17" s="11" t="s">
        <v>33</v>
      </c>
      <c r="AK17" t="s">
        <v>33</v>
      </c>
    </row>
    <row r="18" spans="1:38" x14ac:dyDescent="0.2">
      <c r="A18" s="50" t="s">
        <v>3</v>
      </c>
      <c r="B18" s="93">
        <f>[13]Agosto!$J5</f>
        <v>34.200000000000003</v>
      </c>
      <c r="C18" s="93">
        <f>[13]Agosto!$J6</f>
        <v>44.64</v>
      </c>
      <c r="D18" s="93">
        <f>[13]Agosto!$J7</f>
        <v>37.080000000000005</v>
      </c>
      <c r="E18" s="93">
        <f>[13]Agosto!$J8</f>
        <v>32.04</v>
      </c>
      <c r="F18" s="93">
        <f>[13]Agosto!$J9</f>
        <v>38.519999999999996</v>
      </c>
      <c r="G18" s="93">
        <f>[13]Agosto!$J10</f>
        <v>35.64</v>
      </c>
      <c r="H18" s="93">
        <f>[13]Agosto!$J11</f>
        <v>35.28</v>
      </c>
      <c r="I18" s="93">
        <f>[13]Agosto!$J12</f>
        <v>31.319999999999997</v>
      </c>
      <c r="J18" s="93">
        <f>[13]Agosto!$J13</f>
        <v>43.92</v>
      </c>
      <c r="K18" s="93">
        <f>[13]Agosto!$J14</f>
        <v>31.319999999999997</v>
      </c>
      <c r="L18" s="93">
        <f>[13]Agosto!$J15</f>
        <v>30.6</v>
      </c>
      <c r="M18" s="93">
        <f>[13]Agosto!$J16</f>
        <v>27.36</v>
      </c>
      <c r="N18" s="93">
        <f>[13]Agosto!$J17</f>
        <v>25.2</v>
      </c>
      <c r="O18" s="93">
        <f>[13]Agosto!$J18</f>
        <v>33.119999999999997</v>
      </c>
      <c r="P18" s="93">
        <f>[13]Agosto!$J19</f>
        <v>18.720000000000002</v>
      </c>
      <c r="Q18" s="93">
        <f>[13]Agosto!$J20</f>
        <v>23.400000000000002</v>
      </c>
      <c r="R18" s="93">
        <f>[13]Agosto!$J21</f>
        <v>27.720000000000002</v>
      </c>
      <c r="S18" s="93">
        <f>[13]Agosto!$J22</f>
        <v>29.16</v>
      </c>
      <c r="T18" s="93">
        <f>[13]Agosto!$J23</f>
        <v>24.12</v>
      </c>
      <c r="U18" s="93">
        <f>[13]Agosto!$J24</f>
        <v>22.32</v>
      </c>
      <c r="V18" s="93">
        <f>[13]Agosto!$J25</f>
        <v>30.96</v>
      </c>
      <c r="W18" s="93">
        <f>[13]Agosto!$J26</f>
        <v>38.519999999999996</v>
      </c>
      <c r="X18" s="93">
        <f>[13]Agosto!$J27</f>
        <v>51.480000000000004</v>
      </c>
      <c r="Y18" s="93">
        <f>[13]Agosto!$J28</f>
        <v>46.440000000000005</v>
      </c>
      <c r="Z18" s="93">
        <f>[13]Agosto!$J29</f>
        <v>34.200000000000003</v>
      </c>
      <c r="AA18" s="93">
        <f>[13]Agosto!$J30</f>
        <v>21.6</v>
      </c>
      <c r="AB18" s="93">
        <f>[13]Agosto!$J31</f>
        <v>28.8</v>
      </c>
      <c r="AC18" s="93">
        <f>[13]Agosto!$J32</f>
        <v>24.12</v>
      </c>
      <c r="AD18" s="93">
        <f>[13]Agosto!$J33</f>
        <v>29.880000000000003</v>
      </c>
      <c r="AE18" s="93">
        <f>[13]Agosto!$J34</f>
        <v>32.04</v>
      </c>
      <c r="AF18" s="93">
        <f>[13]Agosto!$J35</f>
        <v>27.36</v>
      </c>
      <c r="AG18" s="81">
        <f t="shared" si="3"/>
        <v>51.480000000000004</v>
      </c>
      <c r="AH18" s="92">
        <f t="shared" si="4"/>
        <v>31.970322580645167</v>
      </c>
      <c r="AI18" s="11"/>
      <c r="AJ18" s="11" t="s">
        <v>33</v>
      </c>
    </row>
    <row r="19" spans="1:38" x14ac:dyDescent="0.2">
      <c r="A19" s="50" t="s">
        <v>4</v>
      </c>
      <c r="B19" s="93">
        <f>[14]Agosto!$J$5</f>
        <v>42.84</v>
      </c>
      <c r="C19" s="93">
        <f>[14]Agosto!$J$6</f>
        <v>40.680000000000007</v>
      </c>
      <c r="D19" s="93">
        <f>[14]Agosto!$J$7</f>
        <v>45.72</v>
      </c>
      <c r="E19" s="93">
        <f>[14]Agosto!$J$8</f>
        <v>37.800000000000004</v>
      </c>
      <c r="F19" s="93">
        <f>[14]Agosto!$J$9</f>
        <v>36</v>
      </c>
      <c r="G19" s="93">
        <f>[14]Agosto!$J$10</f>
        <v>42.480000000000004</v>
      </c>
      <c r="H19" s="93">
        <f>[14]Agosto!$J$11</f>
        <v>41.4</v>
      </c>
      <c r="I19" s="93">
        <f>[14]Agosto!$J$12</f>
        <v>37.800000000000004</v>
      </c>
      <c r="J19" s="93">
        <f>[14]Agosto!$J$13</f>
        <v>44.64</v>
      </c>
      <c r="K19" s="93">
        <f>[14]Agosto!$J$14</f>
        <v>47.16</v>
      </c>
      <c r="L19" s="93">
        <f>[14]Agosto!$J$15</f>
        <v>32.04</v>
      </c>
      <c r="M19" s="93">
        <f>[14]Agosto!$J$16</f>
        <v>27.36</v>
      </c>
      <c r="N19" s="93">
        <f>[14]Agosto!$J$17</f>
        <v>30.6</v>
      </c>
      <c r="O19" s="93">
        <f>[14]Agosto!$J$18</f>
        <v>34.200000000000003</v>
      </c>
      <c r="P19" s="93">
        <f>[14]Agosto!$J$19</f>
        <v>28.08</v>
      </c>
      <c r="Q19" s="93">
        <f>[14]Agosto!$J$20</f>
        <v>25.56</v>
      </c>
      <c r="R19" s="93">
        <f>[14]Agosto!$J$21</f>
        <v>34.200000000000003</v>
      </c>
      <c r="S19" s="93">
        <f>[14]Agosto!$J$22</f>
        <v>37.800000000000004</v>
      </c>
      <c r="T19" s="93">
        <f>[14]Agosto!$J$23</f>
        <v>30.240000000000002</v>
      </c>
      <c r="U19" s="93">
        <f>[14]Agosto!$J$24</f>
        <v>28.8</v>
      </c>
      <c r="V19" s="93">
        <f>[14]Agosto!$J$25</f>
        <v>36.36</v>
      </c>
      <c r="W19" s="93">
        <f>[14]Agosto!$J$26</f>
        <v>43.56</v>
      </c>
      <c r="X19" s="93">
        <f>[14]Agosto!$J$27</f>
        <v>47.16</v>
      </c>
      <c r="Y19" s="93">
        <f>[14]Agosto!$J$28</f>
        <v>50.4</v>
      </c>
      <c r="Z19" s="93">
        <f>[14]Agosto!$J$29</f>
        <v>45.72</v>
      </c>
      <c r="AA19" s="93">
        <f>[14]Agosto!$J$30</f>
        <v>31.680000000000003</v>
      </c>
      <c r="AB19" s="93">
        <f>[14]Agosto!$J$31</f>
        <v>37.440000000000005</v>
      </c>
      <c r="AC19" s="93">
        <f>[14]Agosto!$J$32</f>
        <v>42.84</v>
      </c>
      <c r="AD19" s="93">
        <f>[14]Agosto!$J$33</f>
        <v>36.36</v>
      </c>
      <c r="AE19" s="93">
        <f>[14]Agosto!$J$34</f>
        <v>32.04</v>
      </c>
      <c r="AF19" s="93">
        <f>[14]Agosto!$J$35</f>
        <v>34.92</v>
      </c>
      <c r="AG19" s="81">
        <f t="shared" si="3"/>
        <v>50.4</v>
      </c>
      <c r="AH19" s="92">
        <f t="shared" si="4"/>
        <v>37.544516129032253</v>
      </c>
    </row>
    <row r="20" spans="1:38" x14ac:dyDescent="0.2">
      <c r="A20" s="50" t="s">
        <v>5</v>
      </c>
      <c r="B20" s="93">
        <f>[15]Agosto!$J$5</f>
        <v>43.2</v>
      </c>
      <c r="C20" s="93">
        <f>[15]Agosto!$J$6</f>
        <v>47.88</v>
      </c>
      <c r="D20" s="93">
        <f>[15]Agosto!$J$7</f>
        <v>52.56</v>
      </c>
      <c r="E20" s="93">
        <f>[15]Agosto!$J$8</f>
        <v>41.04</v>
      </c>
      <c r="F20" s="93">
        <f>[15]Agosto!$J$9</f>
        <v>40.680000000000007</v>
      </c>
      <c r="G20" s="93">
        <f>[15]Agosto!$J$10</f>
        <v>48.6</v>
      </c>
      <c r="H20" s="93">
        <f>[15]Agosto!$J$11</f>
        <v>48.96</v>
      </c>
      <c r="I20" s="93">
        <f>[15]Agosto!$J$12</f>
        <v>44.28</v>
      </c>
      <c r="J20" s="93">
        <f>[15]Agosto!$J$13</f>
        <v>55.800000000000004</v>
      </c>
      <c r="K20" s="93">
        <f>[15]Agosto!$J$14</f>
        <v>24.840000000000003</v>
      </c>
      <c r="L20" s="93">
        <f>[15]Agosto!$J$15</f>
        <v>26.64</v>
      </c>
      <c r="M20" s="93">
        <f>[15]Agosto!$J$16</f>
        <v>33.480000000000004</v>
      </c>
      <c r="N20" s="93">
        <f>[15]Agosto!$J$17</f>
        <v>31.680000000000003</v>
      </c>
      <c r="O20" s="93">
        <f>[15]Agosto!$J$18</f>
        <v>27.36</v>
      </c>
      <c r="P20" s="93">
        <f>[15]Agosto!$J$19</f>
        <v>33.119999999999997</v>
      </c>
      <c r="Q20" s="93">
        <f>[15]Agosto!$J$20</f>
        <v>40.32</v>
      </c>
      <c r="R20" s="93">
        <f>[15]Agosto!$J$21</f>
        <v>23.400000000000002</v>
      </c>
      <c r="S20" s="93">
        <f>[15]Agosto!$J$22</f>
        <v>21.96</v>
      </c>
      <c r="T20" s="93">
        <f>[15]Agosto!$J$23</f>
        <v>30.6</v>
      </c>
      <c r="U20" s="93">
        <f>[15]Agosto!$J$24</f>
        <v>28.08</v>
      </c>
      <c r="V20" s="93">
        <f>[15]Agosto!$J$25</f>
        <v>46.080000000000005</v>
      </c>
      <c r="W20" s="93">
        <f>[15]Agosto!$J$26</f>
        <v>41.4</v>
      </c>
      <c r="X20" s="93">
        <f>[15]Agosto!$J$27</f>
        <v>51.480000000000004</v>
      </c>
      <c r="Y20" s="93">
        <f>[15]Agosto!$J$28</f>
        <v>57.24</v>
      </c>
      <c r="Z20" s="93">
        <f>[15]Agosto!$J$29</f>
        <v>40.680000000000007</v>
      </c>
      <c r="AA20" s="93">
        <f>[15]Agosto!$J$30</f>
        <v>28.8</v>
      </c>
      <c r="AB20" s="93">
        <f>[15]Agosto!$J$31</f>
        <v>21.240000000000002</v>
      </c>
      <c r="AC20" s="93">
        <f>[15]Agosto!$J$32</f>
        <v>27.720000000000002</v>
      </c>
      <c r="AD20" s="93">
        <f>[15]Agosto!$J$33</f>
        <v>36.72</v>
      </c>
      <c r="AE20" s="93">
        <f>[15]Agosto!$J$34</f>
        <v>41.4</v>
      </c>
      <c r="AF20" s="93">
        <f>[15]Agosto!$J$35</f>
        <v>47.88</v>
      </c>
      <c r="AG20" s="81">
        <f t="shared" si="3"/>
        <v>57.24</v>
      </c>
      <c r="AH20" s="92">
        <f t="shared" si="4"/>
        <v>38.22967741935485</v>
      </c>
      <c r="AI20" s="11" t="s">
        <v>33</v>
      </c>
    </row>
    <row r="21" spans="1:38" x14ac:dyDescent="0.2">
      <c r="A21" s="50" t="s">
        <v>31</v>
      </c>
      <c r="B21" s="93">
        <f>[16]Agosto!$J$5</f>
        <v>29.880000000000003</v>
      </c>
      <c r="C21" s="93">
        <f>[16]Agosto!$J$6</f>
        <v>44.28</v>
      </c>
      <c r="D21" s="93">
        <f>[16]Agosto!$J$7</f>
        <v>45.36</v>
      </c>
      <c r="E21" s="93">
        <f>[16]Agosto!$J$8</f>
        <v>37.440000000000005</v>
      </c>
      <c r="F21" s="93">
        <f>[16]Agosto!$J$9</f>
        <v>39.24</v>
      </c>
      <c r="G21" s="93">
        <f>[16]Agosto!$J$10</f>
        <v>60.12</v>
      </c>
      <c r="H21" s="93">
        <f>[16]Agosto!$J$11</f>
        <v>44.64</v>
      </c>
      <c r="I21" s="93">
        <f>[16]Agosto!$J$12</f>
        <v>37.440000000000005</v>
      </c>
      <c r="J21" s="93">
        <f>[16]Agosto!$J$13</f>
        <v>40.680000000000007</v>
      </c>
      <c r="K21" s="93">
        <f>[16]Agosto!$J$14</f>
        <v>42.480000000000004</v>
      </c>
      <c r="L21" s="93">
        <f>[16]Agosto!$J$15</f>
        <v>39.24</v>
      </c>
      <c r="M21" s="93">
        <f>[16]Agosto!$J$16</f>
        <v>35.64</v>
      </c>
      <c r="N21" s="93">
        <f>[16]Agosto!$J$17</f>
        <v>29.16</v>
      </c>
      <c r="O21" s="93">
        <f>[16]Agosto!$J$18</f>
        <v>35.28</v>
      </c>
      <c r="P21" s="93">
        <f>[16]Agosto!$J$19</f>
        <v>30.6</v>
      </c>
      <c r="Q21" s="93">
        <f>[16]Agosto!$J$20</f>
        <v>32.76</v>
      </c>
      <c r="R21" s="93">
        <f>[16]Agosto!$J$21</f>
        <v>41.76</v>
      </c>
      <c r="S21" s="93">
        <f>[16]Agosto!$J$22</f>
        <v>40.32</v>
      </c>
      <c r="T21" s="93">
        <f>[16]Agosto!$J$23</f>
        <v>35.28</v>
      </c>
      <c r="U21" s="93">
        <f>[16]Agosto!$J$24</f>
        <v>26.28</v>
      </c>
      <c r="V21" s="93">
        <f>[16]Agosto!$J$25</f>
        <v>56.519999999999996</v>
      </c>
      <c r="W21" s="93">
        <f>[16]Agosto!$J$26</f>
        <v>42.480000000000004</v>
      </c>
      <c r="X21" s="93">
        <f>[16]Agosto!$J$27</f>
        <v>50.4</v>
      </c>
      <c r="Y21" s="93">
        <f>[16]Agosto!$J$28</f>
        <v>43.56</v>
      </c>
      <c r="Z21" s="93">
        <f>[16]Agosto!$J$29</f>
        <v>43.2</v>
      </c>
      <c r="AA21" s="93">
        <f>[16]Agosto!$J$30</f>
        <v>38.159999999999997</v>
      </c>
      <c r="AB21" s="93">
        <f>[16]Agosto!$J$31</f>
        <v>37.080000000000005</v>
      </c>
      <c r="AC21" s="93">
        <f>[16]Agosto!$J$32</f>
        <v>35.28</v>
      </c>
      <c r="AD21" s="93">
        <f>[16]Agosto!$J$33</f>
        <v>37.800000000000004</v>
      </c>
      <c r="AE21" s="93">
        <f>[16]Agosto!$J$34</f>
        <v>36</v>
      </c>
      <c r="AF21" s="93">
        <f>[16]Agosto!$J$35</f>
        <v>25.92</v>
      </c>
      <c r="AG21" s="81">
        <f t="shared" si="3"/>
        <v>60.12</v>
      </c>
      <c r="AH21" s="92">
        <f t="shared" si="4"/>
        <v>39.170322580645163</v>
      </c>
    </row>
    <row r="22" spans="1:38" x14ac:dyDescent="0.2">
      <c r="A22" s="50" t="s">
        <v>6</v>
      </c>
      <c r="B22" s="93">
        <f>[17]Agosto!$J$5</f>
        <v>30.6</v>
      </c>
      <c r="C22" s="93">
        <f>[17]Agosto!$J$6</f>
        <v>33.119999999999997</v>
      </c>
      <c r="D22" s="93">
        <f>[17]Agosto!$J$7</f>
        <v>39.6</v>
      </c>
      <c r="E22" s="93">
        <f>[17]Agosto!$J$8</f>
        <v>25.2</v>
      </c>
      <c r="F22" s="93">
        <f>[17]Agosto!$J$9</f>
        <v>25.92</v>
      </c>
      <c r="G22" s="93">
        <f>[17]Agosto!$J$10</f>
        <v>30.96</v>
      </c>
      <c r="H22" s="93">
        <f>[17]Agosto!$J$11</f>
        <v>34.200000000000003</v>
      </c>
      <c r="I22" s="93">
        <f>[17]Agosto!$J$12</f>
        <v>30.96</v>
      </c>
      <c r="J22" s="93">
        <v>32.04</v>
      </c>
      <c r="K22" s="93">
        <f>[17]Agosto!$J$14</f>
        <v>29.16</v>
      </c>
      <c r="L22" s="93">
        <f>[17]Agosto!$J$15</f>
        <v>21.96</v>
      </c>
      <c r="M22" s="93">
        <f>[17]Agosto!$J$16</f>
        <v>30.240000000000002</v>
      </c>
      <c r="N22" s="93">
        <f>[17]Agosto!$J$17</f>
        <v>29.52</v>
      </c>
      <c r="O22" s="93">
        <f>[17]Agosto!$J$18</f>
        <v>20.52</v>
      </c>
      <c r="P22" s="93">
        <f>[17]Agosto!$J$19</f>
        <v>20.16</v>
      </c>
      <c r="Q22" s="93">
        <f>[17]Agosto!$J$20</f>
        <v>17.28</v>
      </c>
      <c r="R22" s="93">
        <f>[17]Agosto!$J$21</f>
        <v>17.28</v>
      </c>
      <c r="S22" s="93">
        <f>[17]Agosto!$J$22</f>
        <v>25.56</v>
      </c>
      <c r="T22" s="93">
        <f>[17]Agosto!$J$23</f>
        <v>18.36</v>
      </c>
      <c r="U22" s="93">
        <f>[17]Agosto!$J$24</f>
        <v>18.720000000000002</v>
      </c>
      <c r="V22" s="93" t="str">
        <f>[17]Agosto!$J$25</f>
        <v>*</v>
      </c>
      <c r="W22" s="93" t="str">
        <f>[17]Agosto!$J$26</f>
        <v>*</v>
      </c>
      <c r="X22" s="93" t="str">
        <f>[17]Agosto!$J$27</f>
        <v>*</v>
      </c>
      <c r="Y22" s="93" t="str">
        <f>[17]Agosto!$J$28</f>
        <v>*</v>
      </c>
      <c r="Z22" s="93" t="str">
        <f>[17]Agosto!$J$29</f>
        <v>*</v>
      </c>
      <c r="AA22" s="93" t="str">
        <f>[17]Agosto!$J$30</f>
        <v>*</v>
      </c>
      <c r="AB22" s="93" t="str">
        <f>[17]Agosto!$J$31</f>
        <v>*</v>
      </c>
      <c r="AC22" s="93" t="str">
        <f>[17]Agosto!$J$32</f>
        <v>*</v>
      </c>
      <c r="AD22" s="93" t="str">
        <f>[17]Agosto!$J$33</f>
        <v>*</v>
      </c>
      <c r="AE22" s="93" t="str">
        <f>[17]Agosto!$J$34</f>
        <v>*</v>
      </c>
      <c r="AF22" s="93" t="str">
        <f>[17]Agosto!$J$35</f>
        <v>*</v>
      </c>
      <c r="AG22" s="81">
        <f>MAX(B22:AF22)</f>
        <v>39.6</v>
      </c>
      <c r="AH22" s="92">
        <f t="shared" si="4"/>
        <v>26.568000000000001</v>
      </c>
    </row>
    <row r="23" spans="1:38" x14ac:dyDescent="0.2">
      <c r="A23" s="50" t="s">
        <v>7</v>
      </c>
      <c r="B23" s="93">
        <f>[18]Agosto!$J$5</f>
        <v>41.76</v>
      </c>
      <c r="C23" s="93">
        <f>[18]Agosto!$J$6</f>
        <v>54.72</v>
      </c>
      <c r="D23" s="93">
        <f>[18]Agosto!$J$7</f>
        <v>50.76</v>
      </c>
      <c r="E23" s="93">
        <f>[18]Agosto!$J$8</f>
        <v>38.880000000000003</v>
      </c>
      <c r="F23" s="93">
        <f>[18]Agosto!$J$9</f>
        <v>37.440000000000005</v>
      </c>
      <c r="G23" s="93">
        <f>[18]Agosto!$J$10</f>
        <v>50.76</v>
      </c>
      <c r="H23" s="93">
        <f>[18]Agosto!$J$11</f>
        <v>55.080000000000005</v>
      </c>
      <c r="I23" s="93">
        <f>[18]Agosto!$J$12</f>
        <v>34.200000000000003</v>
      </c>
      <c r="J23" s="93">
        <f>[18]Agosto!$J$13</f>
        <v>41.4</v>
      </c>
      <c r="K23" s="93">
        <f>[18]Agosto!$J$14</f>
        <v>29.52</v>
      </c>
      <c r="L23" s="93">
        <f>[18]Agosto!$J$15</f>
        <v>27.720000000000002</v>
      </c>
      <c r="M23" s="93">
        <f>[18]Agosto!$J$16</f>
        <v>35.28</v>
      </c>
      <c r="N23" s="93">
        <f>[18]Agosto!$J$17</f>
        <v>21.6</v>
      </c>
      <c r="O23" s="93">
        <f>[18]Agosto!$J$18</f>
        <v>36.36</v>
      </c>
      <c r="P23" s="93">
        <f>[18]Agosto!$J$19</f>
        <v>30.240000000000002</v>
      </c>
      <c r="Q23" s="93">
        <f>[18]Agosto!$J$20</f>
        <v>37.080000000000005</v>
      </c>
      <c r="R23" s="93">
        <f>[18]Agosto!$J$21</f>
        <v>45.72</v>
      </c>
      <c r="S23" s="93">
        <f>[18]Agosto!$J$22</f>
        <v>36</v>
      </c>
      <c r="T23" s="93">
        <f>[18]Agosto!$J$23</f>
        <v>41.76</v>
      </c>
      <c r="U23" s="93">
        <f>[18]Agosto!$J$24</f>
        <v>48.96</v>
      </c>
      <c r="V23" s="93">
        <f>[18]Agosto!$J$25</f>
        <v>46.800000000000004</v>
      </c>
      <c r="W23" s="93">
        <f>[18]Agosto!$J$26</f>
        <v>60.12</v>
      </c>
      <c r="X23" s="93">
        <f>[18]Agosto!$J$27</f>
        <v>48.24</v>
      </c>
      <c r="Y23" s="93">
        <f>[18]Agosto!$J$28</f>
        <v>34.200000000000003</v>
      </c>
      <c r="Z23" s="93">
        <f>[18]Agosto!$J$29</f>
        <v>54.36</v>
      </c>
      <c r="AA23" s="93">
        <f>[18]Agosto!$J$30</f>
        <v>29.880000000000003</v>
      </c>
      <c r="AB23" s="93">
        <f>[18]Agosto!$J$31</f>
        <v>33.840000000000003</v>
      </c>
      <c r="AC23" s="93">
        <f>[18]Agosto!$J$32</f>
        <v>30.240000000000002</v>
      </c>
      <c r="AD23" s="93">
        <f>[18]Agosto!$J$33</f>
        <v>37.800000000000004</v>
      </c>
      <c r="AE23" s="93">
        <f>[18]Agosto!$J$34</f>
        <v>38.880000000000003</v>
      </c>
      <c r="AF23" s="93">
        <f>[18]Agosto!$J$35</f>
        <v>33.119999999999997</v>
      </c>
      <c r="AG23" s="81">
        <f t="shared" si="3"/>
        <v>60.12</v>
      </c>
      <c r="AH23" s="92">
        <f t="shared" si="4"/>
        <v>40.087741935483869</v>
      </c>
      <c r="AK23" t="s">
        <v>33</v>
      </c>
      <c r="AL23" t="s">
        <v>33</v>
      </c>
    </row>
    <row r="24" spans="1:38" x14ac:dyDescent="0.2">
      <c r="A24" s="50" t="s">
        <v>151</v>
      </c>
      <c r="B24" s="93">
        <f>[19]Agosto!$J$5</f>
        <v>47.519999999999996</v>
      </c>
      <c r="C24" s="93">
        <f>[19]Agosto!$J$6</f>
        <v>53.28</v>
      </c>
      <c r="D24" s="93">
        <f>[19]Agosto!$J$7</f>
        <v>48.6</v>
      </c>
      <c r="E24" s="93">
        <f>[19]Agosto!$J$8</f>
        <v>45.72</v>
      </c>
      <c r="F24" s="93">
        <f>[19]Agosto!$J$9</f>
        <v>35.28</v>
      </c>
      <c r="G24" s="93">
        <f>[19]Agosto!$J$10</f>
        <v>46.080000000000005</v>
      </c>
      <c r="H24" s="93">
        <f>[19]Agosto!$J$11</f>
        <v>53.64</v>
      </c>
      <c r="I24" s="93">
        <f>[19]Agosto!$J$12</f>
        <v>33.119999999999997</v>
      </c>
      <c r="J24" s="93">
        <f>[19]Agosto!$J$13</f>
        <v>36.72</v>
      </c>
      <c r="K24" s="93">
        <f>[19]Agosto!$J$14</f>
        <v>29.880000000000003</v>
      </c>
      <c r="L24" s="93">
        <f>[19]Agosto!$J$15</f>
        <v>34.200000000000003</v>
      </c>
      <c r="M24" s="93">
        <f>[19]Agosto!$J$16</f>
        <v>33.480000000000004</v>
      </c>
      <c r="N24" s="93">
        <f>[19]Agosto!$J$17</f>
        <v>20.52</v>
      </c>
      <c r="O24" s="93">
        <f>[19]Agosto!$J$18</f>
        <v>34.56</v>
      </c>
      <c r="P24" s="93">
        <f>[19]Agosto!$J$19</f>
        <v>30.240000000000002</v>
      </c>
      <c r="Q24" s="93">
        <f>[19]Agosto!$J$20</f>
        <v>38.880000000000003</v>
      </c>
      <c r="R24" s="93">
        <f>[19]Agosto!$J$21</f>
        <v>38.519999999999996</v>
      </c>
      <c r="S24" s="93">
        <f>[19]Agosto!$J$22</f>
        <v>42.480000000000004</v>
      </c>
      <c r="T24" s="93">
        <f>[19]Agosto!$J$23</f>
        <v>37.800000000000004</v>
      </c>
      <c r="U24" s="93">
        <f>[19]Agosto!$J$24</f>
        <v>35.28</v>
      </c>
      <c r="V24" s="93">
        <f>[19]Agosto!$J$25</f>
        <v>39.6</v>
      </c>
      <c r="W24" s="93">
        <f>[19]Agosto!$J$26</f>
        <v>59.4</v>
      </c>
      <c r="X24" s="93">
        <f>[19]Agosto!$J$27</f>
        <v>44.64</v>
      </c>
      <c r="Y24" s="93">
        <f>[19]Agosto!$J$28</f>
        <v>32.04</v>
      </c>
      <c r="Z24" s="93">
        <f>[19]Agosto!$J$29</f>
        <v>50.04</v>
      </c>
      <c r="AA24" s="93">
        <f>[19]Agosto!$J$30</f>
        <v>36</v>
      </c>
      <c r="AB24" s="93">
        <f>[19]Agosto!$J$31</f>
        <v>35.64</v>
      </c>
      <c r="AC24" s="93">
        <f>[19]Agosto!$J$32</f>
        <v>32.04</v>
      </c>
      <c r="AD24" s="93">
        <f>[19]Agosto!$J$33</f>
        <v>35.64</v>
      </c>
      <c r="AE24" s="93">
        <f>[19]Agosto!$J$34</f>
        <v>42.12</v>
      </c>
      <c r="AF24" s="93">
        <f>[19]Agosto!$J$35</f>
        <v>36.72</v>
      </c>
      <c r="AG24" s="81">
        <f t="shared" si="3"/>
        <v>59.4</v>
      </c>
      <c r="AH24" s="92">
        <f t="shared" si="4"/>
        <v>39.344516129032257</v>
      </c>
      <c r="AL24" t="s">
        <v>33</v>
      </c>
    </row>
    <row r="25" spans="1:38" x14ac:dyDescent="0.2">
      <c r="A25" s="50" t="s">
        <v>152</v>
      </c>
      <c r="B25" s="93">
        <f>[19]Agosto!$J5</f>
        <v>47.519999999999996</v>
      </c>
      <c r="C25" s="93">
        <f>[19]Agosto!$J6</f>
        <v>53.28</v>
      </c>
      <c r="D25" s="93">
        <f>[19]Agosto!$J7</f>
        <v>48.6</v>
      </c>
      <c r="E25" s="93">
        <f>[19]Agosto!$J8</f>
        <v>45.72</v>
      </c>
      <c r="F25" s="93">
        <f>[19]Agosto!$J9</f>
        <v>35.28</v>
      </c>
      <c r="G25" s="93">
        <f>[19]Agosto!$J10</f>
        <v>46.080000000000005</v>
      </c>
      <c r="H25" s="93">
        <f>[19]Agosto!$J11</f>
        <v>53.64</v>
      </c>
      <c r="I25" s="93">
        <f>[19]Agosto!$J12</f>
        <v>33.119999999999997</v>
      </c>
      <c r="J25" s="93">
        <f>[19]Agosto!$J13</f>
        <v>36.72</v>
      </c>
      <c r="K25" s="93">
        <f>[19]Agosto!$J14</f>
        <v>29.880000000000003</v>
      </c>
      <c r="L25" s="93">
        <f>[19]Agosto!$J15</f>
        <v>34.200000000000003</v>
      </c>
      <c r="M25" s="93">
        <f>[19]Agosto!$J16</f>
        <v>33.480000000000004</v>
      </c>
      <c r="N25" s="93">
        <f>[19]Agosto!$J17</f>
        <v>20.52</v>
      </c>
      <c r="O25" s="93">
        <f>[19]Agosto!$J18</f>
        <v>34.56</v>
      </c>
      <c r="P25" s="93">
        <f>[19]Agosto!$J19</f>
        <v>30.240000000000002</v>
      </c>
      <c r="Q25" s="93">
        <f>[19]Agosto!$J20</f>
        <v>38.880000000000003</v>
      </c>
      <c r="R25" s="93">
        <f>[19]Agosto!$J21</f>
        <v>38.519999999999996</v>
      </c>
      <c r="S25" s="93">
        <f>[19]Agosto!$J22</f>
        <v>42.480000000000004</v>
      </c>
      <c r="T25" s="93">
        <f>[19]Agosto!$J23</f>
        <v>37.800000000000004</v>
      </c>
      <c r="U25" s="93">
        <f>[19]Agosto!$J24</f>
        <v>35.28</v>
      </c>
      <c r="V25" s="93">
        <f>[19]Agosto!$J25</f>
        <v>39.6</v>
      </c>
      <c r="W25" s="93">
        <f>[19]Agosto!$J26</f>
        <v>59.4</v>
      </c>
      <c r="X25" s="93">
        <f>[19]Agosto!$J27</f>
        <v>44.64</v>
      </c>
      <c r="Y25" s="93">
        <f>[19]Agosto!$J28</f>
        <v>32.04</v>
      </c>
      <c r="Z25" s="93">
        <f>[19]Agosto!$J29</f>
        <v>50.04</v>
      </c>
      <c r="AA25" s="93">
        <f>[19]Agosto!$J30</f>
        <v>36</v>
      </c>
      <c r="AB25" s="93">
        <f>[19]Agosto!$J31</f>
        <v>35.64</v>
      </c>
      <c r="AC25" s="93">
        <f>[19]Agosto!$J32</f>
        <v>32.04</v>
      </c>
      <c r="AD25" s="93">
        <f>[19]Agosto!$J33</f>
        <v>35.64</v>
      </c>
      <c r="AE25" s="93">
        <f>[19]Agosto!$J34</f>
        <v>42.12</v>
      </c>
      <c r="AF25" s="93">
        <f>[19]Agosto!$J35</f>
        <v>36.72</v>
      </c>
      <c r="AG25" s="81" t="s">
        <v>203</v>
      </c>
      <c r="AH25" s="92">
        <f t="shared" si="4"/>
        <v>39.344516129032257</v>
      </c>
      <c r="AI25" s="11" t="s">
        <v>33</v>
      </c>
      <c r="AK25" t="s">
        <v>33</v>
      </c>
    </row>
    <row r="26" spans="1:38" x14ac:dyDescent="0.2">
      <c r="A26" s="50" t="s">
        <v>153</v>
      </c>
      <c r="B26" s="93">
        <f>[21]Agosto!$J$5</f>
        <v>40.32</v>
      </c>
      <c r="C26" s="93">
        <f>[21]Agosto!$J$6</f>
        <v>46.440000000000005</v>
      </c>
      <c r="D26" s="93">
        <f>[21]Agosto!$J$7</f>
        <v>45.72</v>
      </c>
      <c r="E26" s="93">
        <f>[21]Agosto!$J$8</f>
        <v>32.4</v>
      </c>
      <c r="F26" s="93">
        <f>[21]Agosto!$J$9</f>
        <v>38.880000000000003</v>
      </c>
      <c r="G26" s="93">
        <f>[21]Agosto!$J$10</f>
        <v>48.96</v>
      </c>
      <c r="H26" s="93">
        <f>[21]Agosto!$J$11</f>
        <v>54.36</v>
      </c>
      <c r="I26" s="93">
        <f>[21]Agosto!$J$12</f>
        <v>32.4</v>
      </c>
      <c r="J26" s="93">
        <f>[21]Agosto!$J$13</f>
        <v>34.200000000000003</v>
      </c>
      <c r="K26" s="93">
        <f>[21]Agosto!$J$14</f>
        <v>31.319999999999997</v>
      </c>
      <c r="L26" s="93">
        <f>[21]Agosto!$J$15</f>
        <v>24.840000000000003</v>
      </c>
      <c r="M26" s="93">
        <f>[21]Agosto!$J$16</f>
        <v>32.4</v>
      </c>
      <c r="N26" s="93">
        <f>[21]Agosto!$J$17</f>
        <v>25.56</v>
      </c>
      <c r="O26" s="93">
        <f>[21]Agosto!$J$18</f>
        <v>29.880000000000003</v>
      </c>
      <c r="P26" s="93">
        <f>[21]Agosto!$J$19</f>
        <v>21.96</v>
      </c>
      <c r="Q26" s="93">
        <f>[21]Agosto!$J$20</f>
        <v>32.4</v>
      </c>
      <c r="R26" s="93">
        <f>[21]Agosto!$J$21</f>
        <v>33.480000000000004</v>
      </c>
      <c r="S26" s="93">
        <f>[21]Agosto!$J$22</f>
        <v>36</v>
      </c>
      <c r="T26" s="93">
        <f>[21]Agosto!$J$23</f>
        <v>37.800000000000004</v>
      </c>
      <c r="U26" s="93">
        <f>[21]Agosto!$J$24</f>
        <v>27.36</v>
      </c>
      <c r="V26" s="93">
        <f>[21]Agosto!$J$25</f>
        <v>49.680000000000007</v>
      </c>
      <c r="W26" s="93">
        <f>[21]Agosto!$J$26</f>
        <v>60.480000000000004</v>
      </c>
      <c r="X26" s="93">
        <f>[21]Agosto!$J$27</f>
        <v>47.16</v>
      </c>
      <c r="Y26" s="93">
        <f>[21]Agosto!$J$28</f>
        <v>33.119999999999997</v>
      </c>
      <c r="Z26" s="93">
        <f>[21]Agosto!$J$29</f>
        <v>47.16</v>
      </c>
      <c r="AA26" s="93">
        <f>[21]Agosto!$J$30</f>
        <v>32.04</v>
      </c>
      <c r="AB26" s="93">
        <f>[21]Agosto!$J$31</f>
        <v>28.44</v>
      </c>
      <c r="AC26" s="93">
        <f>[21]Agosto!$J$32</f>
        <v>25.2</v>
      </c>
      <c r="AD26" s="93">
        <f>[21]Agosto!$J$33</f>
        <v>31.680000000000003</v>
      </c>
      <c r="AE26" s="93">
        <f>[21]Agosto!$J$34</f>
        <v>39.6</v>
      </c>
      <c r="AF26" s="93">
        <f>[21]Agosto!$J$35</f>
        <v>31.319999999999997</v>
      </c>
      <c r="AG26" s="81">
        <f t="shared" si="3"/>
        <v>60.480000000000004</v>
      </c>
      <c r="AH26" s="92">
        <f t="shared" si="4"/>
        <v>36.534193548387094</v>
      </c>
      <c r="AK26" t="s">
        <v>33</v>
      </c>
    </row>
    <row r="27" spans="1:38" x14ac:dyDescent="0.2">
      <c r="A27" s="50" t="s">
        <v>8</v>
      </c>
      <c r="B27" s="93">
        <f>[22]Agosto!$J$5</f>
        <v>43.92</v>
      </c>
      <c r="C27" s="93">
        <f>[22]Agosto!$J$6</f>
        <v>55.440000000000005</v>
      </c>
      <c r="D27" s="93">
        <f>[22]Agosto!$J$7</f>
        <v>49.32</v>
      </c>
      <c r="E27" s="93">
        <f>[22]Agosto!$J$8</f>
        <v>32.76</v>
      </c>
      <c r="F27" s="93">
        <f>[22]Agosto!$J$9</f>
        <v>38.880000000000003</v>
      </c>
      <c r="G27" s="93">
        <f>[22]Agosto!$J$10</f>
        <v>41.4</v>
      </c>
      <c r="H27" s="93">
        <f>[22]Agosto!$J$11</f>
        <v>46.080000000000005</v>
      </c>
      <c r="I27" s="93">
        <f>[22]Agosto!$J$12</f>
        <v>31.680000000000003</v>
      </c>
      <c r="J27" s="93">
        <f>[22]Agosto!$J$13</f>
        <v>34.200000000000003</v>
      </c>
      <c r="K27" s="93">
        <f>[22]Agosto!$J$14</f>
        <v>32.4</v>
      </c>
      <c r="L27" s="93">
        <f>[22]Agosto!$J$15</f>
        <v>23.400000000000002</v>
      </c>
      <c r="M27" s="93">
        <f>[22]Agosto!$J$16</f>
        <v>45.36</v>
      </c>
      <c r="N27" s="93">
        <f>[22]Agosto!$J$17</f>
        <v>23.040000000000003</v>
      </c>
      <c r="O27" s="93">
        <f>[22]Agosto!$J$18</f>
        <v>32.4</v>
      </c>
      <c r="P27" s="93">
        <f>[22]Agosto!$J$19</f>
        <v>27.36</v>
      </c>
      <c r="Q27" s="93">
        <f>[22]Agosto!$J$20</f>
        <v>33.840000000000003</v>
      </c>
      <c r="R27" s="93">
        <f>[22]Agosto!$J$21</f>
        <v>33.840000000000003</v>
      </c>
      <c r="S27" s="93">
        <f>[22]Agosto!$J$22</f>
        <v>39.6</v>
      </c>
      <c r="T27" s="93">
        <f>[22]Agosto!$J$23</f>
        <v>28.8</v>
      </c>
      <c r="U27" s="93">
        <f>[22]Agosto!$J$24</f>
        <v>30.96</v>
      </c>
      <c r="V27" s="93">
        <f>[22]Agosto!$J$25</f>
        <v>45.36</v>
      </c>
      <c r="W27" s="93">
        <f>[22]Agosto!$J$26</f>
        <v>58.32</v>
      </c>
      <c r="X27" s="93">
        <f>[22]Agosto!$J$27</f>
        <v>48.24</v>
      </c>
      <c r="Y27" s="93">
        <f>[22]Agosto!$J$28</f>
        <v>29.52</v>
      </c>
      <c r="Z27" s="93">
        <f>[22]Agosto!$J$29</f>
        <v>36</v>
      </c>
      <c r="AA27" s="93">
        <f>[22]Agosto!$J$30</f>
        <v>31.680000000000003</v>
      </c>
      <c r="AB27" s="93">
        <f>[22]Agosto!$J$31</f>
        <v>30.96</v>
      </c>
      <c r="AC27" s="93">
        <f>[22]Agosto!$J$32</f>
        <v>27</v>
      </c>
      <c r="AD27" s="93">
        <f>[22]Agosto!$J$33</f>
        <v>33.840000000000003</v>
      </c>
      <c r="AE27" s="93">
        <f>[22]Agosto!$J$34</f>
        <v>35.28</v>
      </c>
      <c r="AF27" s="93">
        <f>[22]Agosto!$J$35</f>
        <v>38.519999999999996</v>
      </c>
      <c r="AG27" s="81">
        <f t="shared" si="3"/>
        <v>58.32</v>
      </c>
      <c r="AH27" s="92">
        <f t="shared" si="4"/>
        <v>36.754838709677422</v>
      </c>
      <c r="AK27" t="s">
        <v>33</v>
      </c>
    </row>
    <row r="28" spans="1:38" x14ac:dyDescent="0.2">
      <c r="A28" s="50" t="s">
        <v>9</v>
      </c>
      <c r="B28" s="93">
        <f>[23]Agosto!$J5</f>
        <v>38.880000000000003</v>
      </c>
      <c r="C28" s="93">
        <f>[23]Agosto!$J6</f>
        <v>40.680000000000007</v>
      </c>
      <c r="D28" s="93">
        <f>[23]Agosto!$J7</f>
        <v>50.4</v>
      </c>
      <c r="E28" s="93">
        <f>[23]Agosto!$J8</f>
        <v>35.64</v>
      </c>
      <c r="F28" s="93">
        <f>[23]Agosto!$J9</f>
        <v>40.32</v>
      </c>
      <c r="G28" s="93">
        <f>[23]Agosto!$J10</f>
        <v>43.2</v>
      </c>
      <c r="H28" s="93">
        <f>[23]Agosto!$J11</f>
        <v>42.84</v>
      </c>
      <c r="I28" s="93">
        <f>[23]Agosto!$J12</f>
        <v>34.92</v>
      </c>
      <c r="J28" s="93">
        <f>[23]Agosto!$J13</f>
        <v>46.800000000000004</v>
      </c>
      <c r="K28" s="93">
        <f>[23]Agosto!$J14</f>
        <v>30.240000000000002</v>
      </c>
      <c r="L28" s="93">
        <f>[23]Agosto!$J15</f>
        <v>27.36</v>
      </c>
      <c r="M28" s="93">
        <f>[23]Agosto!$J16</f>
        <v>34.92</v>
      </c>
      <c r="N28" s="93">
        <f>[23]Agosto!$J17</f>
        <v>25.92</v>
      </c>
      <c r="O28" s="93">
        <f>[23]Agosto!$J18</f>
        <v>30.240000000000002</v>
      </c>
      <c r="P28" s="93">
        <f>[23]Agosto!$J19</f>
        <v>27.720000000000002</v>
      </c>
      <c r="Q28" s="93">
        <f>[23]Agosto!$J20</f>
        <v>32.4</v>
      </c>
      <c r="R28" s="93">
        <f>[23]Agosto!$J21</f>
        <v>30.96</v>
      </c>
      <c r="S28" s="93">
        <f>[23]Agosto!$J22</f>
        <v>33.119999999999997</v>
      </c>
      <c r="T28" s="93">
        <f>[23]Agosto!$J23</f>
        <v>29.52</v>
      </c>
      <c r="U28" s="93">
        <f>[23]Agosto!$J24</f>
        <v>27</v>
      </c>
      <c r="V28" s="93">
        <f>[23]Agosto!$J25</f>
        <v>45.36</v>
      </c>
      <c r="W28" s="93">
        <f>[23]Agosto!$J26</f>
        <v>54.72</v>
      </c>
      <c r="X28" s="93">
        <f>[23]Agosto!$J27</f>
        <v>47.88</v>
      </c>
      <c r="Y28" s="93">
        <f>[23]Agosto!$J28</f>
        <v>36.72</v>
      </c>
      <c r="Z28" s="93">
        <f>[23]Agosto!$J29</f>
        <v>56.88</v>
      </c>
      <c r="AA28" s="93">
        <f>[23]Agosto!$J30</f>
        <v>25.2</v>
      </c>
      <c r="AB28" s="93">
        <f>[23]Agosto!$J31</f>
        <v>32.4</v>
      </c>
      <c r="AC28" s="93">
        <f>[23]Agosto!$J32</f>
        <v>26.28</v>
      </c>
      <c r="AD28" s="93">
        <f>[23]Agosto!$J33</f>
        <v>31.680000000000003</v>
      </c>
      <c r="AE28" s="93">
        <f>[23]Agosto!$J34</f>
        <v>34.56</v>
      </c>
      <c r="AF28" s="93">
        <f>[23]Agosto!$J35</f>
        <v>29.52</v>
      </c>
      <c r="AG28" s="81">
        <f t="shared" si="3"/>
        <v>56.88</v>
      </c>
      <c r="AH28" s="92">
        <f t="shared" si="4"/>
        <v>36.267096774193554</v>
      </c>
      <c r="AK28" t="s">
        <v>33</v>
      </c>
    </row>
    <row r="29" spans="1:38" x14ac:dyDescent="0.2">
      <c r="A29" s="50" t="s">
        <v>30</v>
      </c>
      <c r="B29" s="93">
        <f>[24]Agosto!$J$5</f>
        <v>44.28</v>
      </c>
      <c r="C29" s="93">
        <f>[24]Agosto!$J$6</f>
        <v>47.16</v>
      </c>
      <c r="D29" s="93">
        <f>[24]Agosto!$J$7</f>
        <v>48.6</v>
      </c>
      <c r="E29" s="93">
        <f>[24]Agosto!$J$8</f>
        <v>38.159999999999997</v>
      </c>
      <c r="F29" s="93">
        <f>[24]Agosto!$J$9</f>
        <v>36</v>
      </c>
      <c r="G29" s="93">
        <f>[24]Agosto!$J$10</f>
        <v>48.24</v>
      </c>
      <c r="H29" s="93">
        <f>[24]Agosto!$J$11</f>
        <v>43.56</v>
      </c>
      <c r="I29" s="93">
        <f>[24]Agosto!$J$12</f>
        <v>29.880000000000003</v>
      </c>
      <c r="J29" s="93">
        <f>[24]Agosto!$J$13</f>
        <v>24.840000000000003</v>
      </c>
      <c r="K29" s="93">
        <f>[24]Agosto!$J$14</f>
        <v>15.840000000000002</v>
      </c>
      <c r="L29" s="93">
        <f>[24]Agosto!$J$15</f>
        <v>21.6</v>
      </c>
      <c r="M29" s="93">
        <f>[24]Agosto!$J$16</f>
        <v>30.240000000000002</v>
      </c>
      <c r="N29" s="93">
        <f>[24]Agosto!$J$17</f>
        <v>20.16</v>
      </c>
      <c r="O29" s="93">
        <f>[24]Agosto!$J$18</f>
        <v>28.44</v>
      </c>
      <c r="P29" s="93">
        <f>[24]Agosto!$J$19</f>
        <v>30.240000000000002</v>
      </c>
      <c r="Q29" s="93">
        <f>[24]Agosto!$J$20</f>
        <v>30.240000000000002</v>
      </c>
      <c r="R29" s="93">
        <f>[24]Agosto!$J$21</f>
        <v>30.240000000000002</v>
      </c>
      <c r="S29" s="93">
        <f>[24]Agosto!$J$22</f>
        <v>36.72</v>
      </c>
      <c r="T29" s="93">
        <f>[24]Agosto!$J$23</f>
        <v>31.680000000000003</v>
      </c>
      <c r="U29" s="93">
        <f>[24]Agosto!$J$24</f>
        <v>29.880000000000003</v>
      </c>
      <c r="V29" s="93">
        <f>[24]Agosto!$J$25</f>
        <v>44.28</v>
      </c>
      <c r="W29" s="93">
        <f>[24]Agosto!$J$26</f>
        <v>35.28</v>
      </c>
      <c r="X29" s="93">
        <f>[24]Agosto!$J$27</f>
        <v>34.200000000000003</v>
      </c>
      <c r="Y29" s="93">
        <f>[24]Agosto!$J$28</f>
        <v>29.52</v>
      </c>
      <c r="Z29" s="93">
        <f>[24]Agosto!$J$29</f>
        <v>26.64</v>
      </c>
      <c r="AA29" s="93">
        <f>[24]Agosto!$J$30</f>
        <v>27.36</v>
      </c>
      <c r="AB29" s="93">
        <f>[24]Agosto!$J$31</f>
        <v>19.079999999999998</v>
      </c>
      <c r="AC29" s="93">
        <f>[24]Agosto!$J$32</f>
        <v>25.92</v>
      </c>
      <c r="AD29" s="93">
        <f>[24]Agosto!$J$33</f>
        <v>28.8</v>
      </c>
      <c r="AE29" s="93">
        <f>[24]Agosto!$J$34</f>
        <v>44.64</v>
      </c>
      <c r="AF29" s="93">
        <f>[24]Agosto!$J$35</f>
        <v>33.480000000000004</v>
      </c>
      <c r="AG29" s="81">
        <f t="shared" si="3"/>
        <v>48.6</v>
      </c>
      <c r="AH29" s="92">
        <f t="shared" si="4"/>
        <v>32.748387096774188</v>
      </c>
      <c r="AK29" t="s">
        <v>33</v>
      </c>
    </row>
    <row r="30" spans="1:38" x14ac:dyDescent="0.2">
      <c r="A30" s="50" t="s">
        <v>10</v>
      </c>
      <c r="B30" s="93">
        <f>[25]Agosto!$J$5</f>
        <v>47.519999999999996</v>
      </c>
      <c r="C30" s="93">
        <f>[25]Agosto!$J$6</f>
        <v>56.16</v>
      </c>
      <c r="D30" s="93">
        <f>[25]Agosto!$J$7</f>
        <v>51.12</v>
      </c>
      <c r="E30" s="93">
        <f>[25]Agosto!$J$8</f>
        <v>38.159999999999997</v>
      </c>
      <c r="F30" s="93">
        <f>[25]Agosto!$J$9</f>
        <v>45.36</v>
      </c>
      <c r="G30" s="93">
        <f>[25]Agosto!$J$10</f>
        <v>43.56</v>
      </c>
      <c r="H30" s="93">
        <f>[25]Agosto!$J$11</f>
        <v>44.28</v>
      </c>
      <c r="I30" s="93">
        <f>[25]Agosto!$J$12</f>
        <v>33.480000000000004</v>
      </c>
      <c r="J30" s="93">
        <f>[25]Agosto!$J$13</f>
        <v>37.440000000000005</v>
      </c>
      <c r="K30" s="93">
        <f>[25]Agosto!$J$14</f>
        <v>19.079999999999998</v>
      </c>
      <c r="L30" s="93">
        <f>[25]Agosto!$J$15</f>
        <v>10.44</v>
      </c>
      <c r="M30" s="93">
        <f>[25]Agosto!$J$16</f>
        <v>34.56</v>
      </c>
      <c r="N30" s="93">
        <f>[25]Agosto!$J$17</f>
        <v>0</v>
      </c>
      <c r="O30" s="93">
        <f>[25]Agosto!$J$18</f>
        <v>25.92</v>
      </c>
      <c r="P30" s="93">
        <f>[25]Agosto!$J$19</f>
        <v>22.68</v>
      </c>
      <c r="Q30" s="93">
        <f>[25]Agosto!$J$20</f>
        <v>36</v>
      </c>
      <c r="R30" s="93">
        <f>[25]Agosto!$J$21</f>
        <v>40.32</v>
      </c>
      <c r="S30" s="93">
        <f>[25]Agosto!$J$22</f>
        <v>40.680000000000007</v>
      </c>
      <c r="T30" s="93">
        <f>[25]Agosto!$J$23</f>
        <v>38.519999999999996</v>
      </c>
      <c r="U30" s="93">
        <f>[25]Agosto!$J$24</f>
        <v>30.6</v>
      </c>
      <c r="V30" s="93">
        <f>[25]Agosto!$J$25</f>
        <v>41.4</v>
      </c>
      <c r="W30" s="93">
        <f>[25]Agosto!$J$26</f>
        <v>52.2</v>
      </c>
      <c r="X30" s="93">
        <f>[25]Agosto!$J$27</f>
        <v>47.519999999999996</v>
      </c>
      <c r="Y30" s="93">
        <f>[25]Agosto!$J$28</f>
        <v>30.6</v>
      </c>
      <c r="Z30" s="93">
        <f>[25]Agosto!$J$29</f>
        <v>33.480000000000004</v>
      </c>
      <c r="AA30" s="93">
        <f>[25]Agosto!$J$30</f>
        <v>26.64</v>
      </c>
      <c r="AB30" s="93">
        <f>[25]Agosto!$J$31</f>
        <v>33.119999999999997</v>
      </c>
      <c r="AC30" s="93">
        <f>[25]Agosto!$J$32</f>
        <v>29.52</v>
      </c>
      <c r="AD30" s="93">
        <f>[25]Agosto!$J$33</f>
        <v>37.440000000000005</v>
      </c>
      <c r="AE30" s="93">
        <f>[25]Agosto!$J$34</f>
        <v>38.159999999999997</v>
      </c>
      <c r="AF30" s="93">
        <f>[25]Agosto!$J$35</f>
        <v>36.36</v>
      </c>
      <c r="AG30" s="81">
        <f t="shared" ref="AG30:AG38" si="5">MAX(B30:AF30)</f>
        <v>56.16</v>
      </c>
      <c r="AH30" s="92">
        <f t="shared" si="4"/>
        <v>35.558709677419351</v>
      </c>
      <c r="AK30" t="s">
        <v>33</v>
      </c>
    </row>
    <row r="31" spans="1:38" x14ac:dyDescent="0.2">
      <c r="A31" s="50" t="s">
        <v>154</v>
      </c>
      <c r="B31" s="93">
        <f>[26]Agosto!$J5</f>
        <v>56.88</v>
      </c>
      <c r="C31" s="93">
        <f>[26]Agosto!$J6</f>
        <v>61.2</v>
      </c>
      <c r="D31" s="93">
        <f>[26]Agosto!$J7</f>
        <v>59.4</v>
      </c>
      <c r="E31" s="93">
        <f>[26]Agosto!$J8</f>
        <v>46.080000000000005</v>
      </c>
      <c r="F31" s="93">
        <f>[26]Agosto!$J9</f>
        <v>45</v>
      </c>
      <c r="G31" s="93">
        <f>[26]Agosto!$J10</f>
        <v>54</v>
      </c>
      <c r="H31" s="93">
        <f>[26]Agosto!$J11</f>
        <v>56.88</v>
      </c>
      <c r="I31" s="93">
        <f>[26]Agosto!$J12</f>
        <v>46.080000000000005</v>
      </c>
      <c r="J31" s="93">
        <f>[26]Agosto!$J13</f>
        <v>50.04</v>
      </c>
      <c r="K31" s="93">
        <f>[26]Agosto!$J14</f>
        <v>30.240000000000002</v>
      </c>
      <c r="L31" s="93">
        <f>[26]Agosto!$J15</f>
        <v>29.880000000000003</v>
      </c>
      <c r="M31" s="93">
        <f>[26]Agosto!$J16</f>
        <v>41.76</v>
      </c>
      <c r="N31" s="93">
        <f>[26]Agosto!$J17</f>
        <v>29.16</v>
      </c>
      <c r="O31" s="93">
        <f>[26]Agosto!$J18</f>
        <v>38.159999999999997</v>
      </c>
      <c r="P31" s="93">
        <f>[26]Agosto!$J19</f>
        <v>36</v>
      </c>
      <c r="Q31" s="93">
        <f>[26]Agosto!$J20</f>
        <v>44.28</v>
      </c>
      <c r="R31" s="93">
        <f>[26]Agosto!$J21</f>
        <v>43.2</v>
      </c>
      <c r="S31" s="93">
        <f>[26]Agosto!$J22</f>
        <v>47.16</v>
      </c>
      <c r="T31" s="93">
        <f>[26]Agosto!$J23</f>
        <v>47.16</v>
      </c>
      <c r="U31" s="93">
        <f>[26]Agosto!$J24</f>
        <v>37.080000000000005</v>
      </c>
      <c r="V31" s="93">
        <f>[26]Agosto!$J25</f>
        <v>57.6</v>
      </c>
      <c r="W31" s="93">
        <f>[26]Agosto!$J26</f>
        <v>62.639999999999993</v>
      </c>
      <c r="X31" s="93">
        <f>[26]Agosto!$J27</f>
        <v>59.760000000000005</v>
      </c>
      <c r="Y31" s="93">
        <f>[26]Agosto!$J28</f>
        <v>43.56</v>
      </c>
      <c r="Z31" s="93">
        <f>[26]Agosto!$J29</f>
        <v>47.519999999999996</v>
      </c>
      <c r="AA31" s="93">
        <f>[26]Agosto!$J30</f>
        <v>37.800000000000004</v>
      </c>
      <c r="AB31" s="93">
        <f>[26]Agosto!$J31</f>
        <v>38.159999999999997</v>
      </c>
      <c r="AC31" s="93">
        <f>[26]Agosto!$J32</f>
        <v>39.96</v>
      </c>
      <c r="AD31" s="93">
        <f>[26]Agosto!$J33</f>
        <v>40.32</v>
      </c>
      <c r="AE31" s="93">
        <f>[26]Agosto!$J34</f>
        <v>46.440000000000005</v>
      </c>
      <c r="AF31" s="93">
        <f>[26]Agosto!$J35</f>
        <v>38.519999999999996</v>
      </c>
      <c r="AG31" s="81">
        <f t="shared" si="5"/>
        <v>62.639999999999993</v>
      </c>
      <c r="AH31" s="92">
        <f t="shared" si="4"/>
        <v>45.545806451612904</v>
      </c>
      <c r="AI31" s="11" t="s">
        <v>33</v>
      </c>
      <c r="AK31" t="s">
        <v>33</v>
      </c>
    </row>
    <row r="32" spans="1:38" x14ac:dyDescent="0.2">
      <c r="A32" s="50" t="s">
        <v>11</v>
      </c>
      <c r="B32" s="93">
        <f>[27]Agosto!$J$5</f>
        <v>37.080000000000005</v>
      </c>
      <c r="C32" s="93">
        <f>[27]Agosto!$J$6</f>
        <v>44.28</v>
      </c>
      <c r="D32" s="93">
        <f>[27]Agosto!$J$7</f>
        <v>42.480000000000004</v>
      </c>
      <c r="E32" s="93">
        <f>[27]Agosto!$J$8</f>
        <v>35.64</v>
      </c>
      <c r="F32" s="93">
        <f>[27]Agosto!$J$9</f>
        <v>27.720000000000002</v>
      </c>
      <c r="G32" s="93">
        <f>[27]Agosto!$J$10</f>
        <v>43.92</v>
      </c>
      <c r="H32" s="93">
        <f>[27]Agosto!$J$11</f>
        <v>65.88000000000001</v>
      </c>
      <c r="I32" s="93">
        <f>[27]Agosto!$J$12</f>
        <v>27.720000000000002</v>
      </c>
      <c r="J32" s="93">
        <f>[27]Agosto!$J$13</f>
        <v>30.96</v>
      </c>
      <c r="K32" s="93">
        <f>[27]Agosto!$J$14</f>
        <v>18.720000000000002</v>
      </c>
      <c r="L32" s="93">
        <f>[27]Agosto!$J$15</f>
        <v>21.240000000000002</v>
      </c>
      <c r="M32" s="93">
        <f>[27]Agosto!$J$16</f>
        <v>25.92</v>
      </c>
      <c r="N32" s="93">
        <f>[27]Agosto!$J$17</f>
        <v>22.68</v>
      </c>
      <c r="O32" s="93">
        <f>[27]Agosto!$J$18</f>
        <v>27.36</v>
      </c>
      <c r="P32" s="93">
        <f>[27]Agosto!$J$19</f>
        <v>18.720000000000002</v>
      </c>
      <c r="Q32" s="93">
        <f>[27]Agosto!$J$20</f>
        <v>32.76</v>
      </c>
      <c r="R32" s="93">
        <f>[27]Agosto!$J$21</f>
        <v>39.6</v>
      </c>
      <c r="S32" s="93">
        <f>[27]Agosto!$J$22</f>
        <v>28.8</v>
      </c>
      <c r="T32" s="93">
        <f>[27]Agosto!$J$23</f>
        <v>28.8</v>
      </c>
      <c r="U32" s="93">
        <f>[27]Agosto!$J$24</f>
        <v>33.119999999999997</v>
      </c>
      <c r="V32" s="93">
        <f>[27]Agosto!$J$25</f>
        <v>18</v>
      </c>
      <c r="W32" s="93">
        <f>[27]Agosto!$J$26</f>
        <v>39.6</v>
      </c>
      <c r="X32" s="93">
        <f>[27]Agosto!$J$27</f>
        <v>60.480000000000004</v>
      </c>
      <c r="Y32" s="93">
        <f>[27]Agosto!$J$28</f>
        <v>39.96</v>
      </c>
      <c r="Z32" s="93">
        <f>[27]Agosto!$J$29</f>
        <v>30.240000000000002</v>
      </c>
      <c r="AA32" s="93">
        <f>[27]Agosto!$J$30</f>
        <v>33.480000000000004</v>
      </c>
      <c r="AB32" s="93">
        <f>[27]Agosto!$J$31</f>
        <v>38.159999999999997</v>
      </c>
      <c r="AC32" s="93">
        <f>[27]Agosto!$J$32</f>
        <v>26.64</v>
      </c>
      <c r="AD32" s="93">
        <f>[27]Agosto!$J$33</f>
        <v>33.840000000000003</v>
      </c>
      <c r="AE32" s="93">
        <f>[27]Agosto!$J$34</f>
        <v>32.04</v>
      </c>
      <c r="AF32" s="93">
        <f>[27]Agosto!$J$35</f>
        <v>33.480000000000004</v>
      </c>
      <c r="AG32" s="81">
        <f t="shared" si="5"/>
        <v>65.88000000000001</v>
      </c>
      <c r="AH32" s="92">
        <f t="shared" si="4"/>
        <v>33.52645161290323</v>
      </c>
      <c r="AK32" t="s">
        <v>33</v>
      </c>
    </row>
    <row r="33" spans="1:38" s="5" customFormat="1" x14ac:dyDescent="0.2">
      <c r="A33" s="50" t="s">
        <v>12</v>
      </c>
      <c r="B33" s="93">
        <f>[28]Agosto!$J$5</f>
        <v>38.880000000000003</v>
      </c>
      <c r="C33" s="93">
        <f>[28]Agosto!$J$6</f>
        <v>44.64</v>
      </c>
      <c r="D33" s="93">
        <f>[28]Agosto!$J$7</f>
        <v>40.32</v>
      </c>
      <c r="E33" s="93">
        <f>[28]Agosto!$J$8</f>
        <v>33.840000000000003</v>
      </c>
      <c r="F33" s="93">
        <f>[28]Agosto!$J$9</f>
        <v>32.04</v>
      </c>
      <c r="G33" s="93">
        <f>[28]Agosto!$J$10</f>
        <v>43.2</v>
      </c>
      <c r="H33" s="93">
        <f>[28]Agosto!$J$11</f>
        <v>48.96</v>
      </c>
      <c r="I33" s="93">
        <f>[28]Agosto!$J$12</f>
        <v>22.68</v>
      </c>
      <c r="J33" s="93">
        <f>[28]Agosto!$J$13</f>
        <v>22.68</v>
      </c>
      <c r="K33" s="93">
        <f>[28]Agosto!$J$14</f>
        <v>16.559999999999999</v>
      </c>
      <c r="L33" s="93">
        <f>[28]Agosto!$J$15</f>
        <v>18</v>
      </c>
      <c r="M33" s="93">
        <f>[28]Agosto!$J$16</f>
        <v>33.480000000000004</v>
      </c>
      <c r="N33" s="93">
        <f>[28]Agosto!$J$17</f>
        <v>24.48</v>
      </c>
      <c r="O33" s="93">
        <f>[28]Agosto!$J$18</f>
        <v>16.559999999999999</v>
      </c>
      <c r="P33" s="93">
        <f>[28]Agosto!$J$19</f>
        <v>22.32</v>
      </c>
      <c r="Q33" s="93">
        <f>[28]Agosto!$J$20</f>
        <v>30.240000000000002</v>
      </c>
      <c r="R33" s="93">
        <f>[28]Agosto!$J$21</f>
        <v>20.88</v>
      </c>
      <c r="S33" s="93">
        <f>[28]Agosto!$J$22</f>
        <v>21.96</v>
      </c>
      <c r="T33" s="93">
        <f>[28]Agosto!$J$23</f>
        <v>27.36</v>
      </c>
      <c r="U33" s="93">
        <f>[28]Agosto!$J$24</f>
        <v>24.840000000000003</v>
      </c>
      <c r="V33" s="93">
        <f>[28]Agosto!$J$25</f>
        <v>38.880000000000003</v>
      </c>
      <c r="W33" s="93">
        <f>[28]Agosto!$J$26</f>
        <v>36.72</v>
      </c>
      <c r="X33" s="93">
        <f>[28]Agosto!$J$27</f>
        <v>26.64</v>
      </c>
      <c r="Y33" s="93">
        <f>[28]Agosto!$J$28</f>
        <v>25.92</v>
      </c>
      <c r="Z33" s="93">
        <f>[28]Agosto!$J$29</f>
        <v>26.28</v>
      </c>
      <c r="AA33" s="93">
        <f>[28]Agosto!$J$30</f>
        <v>27</v>
      </c>
      <c r="AB33" s="93">
        <f>[28]Agosto!$J$31</f>
        <v>17.64</v>
      </c>
      <c r="AC33" s="93">
        <f>[28]Agosto!$J$32</f>
        <v>19.440000000000001</v>
      </c>
      <c r="AD33" s="93">
        <f>[28]Agosto!$J$33</f>
        <v>30.96</v>
      </c>
      <c r="AE33" s="93">
        <f>[28]Agosto!$J$34</f>
        <v>34.56</v>
      </c>
      <c r="AF33" s="93">
        <f>[28]Agosto!$J$35</f>
        <v>66.960000000000008</v>
      </c>
      <c r="AG33" s="81">
        <f t="shared" si="5"/>
        <v>66.960000000000008</v>
      </c>
      <c r="AH33" s="92">
        <f t="shared" si="4"/>
        <v>30.158709677419356</v>
      </c>
      <c r="AK33" s="5" t="s">
        <v>33</v>
      </c>
    </row>
    <row r="34" spans="1:38" x14ac:dyDescent="0.2">
      <c r="A34" s="50" t="s">
        <v>233</v>
      </c>
      <c r="B34" s="93">
        <f>[29]Agosto!$J$5</f>
        <v>45</v>
      </c>
      <c r="C34" s="93">
        <f>[29]Agosto!$J$6</f>
        <v>54</v>
      </c>
      <c r="D34" s="93">
        <f>[29]Agosto!$J$7</f>
        <v>54.72</v>
      </c>
      <c r="E34" s="93">
        <f>[29]Agosto!$J$8</f>
        <v>44.64</v>
      </c>
      <c r="F34" s="93">
        <f>[29]Agosto!$J$9</f>
        <v>49.32</v>
      </c>
      <c r="G34" s="93">
        <f>[29]Agosto!$J$10</f>
        <v>48.24</v>
      </c>
      <c r="H34" s="93">
        <f>[29]Agosto!$J$11</f>
        <v>47.519999999999996</v>
      </c>
      <c r="I34" s="93">
        <f>[29]Agosto!$J$12</f>
        <v>42.84</v>
      </c>
      <c r="J34" s="93">
        <f>[29]Agosto!$J$13</f>
        <v>47.519999999999996</v>
      </c>
      <c r="K34" s="93">
        <f>[29]Agosto!$J$14</f>
        <v>25.56</v>
      </c>
      <c r="L34" s="93">
        <f>[29]Agosto!$J$15</f>
        <v>23.400000000000002</v>
      </c>
      <c r="M34" s="93">
        <f>[29]Agosto!$J$16</f>
        <v>33.840000000000003</v>
      </c>
      <c r="N34" s="93">
        <f>[29]Agosto!$J$17</f>
        <v>25.2</v>
      </c>
      <c r="O34" s="93">
        <f>[29]Agosto!$J$18</f>
        <v>25.2</v>
      </c>
      <c r="P34" s="93">
        <f>[29]Agosto!$J$19</f>
        <v>41.76</v>
      </c>
      <c r="Q34" s="93">
        <f>[29]Agosto!$J$20</f>
        <v>33.480000000000004</v>
      </c>
      <c r="R34" s="93">
        <f>[29]Agosto!$J$21</f>
        <v>28.8</v>
      </c>
      <c r="S34" s="93">
        <f>[29]Agosto!$J$22</f>
        <v>38.880000000000003</v>
      </c>
      <c r="T34" s="93">
        <f>[29]Agosto!$J$23</f>
        <v>38.159999999999997</v>
      </c>
      <c r="U34" s="93">
        <f>[29]Agosto!$J$24</f>
        <v>36</v>
      </c>
      <c r="V34" s="93">
        <f>[29]Agosto!$J$25</f>
        <v>44.28</v>
      </c>
      <c r="W34" s="93">
        <f>[29]Agosto!$J$26</f>
        <v>46.440000000000005</v>
      </c>
      <c r="X34" s="93">
        <f>[29]Agosto!$J$27</f>
        <v>44.28</v>
      </c>
      <c r="Y34" s="93">
        <f>[29]Agosto!$J$28</f>
        <v>36.72</v>
      </c>
      <c r="Z34" s="93">
        <f>[29]Agosto!$J$29</f>
        <v>38.880000000000003</v>
      </c>
      <c r="AA34" s="93">
        <f>[29]Agosto!$J$30</f>
        <v>29.52</v>
      </c>
      <c r="AB34" s="93">
        <f>[29]Agosto!$J$31</f>
        <v>19.8</v>
      </c>
      <c r="AC34" s="93">
        <f>[29]Agosto!$J$32</f>
        <v>30.6</v>
      </c>
      <c r="AD34" s="93">
        <f>[29]Agosto!$J$33</f>
        <v>40.32</v>
      </c>
      <c r="AE34" s="93">
        <f>[29]Agosto!$J$34</f>
        <v>50.04</v>
      </c>
      <c r="AF34" s="93">
        <f>[29]Agosto!$J$35</f>
        <v>34.200000000000003</v>
      </c>
      <c r="AG34" s="81">
        <f t="shared" si="5"/>
        <v>54.72</v>
      </c>
      <c r="AH34" s="92">
        <f t="shared" si="4"/>
        <v>38.682580645161288</v>
      </c>
      <c r="AK34" t="s">
        <v>33</v>
      </c>
    </row>
    <row r="35" spans="1:38" x14ac:dyDescent="0.2">
      <c r="A35" s="50" t="s">
        <v>232</v>
      </c>
      <c r="B35" s="93">
        <f>[30]Agosto!$J$5</f>
        <v>42.480000000000004</v>
      </c>
      <c r="C35" s="93">
        <f>[30]Agosto!$J$6</f>
        <v>47.519999999999996</v>
      </c>
      <c r="D35" s="93">
        <f>[30]Agosto!$J$7</f>
        <v>47.88</v>
      </c>
      <c r="E35" s="93">
        <f>[30]Agosto!$J$8</f>
        <v>37.440000000000005</v>
      </c>
      <c r="F35" s="93">
        <f>[30]Agosto!$J$9</f>
        <v>36.72</v>
      </c>
      <c r="G35" s="93">
        <f>[30]Agosto!$J$10</f>
        <v>47.16</v>
      </c>
      <c r="H35" s="93">
        <f>[30]Agosto!$J$11</f>
        <v>49.32</v>
      </c>
      <c r="I35" s="93">
        <f>[30]Agosto!$J$12</f>
        <v>30.6</v>
      </c>
      <c r="J35" s="93">
        <f>[30]Agosto!$J$13</f>
        <v>43.56</v>
      </c>
      <c r="K35" s="93">
        <f>[30]Agosto!$J$14</f>
        <v>22.32</v>
      </c>
      <c r="L35" s="93">
        <f>[30]Agosto!$J$15</f>
        <v>23.400000000000002</v>
      </c>
      <c r="M35" s="93">
        <f>[30]Agosto!$J$16</f>
        <v>24.840000000000003</v>
      </c>
      <c r="N35" s="93">
        <f>[30]Agosto!$J$17</f>
        <v>20.16</v>
      </c>
      <c r="O35" s="93">
        <f>[30]Agosto!$J$18</f>
        <v>32.76</v>
      </c>
      <c r="P35" s="93">
        <f>[30]Agosto!$J$19</f>
        <v>33.119999999999997</v>
      </c>
      <c r="Q35" s="93">
        <f>[30]Agosto!$J$20</f>
        <v>36</v>
      </c>
      <c r="R35" s="93">
        <f>[30]Agosto!$J$21</f>
        <v>37.440000000000005</v>
      </c>
      <c r="S35" s="93">
        <f>[30]Agosto!$J$22</f>
        <v>36</v>
      </c>
      <c r="T35" s="93">
        <f>[30]Agosto!$J$23</f>
        <v>37.440000000000005</v>
      </c>
      <c r="U35" s="93">
        <f>[30]Agosto!$J$24</f>
        <v>28.8</v>
      </c>
      <c r="V35" s="93">
        <f>[30]Agosto!$J$25</f>
        <v>41.4</v>
      </c>
      <c r="W35" s="93">
        <f>[30]Agosto!$J$26</f>
        <v>53.28</v>
      </c>
      <c r="X35" s="93">
        <f>[30]Agosto!$J$27</f>
        <v>37.080000000000005</v>
      </c>
      <c r="Y35" s="93">
        <f>[30]Agosto!$J$28</f>
        <v>21.96</v>
      </c>
      <c r="Z35" s="93">
        <f>[30]Agosto!$J$29</f>
        <v>27.720000000000002</v>
      </c>
      <c r="AA35" s="93">
        <f>[30]Agosto!$J$30</f>
        <v>32.04</v>
      </c>
      <c r="AB35" s="93">
        <f>[30]Agosto!$J$31</f>
        <v>30.6</v>
      </c>
      <c r="AC35" s="93">
        <f>[30]Agosto!$J$32</f>
        <v>36.36</v>
      </c>
      <c r="AD35" s="93">
        <f>[30]Agosto!$J$33</f>
        <v>40.32</v>
      </c>
      <c r="AE35" s="93">
        <f>[30]Agosto!$J$34</f>
        <v>37.080000000000005</v>
      </c>
      <c r="AF35" s="93">
        <f>[30]Agosto!$J$35</f>
        <v>36.36</v>
      </c>
      <c r="AG35" s="81">
        <f t="shared" si="5"/>
        <v>53.28</v>
      </c>
      <c r="AH35" s="92">
        <f t="shared" si="4"/>
        <v>35.779354838709672</v>
      </c>
    </row>
    <row r="36" spans="1:38" x14ac:dyDescent="0.2">
      <c r="A36" s="50" t="s">
        <v>126</v>
      </c>
      <c r="B36" s="93">
        <f>[31]Agosto!$J$5</f>
        <v>45</v>
      </c>
      <c r="C36" s="93">
        <f>[31]Agosto!$J$6</f>
        <v>48.24</v>
      </c>
      <c r="D36" s="93">
        <f>[31]Agosto!$J$7</f>
        <v>49.680000000000007</v>
      </c>
      <c r="E36" s="93">
        <f>[31]Agosto!$J$8</f>
        <v>42.84</v>
      </c>
      <c r="F36" s="93">
        <f>[31]Agosto!$J$9</f>
        <v>38.519999999999996</v>
      </c>
      <c r="G36" s="93">
        <f>[31]Agosto!$J$10</f>
        <v>37.800000000000004</v>
      </c>
      <c r="H36" s="93">
        <f>[31]Agosto!$J$11</f>
        <v>52.56</v>
      </c>
      <c r="I36" s="93">
        <f>[31]Agosto!$J$12</f>
        <v>35.64</v>
      </c>
      <c r="J36" s="93">
        <f>[31]Agosto!$J$13</f>
        <v>39.24</v>
      </c>
      <c r="K36" s="93">
        <f>[31]Agosto!$J$14</f>
        <v>22.68</v>
      </c>
      <c r="L36" s="93">
        <f>[31]Agosto!$J$15</f>
        <v>24.12</v>
      </c>
      <c r="M36" s="93">
        <f>[31]Agosto!$J$16</f>
        <v>32.76</v>
      </c>
      <c r="N36" s="93">
        <f>[31]Agosto!$J$17</f>
        <v>25.92</v>
      </c>
      <c r="O36" s="93">
        <f>[31]Agosto!$J$18</f>
        <v>31.680000000000003</v>
      </c>
      <c r="P36" s="93">
        <f>[31]Agosto!$J$19</f>
        <v>33.119999999999997</v>
      </c>
      <c r="Q36" s="93">
        <f>[31]Agosto!$J$20</f>
        <v>33.840000000000003</v>
      </c>
      <c r="R36" s="93">
        <f>[31]Agosto!$J$21</f>
        <v>36</v>
      </c>
      <c r="S36" s="93">
        <f>[31]Agosto!$J$22</f>
        <v>36.36</v>
      </c>
      <c r="T36" s="93">
        <f>[31]Agosto!$J$23</f>
        <v>35.28</v>
      </c>
      <c r="U36" s="93">
        <f>[31]Agosto!$J$24</f>
        <v>28.08</v>
      </c>
      <c r="V36" s="93">
        <f>[31]Agosto!$J$25</f>
        <v>39.6</v>
      </c>
      <c r="W36" s="93">
        <f>[31]Agosto!$J$26</f>
        <v>51.12</v>
      </c>
      <c r="X36" s="93">
        <f>[31]Agosto!$J$27</f>
        <v>43.92</v>
      </c>
      <c r="Y36" s="93">
        <f>[31]Agosto!$J$28</f>
        <v>29.16</v>
      </c>
      <c r="Z36" s="93">
        <f>[31]Agosto!$J$29</f>
        <v>42.12</v>
      </c>
      <c r="AA36" s="93">
        <f>[31]Agosto!$J$30</f>
        <v>27.36</v>
      </c>
      <c r="AB36" s="93">
        <f>[31]Agosto!$J$31</f>
        <v>33.119999999999997</v>
      </c>
      <c r="AC36" s="93">
        <f>[31]Agosto!$J$32</f>
        <v>38.880000000000003</v>
      </c>
      <c r="AD36" s="93">
        <f>[31]Agosto!$J$33</f>
        <v>42.84</v>
      </c>
      <c r="AE36" s="93">
        <f>[31]Agosto!$J$34</f>
        <v>45</v>
      </c>
      <c r="AF36" s="93">
        <f>[31]Agosto!$J$35</f>
        <v>34.200000000000003</v>
      </c>
      <c r="AG36" s="81">
        <f t="shared" si="5"/>
        <v>52.56</v>
      </c>
      <c r="AH36" s="92">
        <f t="shared" si="4"/>
        <v>37.312258064516129</v>
      </c>
      <c r="AK36" t="s">
        <v>33</v>
      </c>
    </row>
    <row r="37" spans="1:38" x14ac:dyDescent="0.2">
      <c r="A37" s="50" t="s">
        <v>13</v>
      </c>
      <c r="B37" s="93">
        <f>[32]Agosto!$J$5</f>
        <v>35.64</v>
      </c>
      <c r="C37" s="93">
        <f>[32]Agosto!$J$6</f>
        <v>41.4</v>
      </c>
      <c r="D37" s="93">
        <f>[32]Agosto!$J$7</f>
        <v>47.88</v>
      </c>
      <c r="E37" s="93">
        <f>[32]Agosto!$J$8</f>
        <v>36.72</v>
      </c>
      <c r="F37" s="93">
        <f>[32]Agosto!$J$9</f>
        <v>37.800000000000004</v>
      </c>
      <c r="G37" s="93">
        <f>[32]Agosto!$J$10</f>
        <v>39.24</v>
      </c>
      <c r="H37" s="93">
        <f>[32]Agosto!$J$11</f>
        <v>37.440000000000005</v>
      </c>
      <c r="I37" s="93">
        <f>[32]Agosto!$J$12</f>
        <v>32.04</v>
      </c>
      <c r="J37" s="93">
        <f>[32]Agosto!$J$13</f>
        <v>48.6</v>
      </c>
      <c r="K37" s="93">
        <f>[32]Agosto!$J$14</f>
        <v>38.159999999999997</v>
      </c>
      <c r="L37" s="93">
        <f>[32]Agosto!$J$15</f>
        <v>26.64</v>
      </c>
      <c r="M37" s="93">
        <f>[32]Agosto!$J$16</f>
        <v>29.880000000000003</v>
      </c>
      <c r="N37" s="93">
        <f>[32]Agosto!$J$17</f>
        <v>23.400000000000002</v>
      </c>
      <c r="O37" s="93">
        <f>[32]Agosto!$J$18</f>
        <v>20.16</v>
      </c>
      <c r="P37" s="93">
        <f>[32]Agosto!$J$19</f>
        <v>23.040000000000003</v>
      </c>
      <c r="Q37" s="93">
        <f>[32]Agosto!$J$20</f>
        <v>22.68</v>
      </c>
      <c r="R37" s="93">
        <f>[32]Agosto!$J$21</f>
        <v>28.08</v>
      </c>
      <c r="S37" s="93">
        <f>[32]Agosto!$J$22</f>
        <v>35.28</v>
      </c>
      <c r="T37" s="93">
        <f>[32]Agosto!$J$23</f>
        <v>26.28</v>
      </c>
      <c r="U37" s="93">
        <f>[32]Agosto!$J$24</f>
        <v>27.36</v>
      </c>
      <c r="V37" s="93">
        <f>[32]Agosto!$J$25</f>
        <v>34.92</v>
      </c>
      <c r="W37" s="93">
        <f>[32]Agosto!$J$26</f>
        <v>38.519999999999996</v>
      </c>
      <c r="X37" s="93">
        <f>[32]Agosto!$J$27</f>
        <v>49.32</v>
      </c>
      <c r="Y37" s="93">
        <f>[32]Agosto!$J$28</f>
        <v>51.84</v>
      </c>
      <c r="Z37" s="93">
        <f>[32]Agosto!$J$29</f>
        <v>40.32</v>
      </c>
      <c r="AA37" s="93">
        <f>[32]Agosto!$J$30</f>
        <v>27.36</v>
      </c>
      <c r="AB37" s="93">
        <f>[32]Agosto!$J$31</f>
        <v>27.36</v>
      </c>
      <c r="AC37" s="93">
        <f>[32]Agosto!$J$32</f>
        <v>24.48</v>
      </c>
      <c r="AD37" s="93">
        <f>[32]Agosto!$J$33</f>
        <v>36.36</v>
      </c>
      <c r="AE37" s="93">
        <f>[32]Agosto!$J$34</f>
        <v>33.480000000000004</v>
      </c>
      <c r="AF37" s="93">
        <f>[32]Agosto!$J$35</f>
        <v>26.28</v>
      </c>
      <c r="AG37" s="81">
        <f t="shared" si="5"/>
        <v>51.84</v>
      </c>
      <c r="AH37" s="92">
        <f t="shared" si="4"/>
        <v>33.805161290322587</v>
      </c>
    </row>
    <row r="38" spans="1:38" x14ac:dyDescent="0.2">
      <c r="A38" s="50" t="s">
        <v>155</v>
      </c>
      <c r="B38" s="93">
        <f>[33]Agosto!$J5</f>
        <v>41.04</v>
      </c>
      <c r="C38" s="93">
        <f>[33]Agosto!$J6</f>
        <v>34.200000000000003</v>
      </c>
      <c r="D38" s="93">
        <f>[33]Agosto!$J7</f>
        <v>39.6</v>
      </c>
      <c r="E38" s="93">
        <f>[33]Agosto!$J8</f>
        <v>30.240000000000002</v>
      </c>
      <c r="F38" s="93">
        <f>[33]Agosto!$J9</f>
        <v>33.119999999999997</v>
      </c>
      <c r="G38" s="93">
        <f>[33]Agosto!$J10</f>
        <v>37.800000000000004</v>
      </c>
      <c r="H38" s="93">
        <f>[33]Agosto!$J11</f>
        <v>38.880000000000003</v>
      </c>
      <c r="I38" s="93">
        <f>[33]Agosto!$J12</f>
        <v>34.200000000000003</v>
      </c>
      <c r="J38" s="93">
        <f>[33]Agosto!$J13</f>
        <v>30.96</v>
      </c>
      <c r="K38" s="93">
        <f>[33]Agosto!$J14</f>
        <v>37.080000000000005</v>
      </c>
      <c r="L38" s="93">
        <f>[33]Agosto!$J15</f>
        <v>21.96</v>
      </c>
      <c r="M38" s="93">
        <f>[33]Agosto!$J16</f>
        <v>33.480000000000004</v>
      </c>
      <c r="N38" s="93">
        <f>[33]Agosto!$J17</f>
        <v>29.52</v>
      </c>
      <c r="O38" s="93">
        <f>[33]Agosto!$J18</f>
        <v>20.52</v>
      </c>
      <c r="P38" s="93">
        <f>[33]Agosto!$J19</f>
        <v>26.28</v>
      </c>
      <c r="Q38" s="93">
        <f>[33]Agosto!$J20</f>
        <v>19.079999999999998</v>
      </c>
      <c r="R38" s="93">
        <f>[33]Agosto!$J21</f>
        <v>29.52</v>
      </c>
      <c r="S38" s="93">
        <f>[33]Agosto!$J22</f>
        <v>38.519999999999996</v>
      </c>
      <c r="T38" s="93">
        <f>[33]Agosto!$J23</f>
        <v>26.64</v>
      </c>
      <c r="U38" s="93">
        <f>[33]Agosto!$J24</f>
        <v>22.68</v>
      </c>
      <c r="V38" s="93">
        <f>[33]Agosto!$J25</f>
        <v>45</v>
      </c>
      <c r="W38" s="93">
        <f>[33]Agosto!$J26</f>
        <v>46.800000000000004</v>
      </c>
      <c r="X38" s="93">
        <f>[33]Agosto!$J27</f>
        <v>34.92</v>
      </c>
      <c r="Y38" s="93">
        <f>[33]Agosto!$J28</f>
        <v>35.64</v>
      </c>
      <c r="Z38" s="93">
        <f>[33]Agosto!$J29</f>
        <v>45.72</v>
      </c>
      <c r="AA38" s="93">
        <f>[33]Agosto!$J30</f>
        <v>32.4</v>
      </c>
      <c r="AB38" s="93">
        <f>[33]Agosto!$J31</f>
        <v>20.88</v>
      </c>
      <c r="AC38" s="93">
        <f>[33]Agosto!$J32</f>
        <v>55.800000000000004</v>
      </c>
      <c r="AD38" s="93">
        <v>35.64</v>
      </c>
      <c r="AE38" s="93">
        <f>[33]Agosto!$J34</f>
        <v>31.319999999999997</v>
      </c>
      <c r="AF38" s="93">
        <f>[33]Agosto!$J35</f>
        <v>24.48</v>
      </c>
      <c r="AG38" s="81">
        <f t="shared" si="5"/>
        <v>55.800000000000004</v>
      </c>
      <c r="AH38" s="92">
        <f t="shared" si="4"/>
        <v>33.352258064516121</v>
      </c>
      <c r="AK38" t="s">
        <v>33</v>
      </c>
    </row>
    <row r="39" spans="1:38" x14ac:dyDescent="0.2">
      <c r="A39" s="50" t="s">
        <v>14</v>
      </c>
      <c r="B39" s="93">
        <f>[34]Agosto!$J$5</f>
        <v>45.72</v>
      </c>
      <c r="C39" s="93">
        <f>[34]Agosto!$J$6</f>
        <v>55.080000000000005</v>
      </c>
      <c r="D39" s="93">
        <f>[34]Agosto!$J$7</f>
        <v>49.680000000000007</v>
      </c>
      <c r="E39" s="93">
        <f>[34]Agosto!$J$8</f>
        <v>30.96</v>
      </c>
      <c r="F39" s="93">
        <f>[34]Agosto!$J$9</f>
        <v>36</v>
      </c>
      <c r="G39" s="93">
        <f>[34]Agosto!$J$10</f>
        <v>39.6</v>
      </c>
      <c r="H39" s="93">
        <f>[34]Agosto!$J$11</f>
        <v>52.56</v>
      </c>
      <c r="I39" s="93">
        <f>[34]Agosto!$J$12</f>
        <v>33.119999999999997</v>
      </c>
      <c r="J39" s="93">
        <f>[34]Agosto!$J$13</f>
        <v>39.6</v>
      </c>
      <c r="K39" s="93">
        <f>[34]Agosto!$J$14</f>
        <v>27</v>
      </c>
      <c r="L39" s="93">
        <f>[34]Agosto!$J$15</f>
        <v>29.16</v>
      </c>
      <c r="M39" s="93">
        <f>[34]Agosto!$J$16</f>
        <v>38.159999999999997</v>
      </c>
      <c r="N39" s="93">
        <f>[34]Agosto!$J$17</f>
        <v>27.720000000000002</v>
      </c>
      <c r="O39" s="93">
        <f>[34]Agosto!$J$18</f>
        <v>37.440000000000005</v>
      </c>
      <c r="P39" s="93">
        <f>[34]Agosto!$J$19</f>
        <v>28.44</v>
      </c>
      <c r="Q39" s="93">
        <f>[34]Agosto!$J$20</f>
        <v>34.56</v>
      </c>
      <c r="R39" s="93">
        <f>[34]Agosto!$J$21</f>
        <v>34.92</v>
      </c>
      <c r="S39" s="93">
        <f>[34]Agosto!$J$22</f>
        <v>43.2</v>
      </c>
      <c r="T39" s="93">
        <f>[34]Agosto!$J$23</f>
        <v>41.04</v>
      </c>
      <c r="U39" s="93">
        <f>[34]Agosto!$J$24</f>
        <v>33.840000000000003</v>
      </c>
      <c r="V39" s="93">
        <f>[34]Agosto!$J$25</f>
        <v>47.519999999999996</v>
      </c>
      <c r="W39" s="93">
        <f>[34]Agosto!$J$26</f>
        <v>50.04</v>
      </c>
      <c r="X39" s="93">
        <f>[34]Agosto!$J$27</f>
        <v>43.2</v>
      </c>
      <c r="Y39" s="93">
        <f>[34]Agosto!$J$28</f>
        <v>37.080000000000005</v>
      </c>
      <c r="Z39" s="93">
        <f>[34]Agosto!$J$29</f>
        <v>39.24</v>
      </c>
      <c r="AA39" s="93">
        <f>[34]Agosto!$J$30</f>
        <v>30.240000000000002</v>
      </c>
      <c r="AB39" s="93">
        <f>[34]Agosto!$J$31</f>
        <v>43.92</v>
      </c>
      <c r="AC39" s="93">
        <f>[34]Agosto!$J$32</f>
        <v>36.72</v>
      </c>
      <c r="AD39" s="93">
        <f>[34]Agosto!$J$33</f>
        <v>39.6</v>
      </c>
      <c r="AE39" s="93">
        <f>[34]Agosto!$J$34</f>
        <v>45</v>
      </c>
      <c r="AF39" s="93">
        <f>[34]Agosto!$J$35</f>
        <v>31.319999999999997</v>
      </c>
      <c r="AG39" s="81">
        <f t="shared" si="3"/>
        <v>55.080000000000005</v>
      </c>
      <c r="AH39" s="92">
        <f t="shared" si="4"/>
        <v>38.763870967741937</v>
      </c>
      <c r="AI39" s="11" t="s">
        <v>33</v>
      </c>
      <c r="AK39" t="s">
        <v>33</v>
      </c>
    </row>
    <row r="40" spans="1:38" x14ac:dyDescent="0.2">
      <c r="A40" s="50" t="s">
        <v>15</v>
      </c>
      <c r="B40" s="93">
        <f>[35]Agosto!$J$5</f>
        <v>60.839999999999996</v>
      </c>
      <c r="C40" s="93">
        <f>[35]Agosto!$J$6</f>
        <v>52.56</v>
      </c>
      <c r="D40" s="93">
        <f>[35]Agosto!$J$7</f>
        <v>48.96</v>
      </c>
      <c r="E40" s="93">
        <f>[35]Agosto!$J$8</f>
        <v>33.119999999999997</v>
      </c>
      <c r="F40" s="93">
        <f>[35]Agosto!$J$9</f>
        <v>33.840000000000003</v>
      </c>
      <c r="G40" s="93">
        <f>[35]Agosto!$J$10</f>
        <v>48.6</v>
      </c>
      <c r="H40" s="93">
        <f>[35]Agosto!$J$11</f>
        <v>41.04</v>
      </c>
      <c r="I40" s="93">
        <f>[35]Agosto!$J$12</f>
        <v>32.76</v>
      </c>
      <c r="J40" s="93">
        <f>[35]Agosto!$J$13</f>
        <v>38.159999999999997</v>
      </c>
      <c r="K40" s="93">
        <f>[35]Agosto!$J$14</f>
        <v>20.16</v>
      </c>
      <c r="L40" s="93">
        <f>[35]Agosto!$J$15</f>
        <v>25.56</v>
      </c>
      <c r="M40" s="93">
        <f>[35]Agosto!$J$16</f>
        <v>34.200000000000003</v>
      </c>
      <c r="N40" s="93">
        <f>[35]Agosto!$J$17</f>
        <v>29.880000000000003</v>
      </c>
      <c r="O40" s="93">
        <f>[35]Agosto!$J$18</f>
        <v>23.040000000000003</v>
      </c>
      <c r="P40" s="93">
        <f>[35]Agosto!$J$19</f>
        <v>43.56</v>
      </c>
      <c r="Q40" s="93">
        <f>[35]Agosto!$J$20</f>
        <v>41.04</v>
      </c>
      <c r="R40" s="93">
        <f>[35]Agosto!$J$21</f>
        <v>26.64</v>
      </c>
      <c r="S40" s="93">
        <f>[35]Agosto!$J$22</f>
        <v>38.880000000000003</v>
      </c>
      <c r="T40" s="93">
        <f>[35]Agosto!$J$23</f>
        <v>29.880000000000003</v>
      </c>
      <c r="U40" s="93">
        <f>[35]Agosto!$J$24</f>
        <v>21.96</v>
      </c>
      <c r="V40" s="93">
        <f>[35]Agosto!$J$25</f>
        <v>51.480000000000004</v>
      </c>
      <c r="W40" s="93">
        <f>[35]Agosto!$J$26</f>
        <v>30.96</v>
      </c>
      <c r="X40" s="93">
        <f>[35]Agosto!$J$27</f>
        <v>32.76</v>
      </c>
      <c r="Y40" s="93">
        <f>[35]Agosto!$J$28</f>
        <v>39.6</v>
      </c>
      <c r="Z40" s="93">
        <f>[35]Agosto!$J$29</f>
        <v>38.880000000000003</v>
      </c>
      <c r="AA40" s="93">
        <f>[35]Agosto!$J$30</f>
        <v>29.16</v>
      </c>
      <c r="AB40" s="93">
        <f>[35]Agosto!$J$31</f>
        <v>18.36</v>
      </c>
      <c r="AC40" s="93">
        <f>[35]Agosto!$J$32</f>
        <v>20.16</v>
      </c>
      <c r="AD40" s="93">
        <f>[35]Agosto!$J$33</f>
        <v>28.8</v>
      </c>
      <c r="AE40" s="93">
        <f>[35]Agosto!$J$34</f>
        <v>47.88</v>
      </c>
      <c r="AF40" s="93">
        <f>[35]Agosto!$J$35</f>
        <v>32.04</v>
      </c>
      <c r="AG40" s="81">
        <f t="shared" si="3"/>
        <v>60.839999999999996</v>
      </c>
      <c r="AH40" s="92">
        <f t="shared" si="4"/>
        <v>35.314838709677417</v>
      </c>
      <c r="AL40" t="s">
        <v>33</v>
      </c>
    </row>
    <row r="41" spans="1:38" x14ac:dyDescent="0.2">
      <c r="A41" s="50" t="s">
        <v>156</v>
      </c>
      <c r="B41" s="93">
        <f>[36]Agosto!$J$5</f>
        <v>35.28</v>
      </c>
      <c r="C41" s="93">
        <f>[36]Agosto!$J$6</f>
        <v>36</v>
      </c>
      <c r="D41" s="93">
        <f>[36]Agosto!$J$7</f>
        <v>41.4</v>
      </c>
      <c r="E41" s="93">
        <f>[36]Agosto!$J$8</f>
        <v>33.480000000000004</v>
      </c>
      <c r="F41" s="93">
        <f>[36]Agosto!$J$9</f>
        <v>32.4</v>
      </c>
      <c r="G41" s="93">
        <f>[36]Agosto!$J$10</f>
        <v>46.080000000000005</v>
      </c>
      <c r="H41" s="93">
        <f>[36]Agosto!$J$11</f>
        <v>51.12</v>
      </c>
      <c r="I41" s="93">
        <f>[36]Agosto!$J$12</f>
        <v>23.400000000000002</v>
      </c>
      <c r="J41" s="93">
        <f>[36]Agosto!$J$13</f>
        <v>39.24</v>
      </c>
      <c r="K41" s="93">
        <f>[36]Agosto!$J$14</f>
        <v>26.28</v>
      </c>
      <c r="L41" s="93">
        <f>[36]Agosto!$J$15</f>
        <v>21.240000000000002</v>
      </c>
      <c r="M41" s="93">
        <f>[36]Agosto!$J$16</f>
        <v>30.6</v>
      </c>
      <c r="N41" s="93">
        <f>[36]Agosto!$J$17</f>
        <v>16.920000000000002</v>
      </c>
      <c r="O41" s="93">
        <f>[36]Agosto!$J$18</f>
        <v>20.52</v>
      </c>
      <c r="P41" s="93">
        <f>[36]Agosto!$J$19</f>
        <v>16.920000000000002</v>
      </c>
      <c r="Q41" s="93">
        <f>[36]Agosto!$J$20</f>
        <v>29.52</v>
      </c>
      <c r="R41" s="93">
        <f>[36]Agosto!$J$21</f>
        <v>27.36</v>
      </c>
      <c r="S41" s="93">
        <f>[36]Agosto!$J$22</f>
        <v>30.240000000000002</v>
      </c>
      <c r="T41" s="93">
        <f>[36]Agosto!$J$23</f>
        <v>34.56</v>
      </c>
      <c r="U41" s="93">
        <f>[36]Agosto!$J$24</f>
        <v>26.28</v>
      </c>
      <c r="V41" s="93">
        <f>[36]Agosto!$J$25</f>
        <v>41.04</v>
      </c>
      <c r="W41" s="93">
        <f>[36]Agosto!$J$26</f>
        <v>53.64</v>
      </c>
      <c r="X41" s="93">
        <f>[36]Agosto!$J$27</f>
        <v>39.6</v>
      </c>
      <c r="Y41" s="93">
        <f>[36]Agosto!$J$28</f>
        <v>36</v>
      </c>
      <c r="Z41" s="93">
        <f>[36]Agosto!$J$29</f>
        <v>38.159999999999997</v>
      </c>
      <c r="AA41" s="93">
        <f>[36]Agosto!$J$30</f>
        <v>27</v>
      </c>
      <c r="AB41" s="93">
        <f>[36]Agosto!$J$31</f>
        <v>24.12</v>
      </c>
      <c r="AC41" s="93">
        <f>[36]Agosto!$J$32</f>
        <v>19.8</v>
      </c>
      <c r="AD41" s="93">
        <f>[36]Agosto!$J$33</f>
        <v>30.240000000000002</v>
      </c>
      <c r="AE41" s="93">
        <f>[36]Agosto!$J$34</f>
        <v>33.480000000000004</v>
      </c>
      <c r="AF41" s="93">
        <f>[36]Agosto!$J$35</f>
        <v>32.4</v>
      </c>
      <c r="AG41" s="81">
        <f t="shared" si="3"/>
        <v>53.64</v>
      </c>
      <c r="AH41" s="92">
        <f t="shared" si="4"/>
        <v>32.074838709677422</v>
      </c>
    </row>
    <row r="42" spans="1:38" x14ac:dyDescent="0.2">
      <c r="A42" s="50" t="s">
        <v>16</v>
      </c>
      <c r="B42" s="93">
        <f>[37]Agosto!$J$5</f>
        <v>45</v>
      </c>
      <c r="C42" s="93">
        <f>[37]Agosto!$J$6</f>
        <v>49.680000000000007</v>
      </c>
      <c r="D42" s="93">
        <f>[37]Agosto!$J$7</f>
        <v>45.36</v>
      </c>
      <c r="E42" s="93">
        <f>[37]Agosto!$J$8</f>
        <v>34.56</v>
      </c>
      <c r="F42" s="93">
        <f>[37]Agosto!$J$9</f>
        <v>36.72</v>
      </c>
      <c r="G42" s="93">
        <f>[37]Agosto!$J$10</f>
        <v>45.72</v>
      </c>
      <c r="H42" s="93">
        <f>[37]Agosto!$J$11</f>
        <v>54.72</v>
      </c>
      <c r="I42" s="93">
        <f>[37]Agosto!$J$12</f>
        <v>34.92</v>
      </c>
      <c r="J42" s="93">
        <f>[37]Agosto!$J$13</f>
        <v>34.92</v>
      </c>
      <c r="K42" s="93">
        <f>[37]Agosto!$J$14</f>
        <v>18</v>
      </c>
      <c r="L42" s="93">
        <f>[37]Agosto!$J$15</f>
        <v>20.88</v>
      </c>
      <c r="M42" s="93">
        <f>[37]Agosto!$J$16</f>
        <v>30.6</v>
      </c>
      <c r="N42" s="93">
        <f>[37]Agosto!$J$17</f>
        <v>19.8</v>
      </c>
      <c r="O42" s="93">
        <f>[37]Agosto!$J$18</f>
        <v>28.8</v>
      </c>
      <c r="P42" s="93">
        <f>[37]Agosto!$J$19</f>
        <v>29.52</v>
      </c>
      <c r="Q42" s="93">
        <f>[37]Agosto!$J$20</f>
        <v>38.880000000000003</v>
      </c>
      <c r="R42" s="93">
        <f>[37]Agosto!$J$21</f>
        <v>37.440000000000005</v>
      </c>
      <c r="S42" s="93">
        <f>[37]Agosto!$J$22</f>
        <v>39.6</v>
      </c>
      <c r="T42" s="93">
        <f>[37]Agosto!$J$23</f>
        <v>36.36</v>
      </c>
      <c r="U42" s="93">
        <f>[37]Agosto!$J$24</f>
        <v>29.52</v>
      </c>
      <c r="V42" s="93">
        <f>[37]Agosto!$J$25</f>
        <v>50.04</v>
      </c>
      <c r="W42" s="93">
        <f>[37]Agosto!$J$26</f>
        <v>61.92</v>
      </c>
      <c r="X42" s="93">
        <f>[37]Agosto!$J$27</f>
        <v>36.72</v>
      </c>
      <c r="Y42" s="93">
        <f>[37]Agosto!$J$28</f>
        <v>24.840000000000003</v>
      </c>
      <c r="Z42" s="93">
        <f>[37]Agosto!$J$29</f>
        <v>34.200000000000003</v>
      </c>
      <c r="AA42" s="93">
        <f>[37]Agosto!$J$30</f>
        <v>27.36</v>
      </c>
      <c r="AB42" s="93">
        <f>[37]Agosto!$J$31</f>
        <v>25.56</v>
      </c>
      <c r="AC42" s="93">
        <f>[37]Agosto!$J$32</f>
        <v>29.880000000000003</v>
      </c>
      <c r="AD42" s="93">
        <f>[37]Agosto!$J$33</f>
        <v>32.4</v>
      </c>
      <c r="AE42" s="93">
        <f>[37]Agosto!$J$34</f>
        <v>39.24</v>
      </c>
      <c r="AF42" s="93">
        <f>[37]Agosto!$J$35</f>
        <v>38.519999999999996</v>
      </c>
      <c r="AG42" s="81">
        <f t="shared" si="3"/>
        <v>61.92</v>
      </c>
      <c r="AH42" s="92">
        <f t="shared" si="4"/>
        <v>35.860645161290321</v>
      </c>
      <c r="AK42" t="s">
        <v>33</v>
      </c>
      <c r="AL42" t="s">
        <v>33</v>
      </c>
    </row>
    <row r="43" spans="1:38" x14ac:dyDescent="0.2">
      <c r="A43" s="50" t="s">
        <v>139</v>
      </c>
      <c r="B43" s="93">
        <f>[38]Agosto!$J$5</f>
        <v>47.519999999999996</v>
      </c>
      <c r="C43" s="93">
        <f>[38]Agosto!$J$6</f>
        <v>48.96</v>
      </c>
      <c r="D43" s="93">
        <f>[38]Agosto!$J$7</f>
        <v>52.2</v>
      </c>
      <c r="E43" s="93">
        <f>[38]Agosto!$J$8</f>
        <v>47.16</v>
      </c>
      <c r="F43" s="93">
        <f>[38]Agosto!$J$9</f>
        <v>40.32</v>
      </c>
      <c r="G43" s="93">
        <f>[38]Agosto!$J$10</f>
        <v>51.84</v>
      </c>
      <c r="H43" s="93">
        <f>[38]Agosto!$J$11</f>
        <v>44.28</v>
      </c>
      <c r="I43" s="93">
        <f>[38]Agosto!$J$12</f>
        <v>32.4</v>
      </c>
      <c r="J43" s="93">
        <f>[38]Agosto!$J$13</f>
        <v>46.080000000000005</v>
      </c>
      <c r="K43" s="93">
        <f>[38]Agosto!$J$14</f>
        <v>26.28</v>
      </c>
      <c r="L43" s="93">
        <f>[38]Agosto!$J$15</f>
        <v>24.840000000000003</v>
      </c>
      <c r="M43" s="93">
        <f>[38]Agosto!$J$16</f>
        <v>33.119999999999997</v>
      </c>
      <c r="N43" s="93">
        <f>[38]Agosto!$J$17</f>
        <v>24.12</v>
      </c>
      <c r="O43" s="93">
        <f>[38]Agosto!$J$18</f>
        <v>37.440000000000005</v>
      </c>
      <c r="P43" s="93">
        <f>[38]Agosto!$J$19</f>
        <v>28.44</v>
      </c>
      <c r="Q43" s="93">
        <f>[38]Agosto!$J$20</f>
        <v>34.56</v>
      </c>
      <c r="R43" s="93">
        <f>[38]Agosto!$J$21</f>
        <v>31.680000000000003</v>
      </c>
      <c r="S43" s="93">
        <f>[38]Agosto!$J$22</f>
        <v>38.159999999999997</v>
      </c>
      <c r="T43" s="93">
        <f>[38]Agosto!$J$23</f>
        <v>29.52</v>
      </c>
      <c r="U43" s="93">
        <f>[38]Agosto!$J$24</f>
        <v>25.92</v>
      </c>
      <c r="V43" s="93">
        <f>[38]Agosto!$J$25</f>
        <v>34.92</v>
      </c>
      <c r="W43" s="93">
        <f>[38]Agosto!$J$26</f>
        <v>46.440000000000005</v>
      </c>
      <c r="X43" s="93">
        <f>[38]Agosto!$J$27</f>
        <v>43.56</v>
      </c>
      <c r="Y43" s="93">
        <f>[38]Agosto!$J$28</f>
        <v>38.880000000000003</v>
      </c>
      <c r="Z43" s="93">
        <f>[38]Agosto!$J$29</f>
        <v>32.4</v>
      </c>
      <c r="AA43" s="93">
        <f>[38]Agosto!$J$30</f>
        <v>35.28</v>
      </c>
      <c r="AB43" s="93">
        <f>[38]Agosto!$J$31</f>
        <v>40.680000000000007</v>
      </c>
      <c r="AC43" s="93">
        <f>[38]Agosto!$J$32</f>
        <v>33.840000000000003</v>
      </c>
      <c r="AD43" s="93">
        <f>[38]Agosto!$J$33</f>
        <v>35.28</v>
      </c>
      <c r="AE43" s="93">
        <f>[38]Agosto!$J$34</f>
        <v>33.480000000000004</v>
      </c>
      <c r="AF43" s="93">
        <f>[38]Agosto!$J$35</f>
        <v>32.4</v>
      </c>
      <c r="AG43" s="81">
        <f t="shared" si="3"/>
        <v>52.2</v>
      </c>
      <c r="AH43" s="92">
        <f t="shared" si="4"/>
        <v>37.161290322580648</v>
      </c>
      <c r="AK43" t="s">
        <v>33</v>
      </c>
    </row>
    <row r="44" spans="1:38" x14ac:dyDescent="0.2">
      <c r="A44" s="50" t="s">
        <v>17</v>
      </c>
      <c r="B44" s="93">
        <f>[39]Agosto!$J$5</f>
        <v>50.04</v>
      </c>
      <c r="C44" s="93">
        <f>[39]Agosto!$J$6</f>
        <v>45</v>
      </c>
      <c r="D44" s="93">
        <f>[39]Agosto!$J$7</f>
        <v>58.680000000000007</v>
      </c>
      <c r="E44" s="93">
        <f>[39]Agosto!$J$8</f>
        <v>41.4</v>
      </c>
      <c r="F44" s="93">
        <f>[39]Agosto!$J$9</f>
        <v>39.24</v>
      </c>
      <c r="G44" s="93">
        <f>[39]Agosto!$J$10</f>
        <v>56.88</v>
      </c>
      <c r="H44" s="93">
        <f>[39]Agosto!$J$11</f>
        <v>56.519999999999996</v>
      </c>
      <c r="I44" s="93">
        <f>[39]Agosto!$J$12</f>
        <v>38.880000000000003</v>
      </c>
      <c r="J44" s="93">
        <f>[39]Agosto!$J$13</f>
        <v>45</v>
      </c>
      <c r="K44" s="93">
        <f>[39]Agosto!$J$14</f>
        <v>36</v>
      </c>
      <c r="L44" s="93">
        <f>[39]Agosto!$J$15</f>
        <v>33.480000000000004</v>
      </c>
      <c r="M44" s="93">
        <f>[39]Agosto!$J$16</f>
        <v>30.96</v>
      </c>
      <c r="N44" s="93">
        <f>[39]Agosto!$J$17</f>
        <v>21.240000000000002</v>
      </c>
      <c r="O44" s="93">
        <f>[39]Agosto!$J$18</f>
        <v>26.64</v>
      </c>
      <c r="P44" s="93">
        <f>[39]Agosto!$J$19</f>
        <v>32.04</v>
      </c>
      <c r="Q44" s="93">
        <f>[39]Agosto!$J$20</f>
        <v>33.119999999999997</v>
      </c>
      <c r="R44" s="93">
        <f>[39]Agosto!$J$21</f>
        <v>37.800000000000004</v>
      </c>
      <c r="S44" s="93">
        <f>[39]Agosto!$J$22</f>
        <v>42.12</v>
      </c>
      <c r="T44" s="93">
        <f>[39]Agosto!$J$23</f>
        <v>37.080000000000005</v>
      </c>
      <c r="U44" s="93">
        <f>[39]Agosto!$J$24</f>
        <v>40.680000000000007</v>
      </c>
      <c r="V44" s="93">
        <f>[39]Agosto!$J$25</f>
        <v>52.56</v>
      </c>
      <c r="W44" s="93">
        <f>[39]Agosto!$J$26</f>
        <v>56.16</v>
      </c>
      <c r="X44" s="93">
        <f>[39]Agosto!$J$27</f>
        <v>46.440000000000005</v>
      </c>
      <c r="Y44" s="93">
        <f>[39]Agosto!$J$28</f>
        <v>41.4</v>
      </c>
      <c r="Z44" s="93">
        <f>[39]Agosto!$J$29</f>
        <v>39.96</v>
      </c>
      <c r="AA44" s="93">
        <f>[39]Agosto!$J$30</f>
        <v>30.240000000000002</v>
      </c>
      <c r="AB44" s="93">
        <f>[39]Agosto!$J$31</f>
        <v>31.319999999999997</v>
      </c>
      <c r="AC44" s="93">
        <f>[39]Agosto!$J$32</f>
        <v>41.4</v>
      </c>
      <c r="AD44" s="93">
        <f>[39]Agosto!$J$33</f>
        <v>41.04</v>
      </c>
      <c r="AE44" s="93">
        <f>[39]Agosto!$J$34</f>
        <v>46.080000000000005</v>
      </c>
      <c r="AF44" s="93">
        <f>[39]Agosto!$J$35</f>
        <v>32.04</v>
      </c>
      <c r="AG44" s="81">
        <f t="shared" si="3"/>
        <v>58.680000000000007</v>
      </c>
      <c r="AH44" s="92">
        <f t="shared" si="4"/>
        <v>40.691612903225803</v>
      </c>
      <c r="AK44" t="s">
        <v>33</v>
      </c>
    </row>
    <row r="45" spans="1:38" hidden="1" x14ac:dyDescent="0.2">
      <c r="A45" s="50" t="s">
        <v>144</v>
      </c>
      <c r="B45" s="93" t="str">
        <f>[40]Agosto!$J$5</f>
        <v>*</v>
      </c>
      <c r="C45" s="93" t="str">
        <f>[40]Agosto!$J$6</f>
        <v>*</v>
      </c>
      <c r="D45" s="93" t="str">
        <f>[40]Agosto!$J$7</f>
        <v>*</v>
      </c>
      <c r="E45" s="93" t="str">
        <f>[40]Agosto!$J$8</f>
        <v>*</v>
      </c>
      <c r="F45" s="93" t="str">
        <f>[40]Agosto!$J$9</f>
        <v>*</v>
      </c>
      <c r="G45" s="93" t="str">
        <f>[40]Agosto!$J$10</f>
        <v>*</v>
      </c>
      <c r="H45" s="93" t="str">
        <f>[40]Agosto!$J$11</f>
        <v>*</v>
      </c>
      <c r="I45" s="93" t="str">
        <f>[40]Agosto!$J$12</f>
        <v>*</v>
      </c>
      <c r="J45" s="93" t="str">
        <f>[40]Agosto!$J$13</f>
        <v>*</v>
      </c>
      <c r="K45" s="93" t="str">
        <f>[40]Agosto!$J$14</f>
        <v>*</v>
      </c>
      <c r="L45" s="93" t="str">
        <f>[40]Agosto!$J$15</f>
        <v>*</v>
      </c>
      <c r="M45" s="93" t="str">
        <f>[40]Agosto!$J$16</f>
        <v>*</v>
      </c>
      <c r="N45" s="93" t="str">
        <f>[40]Agosto!$J$17</f>
        <v>*</v>
      </c>
      <c r="O45" s="93" t="str">
        <f>[40]Agosto!$J$18</f>
        <v>*</v>
      </c>
      <c r="P45" s="93" t="str">
        <f>[40]Agosto!$J$19</f>
        <v>*</v>
      </c>
      <c r="Q45" s="93" t="str">
        <f>[40]Agosto!$J$20</f>
        <v>*</v>
      </c>
      <c r="R45" s="93" t="str">
        <f>[40]Agosto!$J$21</f>
        <v>*</v>
      </c>
      <c r="S45" s="93" t="str">
        <f>[40]Agosto!$J$22</f>
        <v>*</v>
      </c>
      <c r="T45" s="93" t="str">
        <f>[40]Agosto!$J$23</f>
        <v>*</v>
      </c>
      <c r="U45" s="93" t="str">
        <f>[40]Agosto!$J$24</f>
        <v>*</v>
      </c>
      <c r="V45" s="93" t="str">
        <f>[40]Agosto!$J$25</f>
        <v>*</v>
      </c>
      <c r="W45" s="93" t="str">
        <f>[40]Agosto!$J$26</f>
        <v>*</v>
      </c>
      <c r="X45" s="93" t="str">
        <f>[40]Agosto!$J$27</f>
        <v>*</v>
      </c>
      <c r="Y45" s="93" t="str">
        <f>[40]Agosto!$J$28</f>
        <v>*</v>
      </c>
      <c r="Z45" s="93" t="str">
        <f>[40]Agosto!$J$29</f>
        <v>*</v>
      </c>
      <c r="AA45" s="93" t="str">
        <f>[40]Agosto!$J$30</f>
        <v>*</v>
      </c>
      <c r="AB45" s="93" t="str">
        <f>[40]Agosto!$J$31</f>
        <v>*</v>
      </c>
      <c r="AC45" s="93" t="str">
        <f>[40]Agosto!$J$32</f>
        <v>*</v>
      </c>
      <c r="AD45" s="93" t="str">
        <f>[40]Agosto!$J$33</f>
        <v>*</v>
      </c>
      <c r="AE45" s="93" t="str">
        <f>[40]Agosto!$J$34</f>
        <v>*</v>
      </c>
      <c r="AF45" s="93" t="str">
        <f>[40]Agosto!$J$35</f>
        <v>*</v>
      </c>
      <c r="AG45" s="81" t="s">
        <v>203</v>
      </c>
      <c r="AH45" s="92" t="s">
        <v>203</v>
      </c>
      <c r="AK45" t="s">
        <v>33</v>
      </c>
      <c r="AL45" t="s">
        <v>33</v>
      </c>
    </row>
    <row r="46" spans="1:38" x14ac:dyDescent="0.2">
      <c r="A46" s="50" t="s">
        <v>18</v>
      </c>
      <c r="B46" s="93">
        <f>[41]Agosto!$J$5</f>
        <v>39.6</v>
      </c>
      <c r="C46" s="93">
        <f>[41]Agosto!$J$6</f>
        <v>50.76</v>
      </c>
      <c r="D46" s="93">
        <f>[41]Agosto!$J$7</f>
        <v>49.680000000000007</v>
      </c>
      <c r="E46" s="93">
        <f>[41]Agosto!$J$8</f>
        <v>23.759999999999998</v>
      </c>
      <c r="F46" s="93">
        <f>[41]Agosto!$J$9</f>
        <v>27.720000000000002</v>
      </c>
      <c r="G46" s="93">
        <f>[41]Agosto!$J$10</f>
        <v>38.519999999999996</v>
      </c>
      <c r="H46" s="93">
        <f>[41]Agosto!$J$11</f>
        <v>20.88</v>
      </c>
      <c r="I46" s="93">
        <f>[41]Agosto!$J$12</f>
        <v>30.96</v>
      </c>
      <c r="J46" s="93">
        <f>[41]Agosto!$J$13</f>
        <v>33.840000000000003</v>
      </c>
      <c r="K46" s="93">
        <f>[41]Agosto!$J$14</f>
        <v>19.8</v>
      </c>
      <c r="L46" s="93">
        <f>[41]Agosto!$J$15</f>
        <v>20.88</v>
      </c>
      <c r="M46" s="93">
        <f>[41]Agosto!$J$16</f>
        <v>32.76</v>
      </c>
      <c r="N46" s="93">
        <f>[41]Agosto!$J$17</f>
        <v>23.400000000000002</v>
      </c>
      <c r="O46" s="93">
        <f>[41]Agosto!$J$18</f>
        <v>30.6</v>
      </c>
      <c r="P46" s="93">
        <f>[41]Agosto!$J$19</f>
        <v>27.36</v>
      </c>
      <c r="Q46" s="93">
        <f>[41]Agosto!$J$20</f>
        <v>31.680000000000003</v>
      </c>
      <c r="R46" s="93">
        <f>[41]Agosto!$J$21</f>
        <v>35.64</v>
      </c>
      <c r="S46" s="93">
        <f>[41]Agosto!$J$22</f>
        <v>36.36</v>
      </c>
      <c r="T46" s="93">
        <f>[41]Agosto!$J$23</f>
        <v>36</v>
      </c>
      <c r="U46" s="93">
        <f>[41]Agosto!$J$24</f>
        <v>30.240000000000002</v>
      </c>
      <c r="V46" s="93">
        <f>[41]Agosto!$J$25</f>
        <v>41.76</v>
      </c>
      <c r="W46" s="93">
        <f>[41]Agosto!$J$26</f>
        <v>44.28</v>
      </c>
      <c r="X46" s="93">
        <f>[41]Agosto!$J$27</f>
        <v>36.36</v>
      </c>
      <c r="Y46" s="93">
        <f>[41]Agosto!$J$28</f>
        <v>30.96</v>
      </c>
      <c r="Z46" s="93">
        <f>[41]Agosto!$J$29</f>
        <v>29.880000000000003</v>
      </c>
      <c r="AA46" s="93">
        <f>[41]Agosto!$J$30</f>
        <v>30.6</v>
      </c>
      <c r="AB46" s="93">
        <f>[41]Agosto!$J$31</f>
        <v>31.319999999999997</v>
      </c>
      <c r="AC46" s="93">
        <f>[41]Agosto!$J$32</f>
        <v>41.4</v>
      </c>
      <c r="AD46" s="93">
        <f>[41]Agosto!$J$33</f>
        <v>41.04</v>
      </c>
      <c r="AE46" s="93">
        <f>[41]Agosto!$J$34</f>
        <v>39.6</v>
      </c>
      <c r="AF46" s="93">
        <f>[41]Agosto!$J$35</f>
        <v>36.72</v>
      </c>
      <c r="AG46" s="81">
        <f t="shared" si="3"/>
        <v>50.76</v>
      </c>
      <c r="AH46" s="92">
        <f t="shared" si="4"/>
        <v>33.689032258064522</v>
      </c>
      <c r="AI46" s="11" t="s">
        <v>33</v>
      </c>
      <c r="AJ46" t="s">
        <v>33</v>
      </c>
      <c r="AK46" t="s">
        <v>33</v>
      </c>
    </row>
    <row r="47" spans="1:38" x14ac:dyDescent="0.2">
      <c r="A47" s="50" t="s">
        <v>21</v>
      </c>
      <c r="B47" s="93">
        <f>[42]Agosto!$J$5</f>
        <v>39.96</v>
      </c>
      <c r="C47" s="93">
        <f>[42]Agosto!$J$6</f>
        <v>43.92</v>
      </c>
      <c r="D47" s="93">
        <f>[42]Agosto!$J$7</f>
        <v>44.28</v>
      </c>
      <c r="E47" s="93">
        <f>[42]Agosto!$J$8</f>
        <v>38.159999999999997</v>
      </c>
      <c r="F47" s="93">
        <f>[42]Agosto!$J$9</f>
        <v>42.480000000000004</v>
      </c>
      <c r="G47" s="93">
        <f>[42]Agosto!$J$10</f>
        <v>52.56</v>
      </c>
      <c r="H47" s="93">
        <f>[42]Agosto!$J$11</f>
        <v>44.28</v>
      </c>
      <c r="I47" s="93">
        <f>[42]Agosto!$J$12</f>
        <v>30.240000000000002</v>
      </c>
      <c r="J47" s="93">
        <f>[42]Agosto!$J$13</f>
        <v>33.840000000000003</v>
      </c>
      <c r="K47" s="93">
        <f>[42]Agosto!$J$14</f>
        <v>19.8</v>
      </c>
      <c r="L47" s="93">
        <f>[42]Agosto!$J$15</f>
        <v>20.88</v>
      </c>
      <c r="M47" s="93">
        <f>[42]Agosto!$J$16</f>
        <v>32.76</v>
      </c>
      <c r="N47" s="93">
        <f>[42]Agosto!$J$17</f>
        <v>23.400000000000002</v>
      </c>
      <c r="O47" s="93">
        <f>[42]Agosto!$J$18</f>
        <v>30.6</v>
      </c>
      <c r="P47" s="93">
        <f>[42]Agosto!$J$19</f>
        <v>27.36</v>
      </c>
      <c r="Q47" s="93">
        <f>[42]Agosto!$J$20</f>
        <v>31.680000000000003</v>
      </c>
      <c r="R47" s="93">
        <f>[42]Agosto!$J$21</f>
        <v>35.64</v>
      </c>
      <c r="S47" s="93">
        <f>[42]Agosto!$J$22</f>
        <v>36.36</v>
      </c>
      <c r="T47" s="93">
        <f>[42]Agosto!$J$23</f>
        <v>30.6</v>
      </c>
      <c r="U47" s="93">
        <f>[42]Agosto!$J$24</f>
        <v>22.32</v>
      </c>
      <c r="V47" s="93">
        <f>[42]Agosto!$J$25</f>
        <v>37.440000000000005</v>
      </c>
      <c r="W47" s="93">
        <f>[42]Agosto!$J$26</f>
        <v>54.36</v>
      </c>
      <c r="X47" s="93">
        <f>[42]Agosto!$J$27</f>
        <v>39.6</v>
      </c>
      <c r="Y47" s="93">
        <f>[42]Agosto!$J$28</f>
        <v>31.680000000000003</v>
      </c>
      <c r="Z47" s="93">
        <f>[42]Agosto!$J$29</f>
        <v>45.36</v>
      </c>
      <c r="AA47" s="93">
        <f>[42]Agosto!$J$30</f>
        <v>39.24</v>
      </c>
      <c r="AB47" s="93">
        <f>[42]Agosto!$J$31</f>
        <v>32.4</v>
      </c>
      <c r="AC47" s="93">
        <f>[42]Agosto!$J$32</f>
        <v>34.200000000000003</v>
      </c>
      <c r="AD47" s="93">
        <f>[42]Agosto!$J$33</f>
        <v>43.92</v>
      </c>
      <c r="AE47" s="93">
        <f>[42]Agosto!$J$34</f>
        <v>46.080000000000005</v>
      </c>
      <c r="AF47" s="93">
        <f>[42]Agosto!$J$35</f>
        <v>29.880000000000003</v>
      </c>
      <c r="AG47" s="81">
        <f t="shared" si="3"/>
        <v>54.36</v>
      </c>
      <c r="AH47" s="92">
        <f t="shared" si="4"/>
        <v>35.976774193548394</v>
      </c>
      <c r="AK47" t="s">
        <v>33</v>
      </c>
    </row>
    <row r="48" spans="1:38" x14ac:dyDescent="0.2">
      <c r="A48" s="50" t="s">
        <v>32</v>
      </c>
      <c r="B48" s="93">
        <f>[43]Agosto!$J$5</f>
        <v>46.080000000000005</v>
      </c>
      <c r="C48" s="93">
        <f>[43]Agosto!$J$6</f>
        <v>50.76</v>
      </c>
      <c r="D48" s="93">
        <f>[43]Agosto!$J$7</f>
        <v>53.28</v>
      </c>
      <c r="E48" s="93">
        <f>[43]Agosto!$J$8</f>
        <v>41.4</v>
      </c>
      <c r="F48" s="93">
        <f>[43]Agosto!$J$9</f>
        <v>39.6</v>
      </c>
      <c r="G48" s="93">
        <f>[43]Agosto!$J$10</f>
        <v>45</v>
      </c>
      <c r="H48" s="93">
        <f>[43]Agosto!$J$11</f>
        <v>45.72</v>
      </c>
      <c r="I48" s="93">
        <f>[43]Agosto!$J$12</f>
        <v>35.28</v>
      </c>
      <c r="J48" s="93">
        <f>[43]Agosto!$J$13</f>
        <v>35.28</v>
      </c>
      <c r="K48" s="93">
        <f>[43]Agosto!$J$14</f>
        <v>44.64</v>
      </c>
      <c r="L48" s="93">
        <f>[43]Agosto!$J$15</f>
        <v>29.880000000000003</v>
      </c>
      <c r="M48" s="93">
        <f>[43]Agosto!$J$16</f>
        <v>45</v>
      </c>
      <c r="N48" s="93">
        <f>[43]Agosto!$J$17</f>
        <v>51.480000000000004</v>
      </c>
      <c r="O48" s="93">
        <f>[43]Agosto!$J$18</f>
        <v>29.16</v>
      </c>
      <c r="P48" s="93">
        <f>[43]Agosto!$J$19</f>
        <v>33.840000000000003</v>
      </c>
      <c r="Q48" s="93">
        <f>[43]Agosto!$J$20</f>
        <v>31.680000000000003</v>
      </c>
      <c r="R48" s="93">
        <f>[43]Agosto!$J$21</f>
        <v>37.800000000000004</v>
      </c>
      <c r="S48" s="93">
        <f>[43]Agosto!$J$22</f>
        <v>34.56</v>
      </c>
      <c r="T48" s="93">
        <f>[43]Agosto!$J$23</f>
        <v>38.159999999999997</v>
      </c>
      <c r="U48" s="93">
        <f>[43]Agosto!$J$24</f>
        <v>30.96</v>
      </c>
      <c r="V48" s="93">
        <f>[43]Agosto!$J$25</f>
        <v>49.32</v>
      </c>
      <c r="W48" s="93">
        <f>[43]Agosto!$J$26</f>
        <v>59.4</v>
      </c>
      <c r="X48" s="93">
        <f>[43]Agosto!$J$27</f>
        <v>30.96</v>
      </c>
      <c r="Y48" s="93">
        <f>[43]Agosto!$J$28</f>
        <v>41.4</v>
      </c>
      <c r="Z48" s="93">
        <f>[43]Agosto!$J$29</f>
        <v>46.440000000000005</v>
      </c>
      <c r="AA48" s="93">
        <f>[43]Agosto!$J$30</f>
        <v>58.32</v>
      </c>
      <c r="AB48" s="93">
        <f>[43]Agosto!$J$31</f>
        <v>33.840000000000003</v>
      </c>
      <c r="AC48" s="93">
        <f>[43]Agosto!$J$32</f>
        <v>37.440000000000005</v>
      </c>
      <c r="AD48" s="93">
        <f>[43]Agosto!$J$33</f>
        <v>48.24</v>
      </c>
      <c r="AE48" s="93">
        <f>[43]Agosto!$J$34</f>
        <v>41.4</v>
      </c>
      <c r="AF48" s="93">
        <f>[43]Agosto!$J$35</f>
        <v>39.96</v>
      </c>
      <c r="AG48" s="81">
        <f t="shared" si="3"/>
        <v>59.4</v>
      </c>
      <c r="AH48" s="92">
        <f t="shared" si="4"/>
        <v>41.492903225806451</v>
      </c>
      <c r="AI48" s="11" t="s">
        <v>33</v>
      </c>
      <c r="AK48" t="s">
        <v>33</v>
      </c>
    </row>
    <row r="49" spans="1:38" x14ac:dyDescent="0.2">
      <c r="A49" s="50" t="s">
        <v>19</v>
      </c>
      <c r="B49" s="93">
        <f>[44]Agosto!$J$5</f>
        <v>45</v>
      </c>
      <c r="C49" s="93">
        <f>[44]Agosto!$J$6</f>
        <v>35.28</v>
      </c>
      <c r="D49" s="93">
        <f>[44]Agosto!$J$7</f>
        <v>36</v>
      </c>
      <c r="E49" s="93">
        <f>[44]Agosto!$J$8</f>
        <v>29.880000000000003</v>
      </c>
      <c r="F49" s="93">
        <f>[44]Agosto!$J$9</f>
        <v>30.6</v>
      </c>
      <c r="G49" s="93">
        <f>[44]Agosto!$J$10</f>
        <v>32.4</v>
      </c>
      <c r="H49" s="93">
        <f>[44]Agosto!$J$11</f>
        <v>36</v>
      </c>
      <c r="I49" s="93">
        <f>[44]Agosto!$J$12</f>
        <v>26.28</v>
      </c>
      <c r="J49" s="93">
        <f>[44]Agosto!$J$13</f>
        <v>32.04</v>
      </c>
      <c r="K49" s="93">
        <f>[44]Agosto!$J$14</f>
        <v>26.28</v>
      </c>
      <c r="L49" s="93">
        <f>[44]Agosto!$J$15</f>
        <v>21.240000000000002</v>
      </c>
      <c r="M49" s="93">
        <f>[44]Agosto!$J$16</f>
        <v>24.12</v>
      </c>
      <c r="N49" s="93">
        <f>[44]Agosto!$J$17</f>
        <v>15.120000000000001</v>
      </c>
      <c r="O49" s="93">
        <f>[44]Agosto!$J$18</f>
        <v>25.56</v>
      </c>
      <c r="P49" s="93">
        <f>[44]Agosto!$J$19</f>
        <v>19.8</v>
      </c>
      <c r="Q49" s="93">
        <f>[44]Agosto!$J$20</f>
        <v>20.88</v>
      </c>
      <c r="R49" s="93">
        <f>[44]Agosto!$J$21</f>
        <v>21.6</v>
      </c>
      <c r="S49" s="93">
        <f>[44]Agosto!$J$22</f>
        <v>25.92</v>
      </c>
      <c r="T49" s="93">
        <f>[44]Agosto!$J$23</f>
        <v>20.16</v>
      </c>
      <c r="U49" s="93">
        <f>[44]Agosto!$J$24</f>
        <v>18</v>
      </c>
      <c r="V49" s="93">
        <f>[44]Agosto!$J$25</f>
        <v>27</v>
      </c>
      <c r="W49" s="93">
        <f>[44]Agosto!$J$26</f>
        <v>34.200000000000003</v>
      </c>
      <c r="X49" s="93">
        <f>[44]Agosto!$J$27</f>
        <v>44.28</v>
      </c>
      <c r="Y49" s="93">
        <f>[44]Agosto!$J$28</f>
        <v>35.28</v>
      </c>
      <c r="Z49" s="93">
        <f>[44]Agosto!$J$29</f>
        <v>27.720000000000002</v>
      </c>
      <c r="AA49" s="93">
        <f>[44]Agosto!$J$30</f>
        <v>24.840000000000003</v>
      </c>
      <c r="AB49" s="93">
        <f>[44]Agosto!$J$31</f>
        <v>21.6</v>
      </c>
      <c r="AC49" s="93">
        <f>[44]Agosto!$J$32</f>
        <v>16.559999999999999</v>
      </c>
      <c r="AD49" s="93">
        <f>[44]Agosto!$J$33</f>
        <v>25.56</v>
      </c>
      <c r="AE49" s="93">
        <f>[44]Agosto!$J$34</f>
        <v>25.56</v>
      </c>
      <c r="AF49" s="93">
        <f>[44]Agosto!$J$35</f>
        <v>23.040000000000003</v>
      </c>
      <c r="AG49" s="81">
        <f t="shared" si="3"/>
        <v>45</v>
      </c>
      <c r="AH49" s="92">
        <f t="shared" si="4"/>
        <v>27.348387096774193</v>
      </c>
      <c r="AL49" t="s">
        <v>33</v>
      </c>
    </row>
    <row r="50" spans="1:38" s="5" customFormat="1" ht="17.100000000000001" customHeight="1" x14ac:dyDescent="0.2">
      <c r="A50" s="51" t="s">
        <v>22</v>
      </c>
      <c r="B50" s="94">
        <f>MAX(B5:B49)</f>
        <v>60.839999999999996</v>
      </c>
      <c r="C50" s="94">
        <f t="shared" ref="C50:AF50" si="6">MAX(C5:C49)</f>
        <v>62.639999999999993</v>
      </c>
      <c r="D50" s="94">
        <f t="shared" si="6"/>
        <v>59.760000000000005</v>
      </c>
      <c r="E50" s="94">
        <f t="shared" si="6"/>
        <v>51.84</v>
      </c>
      <c r="F50" s="94">
        <f t="shared" si="6"/>
        <v>49.32</v>
      </c>
      <c r="G50" s="94">
        <f t="shared" si="6"/>
        <v>60.12</v>
      </c>
      <c r="H50" s="94">
        <f t="shared" si="6"/>
        <v>65.88000000000001</v>
      </c>
      <c r="I50" s="94">
        <f t="shared" si="6"/>
        <v>46.080000000000005</v>
      </c>
      <c r="J50" s="94">
        <f t="shared" si="6"/>
        <v>55.800000000000004</v>
      </c>
      <c r="K50" s="94">
        <f t="shared" si="6"/>
        <v>47.16</v>
      </c>
      <c r="L50" s="94">
        <f t="shared" si="6"/>
        <v>39.24</v>
      </c>
      <c r="M50" s="94">
        <f t="shared" si="6"/>
        <v>46.800000000000004</v>
      </c>
      <c r="N50" s="94">
        <f t="shared" si="6"/>
        <v>51.480000000000004</v>
      </c>
      <c r="O50" s="94">
        <f t="shared" si="6"/>
        <v>38.159999999999997</v>
      </c>
      <c r="P50" s="94">
        <f t="shared" si="6"/>
        <v>43.56</v>
      </c>
      <c r="Q50" s="94">
        <f t="shared" si="6"/>
        <v>44.28</v>
      </c>
      <c r="R50" s="94">
        <f t="shared" si="6"/>
        <v>45.72</v>
      </c>
      <c r="S50" s="94">
        <f t="shared" si="6"/>
        <v>47.88</v>
      </c>
      <c r="T50" s="94">
        <f t="shared" si="6"/>
        <v>47.16</v>
      </c>
      <c r="U50" s="94">
        <f t="shared" si="6"/>
        <v>48.96</v>
      </c>
      <c r="V50" s="94">
        <f t="shared" si="6"/>
        <v>57.6</v>
      </c>
      <c r="W50" s="94">
        <f t="shared" si="6"/>
        <v>62.639999999999993</v>
      </c>
      <c r="X50" s="94">
        <f t="shared" si="6"/>
        <v>60.480000000000004</v>
      </c>
      <c r="Y50" s="94">
        <f t="shared" si="6"/>
        <v>57.24</v>
      </c>
      <c r="Z50" s="94">
        <f t="shared" si="6"/>
        <v>56.88</v>
      </c>
      <c r="AA50" s="94">
        <f t="shared" si="6"/>
        <v>58.32</v>
      </c>
      <c r="AB50" s="94">
        <f t="shared" si="6"/>
        <v>46.800000000000004</v>
      </c>
      <c r="AC50" s="94">
        <f t="shared" si="6"/>
        <v>55.800000000000004</v>
      </c>
      <c r="AD50" s="94">
        <f t="shared" si="6"/>
        <v>48.24</v>
      </c>
      <c r="AE50" s="94">
        <f t="shared" si="6"/>
        <v>51.84</v>
      </c>
      <c r="AF50" s="94">
        <f t="shared" si="6"/>
        <v>66.960000000000008</v>
      </c>
      <c r="AG50" s="81">
        <f>MAX(AG5:AG49)</f>
        <v>66.960000000000008</v>
      </c>
      <c r="AH50" s="92">
        <f t="shared" si="4"/>
        <v>52.757419354838703</v>
      </c>
    </row>
    <row r="51" spans="1:38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52"/>
      <c r="AG51" s="46"/>
      <c r="AH51" s="47"/>
    </row>
    <row r="52" spans="1:38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10"/>
      <c r="U52" s="110"/>
      <c r="V52" s="110"/>
      <c r="W52" s="110"/>
      <c r="X52" s="110"/>
      <c r="Y52" s="96"/>
      <c r="Z52" s="96"/>
      <c r="AA52" s="96"/>
      <c r="AB52" s="96"/>
      <c r="AC52" s="96"/>
      <c r="AD52" s="96"/>
      <c r="AE52" s="96"/>
      <c r="AF52" s="96"/>
      <c r="AG52" s="46"/>
      <c r="AH52" s="45"/>
    </row>
    <row r="53" spans="1:38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1"/>
      <c r="U53" s="111"/>
      <c r="V53" s="111"/>
      <c r="W53" s="111"/>
      <c r="X53" s="111"/>
      <c r="Y53" s="96"/>
      <c r="Z53" s="96"/>
      <c r="AA53" s="96"/>
      <c r="AB53" s="96"/>
      <c r="AC53" s="96"/>
      <c r="AD53" s="48"/>
      <c r="AE53" s="48"/>
      <c r="AF53" s="48"/>
      <c r="AG53" s="46"/>
      <c r="AH53" s="45"/>
    </row>
    <row r="54" spans="1:38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46"/>
      <c r="AH54" s="72"/>
    </row>
    <row r="55" spans="1:38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8"/>
      <c r="AG55" s="46"/>
      <c r="AH55" s="47"/>
      <c r="AK55" t="s">
        <v>33</v>
      </c>
    </row>
    <row r="56" spans="1:38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9"/>
      <c r="AG56" s="46"/>
      <c r="AH56" s="47"/>
    </row>
    <row r="57" spans="1:38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3"/>
    </row>
    <row r="58" spans="1:38" x14ac:dyDescent="0.2">
      <c r="AG58" s="7"/>
    </row>
    <row r="61" spans="1:38" x14ac:dyDescent="0.2">
      <c r="R61" s="2" t="s">
        <v>33</v>
      </c>
      <c r="S61" s="2" t="s">
        <v>33</v>
      </c>
    </row>
    <row r="62" spans="1:38" x14ac:dyDescent="0.2">
      <c r="N62" s="2" t="s">
        <v>33</v>
      </c>
      <c r="O62" s="2" t="s">
        <v>33</v>
      </c>
      <c r="S62" s="2" t="s">
        <v>33</v>
      </c>
      <c r="AK62" t="s">
        <v>33</v>
      </c>
    </row>
    <row r="63" spans="1:38" x14ac:dyDescent="0.2">
      <c r="N63" s="2" t="s">
        <v>33</v>
      </c>
    </row>
    <row r="64" spans="1:38" x14ac:dyDescent="0.2">
      <c r="G64" s="2" t="s">
        <v>33</v>
      </c>
    </row>
    <row r="65" spans="7:34" x14ac:dyDescent="0.2">
      <c r="L65" s="2" t="s">
        <v>33</v>
      </c>
      <c r="M65" s="2" t="s">
        <v>33</v>
      </c>
      <c r="O65" s="2" t="s">
        <v>33</v>
      </c>
      <c r="P65" s="2" t="s">
        <v>33</v>
      </c>
      <c r="W65" s="2" t="s">
        <v>206</v>
      </c>
      <c r="AA65" s="2" t="s">
        <v>33</v>
      </c>
      <c r="AC65" s="2" t="s">
        <v>33</v>
      </c>
      <c r="AH65" s="1" t="s">
        <v>33</v>
      </c>
    </row>
    <row r="66" spans="7:34" x14ac:dyDescent="0.2">
      <c r="K66" s="2" t="s">
        <v>33</v>
      </c>
    </row>
    <row r="67" spans="7:34" x14ac:dyDescent="0.2">
      <c r="K67" s="2" t="s">
        <v>33</v>
      </c>
    </row>
    <row r="68" spans="7:34" x14ac:dyDescent="0.2">
      <c r="G68" s="2" t="s">
        <v>33</v>
      </c>
      <c r="H68" s="2" t="s">
        <v>33</v>
      </c>
    </row>
    <row r="69" spans="7:34" x14ac:dyDescent="0.2">
      <c r="P69" s="2" t="s">
        <v>33</v>
      </c>
    </row>
    <row r="71" spans="7:34" x14ac:dyDescent="0.2">
      <c r="H71" s="2" t="s">
        <v>33</v>
      </c>
      <c r="Z71" s="2" t="s">
        <v>33</v>
      </c>
    </row>
    <row r="72" spans="7:34" x14ac:dyDescent="0.2">
      <c r="I72" s="2" t="s">
        <v>33</v>
      </c>
      <c r="T72" s="2" t="s">
        <v>33</v>
      </c>
    </row>
  </sheetData>
  <mergeCells count="36">
    <mergeCell ref="A1:AH1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R3:R4"/>
    <mergeCell ref="S3:S4"/>
    <mergeCell ref="T3:T4"/>
    <mergeCell ref="N3:N4"/>
    <mergeCell ref="Q3:Q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8"/>
  <sheetViews>
    <sheetView showGridLines="0" zoomScale="90" zoomScaleNormal="90" workbookViewId="0">
      <selection activeCell="AJ40" sqref="AJ40"/>
    </sheetView>
  </sheetViews>
  <sheetFormatPr defaultRowHeight="12.75" x14ac:dyDescent="0.2"/>
  <cols>
    <col min="1" max="1" width="43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9" customWidth="1"/>
  </cols>
  <sheetData>
    <row r="1" spans="1:35" ht="20.100000000000001" customHeight="1" x14ac:dyDescent="0.2">
      <c r="A1" s="120" t="s">
        <v>219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2"/>
    </row>
    <row r="2" spans="1:35" s="4" customFormat="1" ht="20.100000000000001" customHeight="1" x14ac:dyDescent="0.2">
      <c r="A2" s="134" t="s">
        <v>20</v>
      </c>
      <c r="B2" s="140" t="str">
        <f>TempInst!$B$2</f>
        <v>Agosto/2024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3"/>
    </row>
    <row r="3" spans="1:35" s="5" customFormat="1" ht="20.100000000000001" customHeight="1" x14ac:dyDescent="0.2">
      <c r="A3" s="134"/>
      <c r="B3" s="124">
        <v>1</v>
      </c>
      <c r="C3" s="124">
        <f>SUM(B3+1)</f>
        <v>2</v>
      </c>
      <c r="D3" s="124">
        <f t="shared" ref="D3:AD3" si="0">SUM(C3+1)</f>
        <v>3</v>
      </c>
      <c r="E3" s="124">
        <f t="shared" si="0"/>
        <v>4</v>
      </c>
      <c r="F3" s="124">
        <f t="shared" si="0"/>
        <v>5</v>
      </c>
      <c r="G3" s="124">
        <f t="shared" si="0"/>
        <v>6</v>
      </c>
      <c r="H3" s="124">
        <f t="shared" si="0"/>
        <v>7</v>
      </c>
      <c r="I3" s="124">
        <f t="shared" si="0"/>
        <v>8</v>
      </c>
      <c r="J3" s="124">
        <f t="shared" si="0"/>
        <v>9</v>
      </c>
      <c r="K3" s="124">
        <f t="shared" si="0"/>
        <v>10</v>
      </c>
      <c r="L3" s="124">
        <f t="shared" si="0"/>
        <v>11</v>
      </c>
      <c r="M3" s="124">
        <f t="shared" si="0"/>
        <v>12</v>
      </c>
      <c r="N3" s="124">
        <f t="shared" si="0"/>
        <v>13</v>
      </c>
      <c r="O3" s="124">
        <f t="shared" si="0"/>
        <v>14</v>
      </c>
      <c r="P3" s="124">
        <f t="shared" si="0"/>
        <v>15</v>
      </c>
      <c r="Q3" s="124">
        <f t="shared" si="0"/>
        <v>16</v>
      </c>
      <c r="R3" s="124">
        <f t="shared" si="0"/>
        <v>17</v>
      </c>
      <c r="S3" s="124">
        <f t="shared" si="0"/>
        <v>18</v>
      </c>
      <c r="T3" s="124">
        <f t="shared" si="0"/>
        <v>19</v>
      </c>
      <c r="U3" s="124">
        <f t="shared" si="0"/>
        <v>20</v>
      </c>
      <c r="V3" s="124">
        <f t="shared" si="0"/>
        <v>21</v>
      </c>
      <c r="W3" s="124">
        <f t="shared" si="0"/>
        <v>22</v>
      </c>
      <c r="X3" s="124">
        <f t="shared" si="0"/>
        <v>23</v>
      </c>
      <c r="Y3" s="124">
        <f t="shared" si="0"/>
        <v>24</v>
      </c>
      <c r="Z3" s="124">
        <f t="shared" si="0"/>
        <v>25</v>
      </c>
      <c r="AA3" s="124">
        <f t="shared" si="0"/>
        <v>26</v>
      </c>
      <c r="AB3" s="124">
        <f t="shared" si="0"/>
        <v>27</v>
      </c>
      <c r="AC3" s="124">
        <f t="shared" si="0"/>
        <v>28</v>
      </c>
      <c r="AD3" s="124">
        <f t="shared" si="0"/>
        <v>29</v>
      </c>
      <c r="AE3" s="125">
        <v>30</v>
      </c>
      <c r="AF3" s="125">
        <v>31</v>
      </c>
      <c r="AG3" s="78" t="s">
        <v>27</v>
      </c>
      <c r="AH3" s="80" t="s">
        <v>25</v>
      </c>
      <c r="AI3" s="130" t="s">
        <v>220</v>
      </c>
    </row>
    <row r="4" spans="1:35" s="5" customFormat="1" ht="20.100000000000001" customHeight="1" x14ac:dyDescent="0.2">
      <c r="A4" s="134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78" t="s">
        <v>23</v>
      </c>
      <c r="AH4" s="80" t="s">
        <v>23</v>
      </c>
      <c r="AI4" s="131" t="s">
        <v>23</v>
      </c>
    </row>
    <row r="5" spans="1:35" s="5" customFormat="1" x14ac:dyDescent="0.2">
      <c r="A5" s="50" t="s">
        <v>28</v>
      </c>
      <c r="B5" s="90">
        <f>[1]Agosto!$K$5</f>
        <v>0</v>
      </c>
      <c r="C5" s="90">
        <f>[1]Agosto!$K$6</f>
        <v>0</v>
      </c>
      <c r="D5" s="90">
        <f>[1]Agosto!$K$7</f>
        <v>0</v>
      </c>
      <c r="E5" s="90">
        <f>[1]Agosto!$K$8</f>
        <v>0</v>
      </c>
      <c r="F5" s="90">
        <f>[1]Agosto!$K$9</f>
        <v>0</v>
      </c>
      <c r="G5" s="90">
        <f>[1]Agosto!$K$10</f>
        <v>0</v>
      </c>
      <c r="H5" s="90">
        <f>[1]Agosto!$K$11</f>
        <v>0</v>
      </c>
      <c r="I5" s="90">
        <f>[1]Agosto!$K$12</f>
        <v>0</v>
      </c>
      <c r="J5" s="90">
        <f>[1]Agosto!$K$13</f>
        <v>14.8</v>
      </c>
      <c r="K5" s="90">
        <f>[1]Agosto!$K$14</f>
        <v>3.6</v>
      </c>
      <c r="L5" s="90">
        <f>[1]Agosto!$K$15</f>
        <v>0.2</v>
      </c>
      <c r="M5" s="90">
        <f>[1]Agosto!$K$16</f>
        <v>0</v>
      </c>
      <c r="N5" s="90">
        <f>[1]Agosto!$K$17</f>
        <v>0</v>
      </c>
      <c r="O5" s="90">
        <f>[1]Agosto!$K$18</f>
        <v>0</v>
      </c>
      <c r="P5" s="90">
        <f>[1]Agosto!$K$19</f>
        <v>0</v>
      </c>
      <c r="Q5" s="90">
        <f>[1]Agosto!$K$20</f>
        <v>0</v>
      </c>
      <c r="R5" s="90">
        <f>[1]Agosto!$K$21</f>
        <v>0</v>
      </c>
      <c r="S5" s="90">
        <f>[1]Agosto!$K$22</f>
        <v>0</v>
      </c>
      <c r="T5" s="90">
        <f>[1]Agosto!$K$23</f>
        <v>0</v>
      </c>
      <c r="U5" s="90">
        <f>[1]Agosto!$K$24</f>
        <v>0</v>
      </c>
      <c r="V5" s="90">
        <f>[1]Agosto!$K$25</f>
        <v>0</v>
      </c>
      <c r="W5" s="90">
        <f>[1]Agosto!$K$26</f>
        <v>0</v>
      </c>
      <c r="X5" s="90">
        <f>[1]Agosto!$K$27</f>
        <v>0</v>
      </c>
      <c r="Y5" s="90">
        <f>[1]Agosto!$K$28</f>
        <v>8.4</v>
      </c>
      <c r="Z5" s="90">
        <f>[1]Agosto!$K$29</f>
        <v>12</v>
      </c>
      <c r="AA5" s="90">
        <f>[1]Agosto!$K$30</f>
        <v>0</v>
      </c>
      <c r="AB5" s="90">
        <f>[1]Agosto!$K$31</f>
        <v>0</v>
      </c>
      <c r="AC5" s="90">
        <f>[1]Agosto!$K$32</f>
        <v>0</v>
      </c>
      <c r="AD5" s="90">
        <f>[1]Agosto!$K$33</f>
        <v>0</v>
      </c>
      <c r="AE5" s="90">
        <f>[1]Agosto!$K$34</f>
        <v>0</v>
      </c>
      <c r="AF5" s="90">
        <f>[1]Agosto!$K$35</f>
        <v>0</v>
      </c>
      <c r="AG5" s="81">
        <f t="shared" ref="AG5" si="1">SUM(B5:AF5)</f>
        <v>39</v>
      </c>
      <c r="AH5" s="82">
        <f t="shared" ref="AH5" si="2">MAX(B5:AF5)</f>
        <v>14.8</v>
      </c>
      <c r="AI5" s="56">
        <f t="shared" ref="AI5" si="3">COUNTIF(B5:AF5,"=0,0")</f>
        <v>26</v>
      </c>
    </row>
    <row r="6" spans="1:35" x14ac:dyDescent="0.2">
      <c r="A6" s="50" t="s">
        <v>0</v>
      </c>
      <c r="B6" s="93">
        <f>[2]Agosto!$K$5</f>
        <v>0</v>
      </c>
      <c r="C6" s="93">
        <f>[2]Agosto!$K$6</f>
        <v>0</v>
      </c>
      <c r="D6" s="93">
        <f>[2]Agosto!$K$7</f>
        <v>0</v>
      </c>
      <c r="E6" s="93">
        <f>[2]Agosto!$K$8</f>
        <v>0</v>
      </c>
      <c r="F6" s="93">
        <f>[2]Agosto!$K$9</f>
        <v>0</v>
      </c>
      <c r="G6" s="93">
        <f>[2]Agosto!$K$10</f>
        <v>0</v>
      </c>
      <c r="H6" s="93">
        <f>[2]Agosto!$K$11</f>
        <v>0</v>
      </c>
      <c r="I6" s="93">
        <f>[2]Agosto!$K$12</f>
        <v>6.4</v>
      </c>
      <c r="J6" s="93">
        <f>[2]Agosto!$K$13</f>
        <v>0.2</v>
      </c>
      <c r="K6" s="93">
        <f>[2]Agosto!$K$14</f>
        <v>0.2</v>
      </c>
      <c r="L6" s="93">
        <f>[2]Agosto!$K$15</f>
        <v>0</v>
      </c>
      <c r="M6" s="93">
        <f>[2]Agosto!$K$16</f>
        <v>0</v>
      </c>
      <c r="N6" s="93">
        <f>[2]Agosto!$K$17</f>
        <v>0</v>
      </c>
      <c r="O6" s="93">
        <f>[2]Agosto!$K$18</f>
        <v>0</v>
      </c>
      <c r="P6" s="93">
        <f>[2]Agosto!$K$19</f>
        <v>0</v>
      </c>
      <c r="Q6" s="93">
        <f>[2]Agosto!$K$20</f>
        <v>0</v>
      </c>
      <c r="R6" s="93">
        <f>[2]Agosto!$K$21</f>
        <v>0</v>
      </c>
      <c r="S6" s="93">
        <f>[2]Agosto!$K$22</f>
        <v>0</v>
      </c>
      <c r="T6" s="93">
        <f>[2]Agosto!$K$23</f>
        <v>0</v>
      </c>
      <c r="U6" s="93">
        <f>[2]Agosto!$K$24</f>
        <v>0</v>
      </c>
      <c r="V6" s="93">
        <f>[2]Agosto!$K$25</f>
        <v>0</v>
      </c>
      <c r="W6" s="93">
        <f>[2]Agosto!$K$26</f>
        <v>0</v>
      </c>
      <c r="X6" s="93">
        <f>[2]Agosto!$K$27</f>
        <v>14.8</v>
      </c>
      <c r="Y6" s="93">
        <f>[2]Agosto!$K$28</f>
        <v>20.6</v>
      </c>
      <c r="Z6" s="93">
        <f>[2]Agosto!$K$29</f>
        <v>0</v>
      </c>
      <c r="AA6" s="93">
        <f>[2]Agosto!$K$30</f>
        <v>0</v>
      </c>
      <c r="AB6" s="93">
        <f>[2]Agosto!$K$31</f>
        <v>0</v>
      </c>
      <c r="AC6" s="93">
        <f>[2]Agosto!$K$32</f>
        <v>0</v>
      </c>
      <c r="AD6" s="93">
        <f>[2]Agosto!$K$33</f>
        <v>0</v>
      </c>
      <c r="AE6" s="93">
        <f>[2]Agosto!$K$34</f>
        <v>0</v>
      </c>
      <c r="AF6" s="93">
        <f>[2]Agosto!$K$35</f>
        <v>0</v>
      </c>
      <c r="AG6" s="81">
        <f>SUM(B6:AF6)</f>
        <v>42.2</v>
      </c>
      <c r="AH6" s="82">
        <f t="shared" ref="AH6:AH69" si="4">MAX(B6:AF6)</f>
        <v>20.6</v>
      </c>
      <c r="AI6" s="56">
        <f t="shared" ref="AI6:AI68" si="5">COUNTIF(B6:AF6,"=0,0")</f>
        <v>26</v>
      </c>
    </row>
    <row r="7" spans="1:35" x14ac:dyDescent="0.2">
      <c r="A7" s="50" t="s">
        <v>86</v>
      </c>
      <c r="B7" s="93">
        <f>[3]Agosto!$K$5</f>
        <v>0</v>
      </c>
      <c r="C7" s="93">
        <f>[3]Agosto!$K$6</f>
        <v>0</v>
      </c>
      <c r="D7" s="93">
        <f>[3]Agosto!$K$7</f>
        <v>0</v>
      </c>
      <c r="E7" s="93">
        <f>[3]Agosto!$K$8</f>
        <v>0</v>
      </c>
      <c r="F7" s="93">
        <f>[3]Agosto!$K$9</f>
        <v>0</v>
      </c>
      <c r="G7" s="93">
        <f>[3]Agosto!$K$10</f>
        <v>0</v>
      </c>
      <c r="H7" s="93">
        <f>[3]Agosto!$K$11</f>
        <v>0</v>
      </c>
      <c r="I7" s="93">
        <f>[3]Agosto!$K$12</f>
        <v>0.2</v>
      </c>
      <c r="J7" s="93">
        <f>[3]Agosto!$K$13</f>
        <v>2</v>
      </c>
      <c r="K7" s="93">
        <f>[3]Agosto!$K$14</f>
        <v>0</v>
      </c>
      <c r="L7" s="93">
        <f>[3]Agosto!$K$15</f>
        <v>0</v>
      </c>
      <c r="M7" s="93">
        <f>[3]Agosto!$K$16</f>
        <v>0</v>
      </c>
      <c r="N7" s="93">
        <f>[3]Agosto!$K$17</f>
        <v>0</v>
      </c>
      <c r="O7" s="93">
        <f>[3]Agosto!$K$18</f>
        <v>0</v>
      </c>
      <c r="P7" s="93">
        <f>[3]Agosto!$K$19</f>
        <v>0</v>
      </c>
      <c r="Q7" s="93">
        <f>[3]Agosto!$K$20</f>
        <v>0</v>
      </c>
      <c r="R7" s="93">
        <f>[3]Agosto!$K$21</f>
        <v>0</v>
      </c>
      <c r="S7" s="93">
        <f>[3]Agosto!$K$22</f>
        <v>0</v>
      </c>
      <c r="T7" s="93">
        <f>[3]Agosto!$K$23</f>
        <v>0</v>
      </c>
      <c r="U7" s="93">
        <f>[3]Agosto!$K$24</f>
        <v>0</v>
      </c>
      <c r="V7" s="93">
        <f>[3]Agosto!$K$25</f>
        <v>0</v>
      </c>
      <c r="W7" s="93">
        <f>[3]Agosto!$K$26</f>
        <v>0</v>
      </c>
      <c r="X7" s="93">
        <f>[3]Agosto!$K$27</f>
        <v>2</v>
      </c>
      <c r="Y7" s="93">
        <f>[3]Agosto!$K$28</f>
        <v>17.799999999999997</v>
      </c>
      <c r="Z7" s="93">
        <f>[3]Agosto!$K$29</f>
        <v>0</v>
      </c>
      <c r="AA7" s="93">
        <f>[3]Agosto!$K$30</f>
        <v>0</v>
      </c>
      <c r="AB7" s="93">
        <f>[3]Agosto!$K$31</f>
        <v>0</v>
      </c>
      <c r="AC7" s="93">
        <f>[3]Agosto!$K$32</f>
        <v>0</v>
      </c>
      <c r="AD7" s="93">
        <f>[3]Agosto!$K$33</f>
        <v>0</v>
      </c>
      <c r="AE7" s="93">
        <f>[3]Agosto!$K$34</f>
        <v>0</v>
      </c>
      <c r="AF7" s="93">
        <f>[3]Agosto!$K$35</f>
        <v>0</v>
      </c>
      <c r="AG7" s="81">
        <f t="shared" ref="AG7:AG68" si="6">SUM(B7:AF7)</f>
        <v>21.999999999999996</v>
      </c>
      <c r="AH7" s="82">
        <f t="shared" si="4"/>
        <v>17.799999999999997</v>
      </c>
      <c r="AI7" s="56">
        <f t="shared" si="5"/>
        <v>27</v>
      </c>
    </row>
    <row r="8" spans="1:35" x14ac:dyDescent="0.2">
      <c r="A8" s="50" t="s">
        <v>1</v>
      </c>
      <c r="B8" s="93">
        <f>[4]Agosto!$K$5</f>
        <v>0</v>
      </c>
      <c r="C8" s="93">
        <f>[4]Agosto!$K$6</f>
        <v>0</v>
      </c>
      <c r="D8" s="93">
        <f>[4]Agosto!$K$7</f>
        <v>0</v>
      </c>
      <c r="E8" s="93">
        <f>[4]Agosto!$K$8</f>
        <v>0</v>
      </c>
      <c r="F8" s="93">
        <f>[4]Agosto!$K$9</f>
        <v>0</v>
      </c>
      <c r="G8" s="93">
        <f>[4]Agosto!$K$10</f>
        <v>0</v>
      </c>
      <c r="H8" s="93">
        <f>[4]Agosto!$K$11</f>
        <v>0</v>
      </c>
      <c r="I8" s="93">
        <f>[4]Agosto!$K$12</f>
        <v>19.2</v>
      </c>
      <c r="J8" s="93">
        <f>[4]Agosto!$K$13</f>
        <v>32.199999999999996</v>
      </c>
      <c r="K8" s="93">
        <f>[4]Agosto!$K$14</f>
        <v>0.4</v>
      </c>
      <c r="L8" s="93">
        <f>[4]Agosto!$K$15</f>
        <v>0</v>
      </c>
      <c r="M8" s="93">
        <f>[4]Agosto!$K$16</f>
        <v>0</v>
      </c>
      <c r="N8" s="93">
        <f>[4]Agosto!$K$17</f>
        <v>0</v>
      </c>
      <c r="O8" s="93">
        <f>[4]Agosto!$K$18</f>
        <v>0</v>
      </c>
      <c r="P8" s="93">
        <f>[4]Agosto!$K$19</f>
        <v>0</v>
      </c>
      <c r="Q8" s="93">
        <f>[4]Agosto!$K$20</f>
        <v>0</v>
      </c>
      <c r="R8" s="93">
        <f>[4]Agosto!$K$21</f>
        <v>0</v>
      </c>
      <c r="S8" s="93">
        <f>[4]Agosto!$K$22</f>
        <v>0</v>
      </c>
      <c r="T8" s="93">
        <f>[4]Agosto!$K$23</f>
        <v>0</v>
      </c>
      <c r="U8" s="93">
        <f>[4]Agosto!$K$24</f>
        <v>0</v>
      </c>
      <c r="V8" s="93">
        <f>[4]Agosto!$K$25</f>
        <v>0</v>
      </c>
      <c r="W8" s="93">
        <f>[4]Agosto!$K$26</f>
        <v>0</v>
      </c>
      <c r="X8" s="93">
        <f>[4]Agosto!$K$27</f>
        <v>0</v>
      </c>
      <c r="Y8" s="93">
        <f>[4]Agosto!$K$28</f>
        <v>5</v>
      </c>
      <c r="Z8" s="93">
        <f>[4]Agosto!$K$29</f>
        <v>0.60000000000000009</v>
      </c>
      <c r="AA8" s="93">
        <f>[4]Agosto!$K$30</f>
        <v>0</v>
      </c>
      <c r="AB8" s="93">
        <f>[4]Agosto!$K$31</f>
        <v>0</v>
      </c>
      <c r="AC8" s="93">
        <f>[4]Agosto!$K$32</f>
        <v>0</v>
      </c>
      <c r="AD8" s="93">
        <f>[4]Agosto!$K$33</f>
        <v>0</v>
      </c>
      <c r="AE8" s="93">
        <f>[4]Agosto!$K$34</f>
        <v>0</v>
      </c>
      <c r="AF8" s="93">
        <f>[4]Agosto!$K$35</f>
        <v>0</v>
      </c>
      <c r="AG8" s="81">
        <f t="shared" si="6"/>
        <v>57.399999999999991</v>
      </c>
      <c r="AH8" s="82">
        <f t="shared" si="4"/>
        <v>32.199999999999996</v>
      </c>
      <c r="AI8" s="56">
        <f t="shared" si="5"/>
        <v>26</v>
      </c>
    </row>
    <row r="9" spans="1:35" x14ac:dyDescent="0.2">
      <c r="A9" s="50" t="s">
        <v>149</v>
      </c>
      <c r="B9" s="93">
        <f>[5]Agosto!$K$5</f>
        <v>0</v>
      </c>
      <c r="C9" s="93">
        <f>[5]Agosto!$K$6</f>
        <v>0</v>
      </c>
      <c r="D9" s="93">
        <f>[5]Agosto!$K$7</f>
        <v>0</v>
      </c>
      <c r="E9" s="93">
        <f>[5]Agosto!$K$8</f>
        <v>2.8000000000000003</v>
      </c>
      <c r="F9" s="93">
        <f>[5]Agosto!$K$9</f>
        <v>0</v>
      </c>
      <c r="G9" s="93">
        <f>[5]Agosto!$K$10</f>
        <v>0</v>
      </c>
      <c r="H9" s="93">
        <f>[5]Agosto!$K$11</f>
        <v>0.60000000000000009</v>
      </c>
      <c r="I9" s="93">
        <f>[5]Agosto!$K$12</f>
        <v>5.8000000000000007</v>
      </c>
      <c r="J9" s="93">
        <f>[5]Agosto!$K$13</f>
        <v>0.2</v>
      </c>
      <c r="K9" s="93">
        <f>[5]Agosto!$K$14</f>
        <v>0</v>
      </c>
      <c r="L9" s="93">
        <f>[5]Agosto!$K$15</f>
        <v>0</v>
      </c>
      <c r="M9" s="93">
        <f>[5]Agosto!$K$16</f>
        <v>0</v>
      </c>
      <c r="N9" s="93">
        <f>[5]Agosto!$K$17</f>
        <v>0</v>
      </c>
      <c r="O9" s="93">
        <f>[5]Agosto!$K$18</f>
        <v>0</v>
      </c>
      <c r="P9" s="93">
        <f>[5]Agosto!$K$19</f>
        <v>0</v>
      </c>
      <c r="Q9" s="93">
        <f>[5]Agosto!$K$20</f>
        <v>0</v>
      </c>
      <c r="R9" s="93">
        <f>[5]Agosto!$K$21</f>
        <v>0</v>
      </c>
      <c r="S9" s="93">
        <f>[5]Agosto!$K$22</f>
        <v>0</v>
      </c>
      <c r="T9" s="93">
        <f>[5]Agosto!$K$23</f>
        <v>0</v>
      </c>
      <c r="U9" s="93">
        <f>[5]Agosto!$K$24</f>
        <v>0</v>
      </c>
      <c r="V9" s="93">
        <f>[5]Agosto!$K$25</f>
        <v>0</v>
      </c>
      <c r="W9" s="93">
        <f>[5]Agosto!$K$26</f>
        <v>0</v>
      </c>
      <c r="X9" s="93">
        <f>[5]Agosto!$K$27</f>
        <v>15.8</v>
      </c>
      <c r="Y9" s="93">
        <f>[5]Agosto!$K$28</f>
        <v>28.4</v>
      </c>
      <c r="Z9" s="93">
        <f>[5]Agosto!$K$29</f>
        <v>0.2</v>
      </c>
      <c r="AA9" s="93">
        <f>[5]Agosto!$K$30</f>
        <v>0</v>
      </c>
      <c r="AB9" s="93">
        <f>[5]Agosto!$K$31</f>
        <v>0</v>
      </c>
      <c r="AC9" s="93">
        <f>[5]Agosto!$K$32</f>
        <v>0</v>
      </c>
      <c r="AD9" s="93">
        <f>[5]Agosto!$K$33</f>
        <v>0</v>
      </c>
      <c r="AE9" s="93">
        <f>[5]Agosto!$K$34</f>
        <v>0</v>
      </c>
      <c r="AF9" s="93">
        <f>[5]Agosto!$K$35</f>
        <v>0</v>
      </c>
      <c r="AG9" s="81">
        <f t="shared" si="6"/>
        <v>53.800000000000004</v>
      </c>
      <c r="AH9" s="82">
        <f t="shared" si="4"/>
        <v>28.4</v>
      </c>
      <c r="AI9" s="56">
        <f t="shared" si="5"/>
        <v>24</v>
      </c>
    </row>
    <row r="10" spans="1:35" x14ac:dyDescent="0.2">
      <c r="A10" s="50" t="s">
        <v>93</v>
      </c>
      <c r="B10" s="93">
        <f>[6]Agosto!$K$5</f>
        <v>0</v>
      </c>
      <c r="C10" s="93">
        <f>[6]Agosto!$K$6</f>
        <v>0</v>
      </c>
      <c r="D10" s="93">
        <f>[6]Agosto!$K$7</f>
        <v>0</v>
      </c>
      <c r="E10" s="93">
        <f>[6]Agosto!$K$8</f>
        <v>0</v>
      </c>
      <c r="F10" s="93">
        <f>[6]Agosto!$K$9</f>
        <v>0</v>
      </c>
      <c r="G10" s="93">
        <f>[6]Agosto!$K$10</f>
        <v>0</v>
      </c>
      <c r="H10" s="93">
        <f>[6]Agosto!$K$11</f>
        <v>0</v>
      </c>
      <c r="I10" s="93">
        <f>[6]Agosto!$K$12</f>
        <v>0</v>
      </c>
      <c r="J10" s="93">
        <f>[6]Agosto!$K$13</f>
        <v>20.999999999999996</v>
      </c>
      <c r="K10" s="93">
        <f>[6]Agosto!$K$14</f>
        <v>1</v>
      </c>
      <c r="L10" s="93">
        <f>[6]Agosto!$K$15</f>
        <v>0</v>
      </c>
      <c r="M10" s="93">
        <f>[6]Agosto!$K$16</f>
        <v>0.4</v>
      </c>
      <c r="N10" s="93">
        <f>[6]Agosto!$K$17</f>
        <v>0</v>
      </c>
      <c r="O10" s="93">
        <f>[6]Agosto!$K$18</f>
        <v>0</v>
      </c>
      <c r="P10" s="93">
        <f>[6]Agosto!$K$19</f>
        <v>0</v>
      </c>
      <c r="Q10" s="93">
        <f>[6]Agosto!$K$20</f>
        <v>0</v>
      </c>
      <c r="R10" s="93">
        <f>[6]Agosto!$K$21</f>
        <v>0</v>
      </c>
      <c r="S10" s="93">
        <f>[6]Agosto!$K$22</f>
        <v>0</v>
      </c>
      <c r="T10" s="93">
        <f>[6]Agosto!$K$23</f>
        <v>0</v>
      </c>
      <c r="U10" s="93">
        <f>[6]Agosto!$K$24</f>
        <v>0</v>
      </c>
      <c r="V10" s="93">
        <f>[6]Agosto!$K$25</f>
        <v>0</v>
      </c>
      <c r="W10" s="93">
        <f>[6]Agosto!$K$26</f>
        <v>0</v>
      </c>
      <c r="X10" s="93">
        <f>[6]Agosto!$K$27</f>
        <v>0</v>
      </c>
      <c r="Y10" s="93">
        <f>[6]Agosto!$K$28</f>
        <v>2.6</v>
      </c>
      <c r="Z10" s="93">
        <f>[6]Agosto!$K$29</f>
        <v>16.599999999999998</v>
      </c>
      <c r="AA10" s="93">
        <f>[6]Agosto!$K$30</f>
        <v>0</v>
      </c>
      <c r="AB10" s="93">
        <f>[6]Agosto!$K$31</f>
        <v>0</v>
      </c>
      <c r="AC10" s="93">
        <f>[6]Agosto!$K$32</f>
        <v>0</v>
      </c>
      <c r="AD10" s="93">
        <f>[6]Agosto!$K$33</f>
        <v>0</v>
      </c>
      <c r="AE10" s="93">
        <f>[6]Agosto!$K$34</f>
        <v>0</v>
      </c>
      <c r="AF10" s="93">
        <f>[6]Agosto!$K$35</f>
        <v>0</v>
      </c>
      <c r="AG10" s="81">
        <f t="shared" si="6"/>
        <v>41.599999999999994</v>
      </c>
      <c r="AH10" s="82">
        <f t="shared" si="4"/>
        <v>20.999999999999996</v>
      </c>
      <c r="AI10" s="56">
        <f t="shared" si="5"/>
        <v>26</v>
      </c>
    </row>
    <row r="11" spans="1:35" x14ac:dyDescent="0.2">
      <c r="A11" s="50" t="s">
        <v>50</v>
      </c>
      <c r="B11" s="93">
        <f>[7]Agosto!$K$5</f>
        <v>0</v>
      </c>
      <c r="C11" s="93">
        <f>[7]Agosto!$K$6</f>
        <v>0</v>
      </c>
      <c r="D11" s="93">
        <f>[7]Agosto!$K$7</f>
        <v>0</v>
      </c>
      <c r="E11" s="93">
        <f>[7]Agosto!$K$8</f>
        <v>0</v>
      </c>
      <c r="F11" s="93">
        <f>[7]Agosto!$K$9</f>
        <v>0</v>
      </c>
      <c r="G11" s="93">
        <f>[7]Agosto!$K$10</f>
        <v>0</v>
      </c>
      <c r="H11" s="93">
        <f>[7]Agosto!$K$11</f>
        <v>0</v>
      </c>
      <c r="I11" s="93">
        <f>[7]Agosto!$K$12</f>
        <v>0</v>
      </c>
      <c r="J11" s="93">
        <f>[7]Agosto!$K$13</f>
        <v>35.199999999999996</v>
      </c>
      <c r="K11" s="93">
        <f>[7]Agosto!$K$14</f>
        <v>1</v>
      </c>
      <c r="L11" s="93">
        <f>[7]Agosto!$K$15</f>
        <v>0</v>
      </c>
      <c r="M11" s="93">
        <f>[7]Agosto!$K$16</f>
        <v>0</v>
      </c>
      <c r="N11" s="93">
        <f>[7]Agosto!$K$17</f>
        <v>0</v>
      </c>
      <c r="O11" s="93">
        <f>[7]Agosto!$K$18</f>
        <v>0</v>
      </c>
      <c r="P11" s="93">
        <f>[7]Agosto!$K$19</f>
        <v>0</v>
      </c>
      <c r="Q11" s="93">
        <f>[7]Agosto!$K$20</f>
        <v>0</v>
      </c>
      <c r="R11" s="93">
        <f>[7]Agosto!$K$21</f>
        <v>0</v>
      </c>
      <c r="S11" s="93">
        <f>[7]Agosto!$K$22</f>
        <v>0</v>
      </c>
      <c r="T11" s="93">
        <f>[7]Agosto!$K$23</f>
        <v>0</v>
      </c>
      <c r="U11" s="93">
        <f>[7]Agosto!$K$24</f>
        <v>0</v>
      </c>
      <c r="V11" s="93">
        <f>[7]Agosto!$K$25</f>
        <v>0</v>
      </c>
      <c r="W11" s="93">
        <f>[7]Agosto!$K$26</f>
        <v>0</v>
      </c>
      <c r="X11" s="93">
        <f>[7]Agosto!$K$27</f>
        <v>0</v>
      </c>
      <c r="Y11" s="93">
        <f>[7]Agosto!$K$28</f>
        <v>9.3999999999999986</v>
      </c>
      <c r="Z11" s="93">
        <f>[7]Agosto!$K$29</f>
        <v>0.2</v>
      </c>
      <c r="AA11" s="93">
        <f>[7]Agosto!$K$30</f>
        <v>0</v>
      </c>
      <c r="AB11" s="93">
        <f>[7]Agosto!$K$31</f>
        <v>0</v>
      </c>
      <c r="AC11" s="93">
        <f>[7]Agosto!$K$32</f>
        <v>0</v>
      </c>
      <c r="AD11" s="93">
        <f>[7]Agosto!$K$33</f>
        <v>0</v>
      </c>
      <c r="AE11" s="93">
        <f>[7]Agosto!$K$34</f>
        <v>0</v>
      </c>
      <c r="AF11" s="93">
        <f>[7]Agosto!$K$35</f>
        <v>0</v>
      </c>
      <c r="AG11" s="81">
        <f t="shared" si="6"/>
        <v>45.8</v>
      </c>
      <c r="AH11" s="82">
        <f t="shared" si="4"/>
        <v>35.199999999999996</v>
      </c>
      <c r="AI11" s="56">
        <f t="shared" si="5"/>
        <v>27</v>
      </c>
    </row>
    <row r="12" spans="1:35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 t="s">
        <v>203</v>
      </c>
      <c r="AH12" s="82" t="s">
        <v>203</v>
      </c>
      <c r="AI12" s="56" t="s">
        <v>203</v>
      </c>
    </row>
    <row r="13" spans="1:35" x14ac:dyDescent="0.2">
      <c r="A13" s="50" t="s">
        <v>96</v>
      </c>
      <c r="B13" s="93">
        <f>[8]Agosto!$K$5</f>
        <v>0</v>
      </c>
      <c r="C13" s="93">
        <f>[8]Agosto!$K$6</f>
        <v>0</v>
      </c>
      <c r="D13" s="93">
        <f>[8]Agosto!$K$7</f>
        <v>0</v>
      </c>
      <c r="E13" s="93">
        <f>[8]Agosto!$K$8</f>
        <v>0</v>
      </c>
      <c r="F13" s="93">
        <f>[8]Agosto!$K$9</f>
        <v>0</v>
      </c>
      <c r="G13" s="93">
        <f>[8]Agosto!$K$10</f>
        <v>0</v>
      </c>
      <c r="H13" s="93">
        <f>[8]Agosto!$K$11</f>
        <v>0</v>
      </c>
      <c r="I13" s="93">
        <f>[8]Agosto!$K$12</f>
        <v>3.4000000000000008</v>
      </c>
      <c r="J13" s="93">
        <f>[8]Agosto!$K$13</f>
        <v>0.6</v>
      </c>
      <c r="K13" s="93">
        <f>[8]Agosto!$K$14</f>
        <v>0</v>
      </c>
      <c r="L13" s="93">
        <f>[8]Agosto!$K$15</f>
        <v>0</v>
      </c>
      <c r="M13" s="93">
        <f>[8]Agosto!$K$16</f>
        <v>0</v>
      </c>
      <c r="N13" s="93">
        <f>[8]Agosto!$K$17</f>
        <v>0</v>
      </c>
      <c r="O13" s="93">
        <f>[8]Agosto!$K$18</f>
        <v>0</v>
      </c>
      <c r="P13" s="93">
        <f>[8]Agosto!$K$19</f>
        <v>0</v>
      </c>
      <c r="Q13" s="93">
        <f>[8]Agosto!$K$20</f>
        <v>0</v>
      </c>
      <c r="R13" s="93">
        <f>[8]Agosto!$K$21</f>
        <v>0</v>
      </c>
      <c r="S13" s="93">
        <f>[8]Agosto!$K$22</f>
        <v>0</v>
      </c>
      <c r="T13" s="93">
        <f>[8]Agosto!$K$23</f>
        <v>0</v>
      </c>
      <c r="U13" s="93">
        <f>[8]Agosto!$K$24</f>
        <v>0</v>
      </c>
      <c r="V13" s="93">
        <f>[8]Agosto!$K$25</f>
        <v>0</v>
      </c>
      <c r="W13" s="93">
        <f>[8]Agosto!$K$26</f>
        <v>0</v>
      </c>
      <c r="X13" s="93">
        <f>[8]Agosto!$K$27</f>
        <v>8.6</v>
      </c>
      <c r="Y13" s="93">
        <f>[8]Agosto!$K$28</f>
        <v>12.399999999999999</v>
      </c>
      <c r="Z13" s="93">
        <f>[8]Agosto!$K$29</f>
        <v>0.2</v>
      </c>
      <c r="AA13" s="93">
        <f>[8]Agosto!$K$30</f>
        <v>0</v>
      </c>
      <c r="AB13" s="93">
        <f>[8]Agosto!$K$31</f>
        <v>0</v>
      </c>
      <c r="AC13" s="93">
        <f>[8]Agosto!$K$32</f>
        <v>0</v>
      </c>
      <c r="AD13" s="93">
        <f>[8]Agosto!$K$33</f>
        <v>0</v>
      </c>
      <c r="AE13" s="93">
        <f>[8]Agosto!$K$34</f>
        <v>0</v>
      </c>
      <c r="AF13" s="93">
        <f>[8]Agosto!$K$35</f>
        <v>0</v>
      </c>
      <c r="AG13" s="81">
        <f t="shared" si="6"/>
        <v>25.2</v>
      </c>
      <c r="AH13" s="82">
        <f t="shared" si="4"/>
        <v>12.399999999999999</v>
      </c>
      <c r="AI13" s="56">
        <f t="shared" si="5"/>
        <v>26</v>
      </c>
    </row>
    <row r="14" spans="1:35" hidden="1" x14ac:dyDescent="0.2">
      <c r="A14" s="50" t="s">
        <v>100</v>
      </c>
      <c r="B14" s="93" t="str">
        <f>[9]Agosto!$K$5</f>
        <v>*</v>
      </c>
      <c r="C14" s="93" t="str">
        <f>[9]Agosto!$K$6</f>
        <v>*</v>
      </c>
      <c r="D14" s="93" t="str">
        <f>[9]Agosto!$K$7</f>
        <v>*</v>
      </c>
      <c r="E14" s="93" t="str">
        <f>[9]Agosto!$K$8</f>
        <v>*</v>
      </c>
      <c r="F14" s="93" t="str">
        <f>[9]Agosto!$K$9</f>
        <v>*</v>
      </c>
      <c r="G14" s="93" t="str">
        <f>[9]Agosto!$K$10</f>
        <v>*</v>
      </c>
      <c r="H14" s="93" t="str">
        <f>[9]Agosto!$K$11</f>
        <v>*</v>
      </c>
      <c r="I14" s="93" t="str">
        <f>[9]Agosto!$K$12</f>
        <v>*</v>
      </c>
      <c r="J14" s="93" t="str">
        <f>[9]Agosto!$K$13</f>
        <v>*</v>
      </c>
      <c r="K14" s="93" t="str">
        <f>[9]Agosto!$K$14</f>
        <v>*</v>
      </c>
      <c r="L14" s="93" t="str">
        <f>[9]Agosto!$K$15</f>
        <v>*</v>
      </c>
      <c r="M14" s="93" t="str">
        <f>[9]Agosto!$K$16</f>
        <v>*</v>
      </c>
      <c r="N14" s="93" t="str">
        <f>[9]Agosto!$K$17</f>
        <v>*</v>
      </c>
      <c r="O14" s="93" t="str">
        <f>[9]Agosto!$K$18</f>
        <v>*</v>
      </c>
      <c r="P14" s="93" t="str">
        <f>[9]Agosto!$K$19</f>
        <v>*</v>
      </c>
      <c r="Q14" s="93" t="str">
        <f>[9]Agosto!$K$20</f>
        <v>*</v>
      </c>
      <c r="R14" s="93" t="str">
        <f>[9]Agosto!$K$21</f>
        <v>*</v>
      </c>
      <c r="S14" s="93" t="str">
        <f>[9]Agosto!$K$22</f>
        <v>*</v>
      </c>
      <c r="T14" s="93" t="str">
        <f>[9]Agosto!$K$23</f>
        <v>*</v>
      </c>
      <c r="U14" s="93" t="str">
        <f>[9]Agosto!$K$24</f>
        <v>*</v>
      </c>
      <c r="V14" s="93" t="str">
        <f>[9]Agosto!$K$25</f>
        <v>*</v>
      </c>
      <c r="W14" s="93" t="str">
        <f>[9]Agosto!$K$26</f>
        <v>*</v>
      </c>
      <c r="X14" s="93" t="str">
        <f>[9]Agosto!$K$27</f>
        <v>*</v>
      </c>
      <c r="Y14" s="93" t="str">
        <f>[9]Agosto!$K$28</f>
        <v>*</v>
      </c>
      <c r="Z14" s="93" t="str">
        <f>[9]Agosto!$K$29</f>
        <v>*</v>
      </c>
      <c r="AA14" s="93" t="str">
        <f>[9]Agosto!$K$30</f>
        <v>*</v>
      </c>
      <c r="AB14" s="93" t="str">
        <f>[9]Agosto!$K$31</f>
        <v>*</v>
      </c>
      <c r="AC14" s="93" t="str">
        <f>[9]Agosto!$K$32</f>
        <v>*</v>
      </c>
      <c r="AD14" s="93" t="str">
        <f>[9]Agosto!$K$33</f>
        <v>*</v>
      </c>
      <c r="AE14" s="93" t="str">
        <f>[9]Agosto!$K$34</f>
        <v>*</v>
      </c>
      <c r="AF14" s="93" t="str">
        <f>[9]Agosto!$K$35</f>
        <v>*</v>
      </c>
      <c r="AG14" s="81" t="s">
        <v>203</v>
      </c>
      <c r="AH14" s="82" t="s">
        <v>203</v>
      </c>
      <c r="AI14" s="56" t="s">
        <v>203</v>
      </c>
    </row>
    <row r="15" spans="1:35" x14ac:dyDescent="0.2">
      <c r="A15" s="50" t="s">
        <v>103</v>
      </c>
      <c r="B15" s="93">
        <f>[10]Agosto!$K$5</f>
        <v>0</v>
      </c>
      <c r="C15" s="93">
        <f>[10]Agosto!$K$6</f>
        <v>0</v>
      </c>
      <c r="D15" s="93">
        <f>[10]Agosto!$K$7</f>
        <v>0</v>
      </c>
      <c r="E15" s="93">
        <f>[10]Agosto!$K$8</f>
        <v>0</v>
      </c>
      <c r="F15" s="93">
        <f>[10]Agosto!$K$9</f>
        <v>0</v>
      </c>
      <c r="G15" s="93">
        <f>[10]Agosto!$K$10</f>
        <v>0</v>
      </c>
      <c r="H15" s="93">
        <f>[10]Agosto!$K$11</f>
        <v>0</v>
      </c>
      <c r="I15" s="93">
        <f>[10]Agosto!$K$12</f>
        <v>8.8000000000000007</v>
      </c>
      <c r="J15" s="93">
        <f>[10]Agosto!$K$13</f>
        <v>0.2</v>
      </c>
      <c r="K15" s="93">
        <f>[10]Agosto!$K$14</f>
        <v>0.2</v>
      </c>
      <c r="L15" s="93">
        <f>[10]Agosto!$K$15</f>
        <v>0</v>
      </c>
      <c r="M15" s="93">
        <f>[10]Agosto!$K$16</f>
        <v>0</v>
      </c>
      <c r="N15" s="93">
        <f>[10]Agosto!$K$17</f>
        <v>0</v>
      </c>
      <c r="O15" s="93">
        <f>[10]Agosto!$K$18</f>
        <v>0</v>
      </c>
      <c r="P15" s="93">
        <f>[10]Agosto!$K$19</f>
        <v>0</v>
      </c>
      <c r="Q15" s="93">
        <f>[10]Agosto!$K$20</f>
        <v>0</v>
      </c>
      <c r="R15" s="93">
        <f>[10]Agosto!$K$21</f>
        <v>0</v>
      </c>
      <c r="S15" s="93">
        <f>[10]Agosto!$K$22</f>
        <v>0</v>
      </c>
      <c r="T15" s="93">
        <f>[10]Agosto!$K$23</f>
        <v>0</v>
      </c>
      <c r="U15" s="93">
        <f>[10]Agosto!$K$24</f>
        <v>0</v>
      </c>
      <c r="V15" s="93">
        <f>[10]Agosto!$K$25</f>
        <v>0</v>
      </c>
      <c r="W15" s="93">
        <f>[10]Agosto!$K$26</f>
        <v>0</v>
      </c>
      <c r="X15" s="93">
        <f>[10]Agosto!$K$27</f>
        <v>9.6</v>
      </c>
      <c r="Y15" s="93">
        <f>[10]Agosto!$K$28</f>
        <v>12</v>
      </c>
      <c r="Z15" s="93">
        <f>[10]Agosto!$K$29</f>
        <v>0</v>
      </c>
      <c r="AA15" s="93">
        <f>[10]Agosto!$K$30</f>
        <v>0</v>
      </c>
      <c r="AB15" s="93">
        <f>[10]Agosto!$K$31</f>
        <v>0</v>
      </c>
      <c r="AC15" s="93">
        <f>[10]Agosto!$K$32</f>
        <v>0</v>
      </c>
      <c r="AD15" s="93">
        <f>[10]Agosto!$K$33</f>
        <v>0</v>
      </c>
      <c r="AE15" s="93">
        <f>[10]Agosto!$K$34</f>
        <v>0</v>
      </c>
      <c r="AF15" s="93">
        <f>[10]Agosto!$K$35</f>
        <v>0</v>
      </c>
      <c r="AG15" s="81">
        <f t="shared" si="6"/>
        <v>30.799999999999997</v>
      </c>
      <c r="AH15" s="82">
        <f t="shared" si="4"/>
        <v>12</v>
      </c>
      <c r="AI15" s="56">
        <f t="shared" si="5"/>
        <v>26</v>
      </c>
    </row>
    <row r="16" spans="1:35" x14ac:dyDescent="0.2">
      <c r="A16" s="50" t="s">
        <v>150</v>
      </c>
      <c r="B16" s="93">
        <f>[11]Agosto!$K$5</f>
        <v>0</v>
      </c>
      <c r="C16" s="93">
        <f>[11]Agosto!$K$6</f>
        <v>0</v>
      </c>
      <c r="D16" s="93">
        <f>[11]Agosto!$K$7</f>
        <v>0</v>
      </c>
      <c r="E16" s="93">
        <f>[11]Agosto!$K$8</f>
        <v>0</v>
      </c>
      <c r="F16" s="93">
        <f>[11]Agosto!$K$9</f>
        <v>0</v>
      </c>
      <c r="G16" s="93">
        <f>[11]Agosto!$K$10</f>
        <v>0</v>
      </c>
      <c r="H16" s="93">
        <f>[11]Agosto!$K$11</f>
        <v>0</v>
      </c>
      <c r="I16" s="93">
        <f>[11]Agosto!$K$12</f>
        <v>0</v>
      </c>
      <c r="J16" s="93">
        <f>[11]Agosto!$K$13</f>
        <v>3.2</v>
      </c>
      <c r="K16" s="93">
        <f>[11]Agosto!$K$14</f>
        <v>1.4000000000000001</v>
      </c>
      <c r="L16" s="93">
        <f>[11]Agosto!$K$15</f>
        <v>0</v>
      </c>
      <c r="M16" s="93">
        <f>[11]Agosto!$K$16</f>
        <v>0</v>
      </c>
      <c r="N16" s="93">
        <f>[11]Agosto!$K$17</f>
        <v>0</v>
      </c>
      <c r="O16" s="93">
        <f>[11]Agosto!$K$18</f>
        <v>0</v>
      </c>
      <c r="P16" s="93">
        <f>[11]Agosto!$K$19</f>
        <v>0</v>
      </c>
      <c r="Q16" s="93">
        <f>[11]Agosto!$K$20</f>
        <v>0</v>
      </c>
      <c r="R16" s="93">
        <f>[11]Agosto!$K$21</f>
        <v>0</v>
      </c>
      <c r="S16" s="93">
        <f>[11]Agosto!$K$22</f>
        <v>0</v>
      </c>
      <c r="T16" s="93">
        <f>[11]Agosto!$K$23</f>
        <v>0</v>
      </c>
      <c r="U16" s="93">
        <f>[11]Agosto!$K$24</f>
        <v>0</v>
      </c>
      <c r="V16" s="93">
        <f>[11]Agosto!$K$25</f>
        <v>0</v>
      </c>
      <c r="W16" s="93">
        <f>[11]Agosto!$K$26</f>
        <v>0</v>
      </c>
      <c r="X16" s="93">
        <f>[11]Agosto!$K$27</f>
        <v>0</v>
      </c>
      <c r="Y16" s="93">
        <f>[11]Agosto!$K$28</f>
        <v>0</v>
      </c>
      <c r="Z16" s="93">
        <f>[11]Agosto!$K$29</f>
        <v>11.600000000000001</v>
      </c>
      <c r="AA16" s="93">
        <f>[11]Agosto!$K$30</f>
        <v>0</v>
      </c>
      <c r="AB16" s="93">
        <f>[11]Agosto!$K$31</f>
        <v>0</v>
      </c>
      <c r="AC16" s="93">
        <f>[11]Agosto!$K$32</f>
        <v>0</v>
      </c>
      <c r="AD16" s="93">
        <f>[11]Agosto!$K$33</f>
        <v>0</v>
      </c>
      <c r="AE16" s="93">
        <f>[11]Agosto!$K$34</f>
        <v>0</v>
      </c>
      <c r="AF16" s="93">
        <f>[11]Agosto!$K$35</f>
        <v>0</v>
      </c>
      <c r="AG16" s="81">
        <f t="shared" si="6"/>
        <v>16.200000000000003</v>
      </c>
      <c r="AH16" s="82">
        <f t="shared" si="4"/>
        <v>11.600000000000001</v>
      </c>
      <c r="AI16" s="56">
        <f t="shared" si="5"/>
        <v>28</v>
      </c>
    </row>
    <row r="17" spans="1:37" x14ac:dyDescent="0.2">
      <c r="A17" s="50" t="s">
        <v>2</v>
      </c>
      <c r="B17" s="93">
        <f>[12]Agosto!$K$5</f>
        <v>0</v>
      </c>
      <c r="C17" s="93">
        <f>[12]Agosto!$K$6</f>
        <v>0</v>
      </c>
      <c r="D17" s="93">
        <f>[12]Agosto!$K$7</f>
        <v>0</v>
      </c>
      <c r="E17" s="93">
        <f>[12]Agosto!$K$8</f>
        <v>0</v>
      </c>
      <c r="F17" s="93">
        <f>[12]Agosto!$K$9</f>
        <v>0</v>
      </c>
      <c r="G17" s="93">
        <f>[12]Agosto!$K$10</f>
        <v>0</v>
      </c>
      <c r="H17" s="93">
        <f>[12]Agosto!$K$11</f>
        <v>0</v>
      </c>
      <c r="I17" s="93">
        <f>[12]Agosto!$K$12</f>
        <v>0.8</v>
      </c>
      <c r="J17" s="93">
        <f>[12]Agosto!$K$13</f>
        <v>31</v>
      </c>
      <c r="K17" s="93">
        <f>[12]Agosto!$K$14</f>
        <v>0.60000000000000009</v>
      </c>
      <c r="L17" s="93">
        <f>[12]Agosto!$K$15</f>
        <v>0</v>
      </c>
      <c r="M17" s="93">
        <f>[12]Agosto!$K$16</f>
        <v>0</v>
      </c>
      <c r="N17" s="93">
        <f>[12]Agosto!$K$17</f>
        <v>0</v>
      </c>
      <c r="O17" s="93">
        <f>[12]Agosto!$K$18</f>
        <v>0</v>
      </c>
      <c r="P17" s="93">
        <f>[12]Agosto!$K$19</f>
        <v>0</v>
      </c>
      <c r="Q17" s="93">
        <f>[12]Agosto!$K$20</f>
        <v>0</v>
      </c>
      <c r="R17" s="93">
        <f>[12]Agosto!$K$21</f>
        <v>0</v>
      </c>
      <c r="S17" s="93">
        <f>[12]Agosto!$K$22</f>
        <v>0</v>
      </c>
      <c r="T17" s="93">
        <f>[12]Agosto!$K$23</f>
        <v>0</v>
      </c>
      <c r="U17" s="93">
        <f>[12]Agosto!$K$24</f>
        <v>0</v>
      </c>
      <c r="V17" s="93">
        <f>[12]Agosto!$K$25</f>
        <v>0</v>
      </c>
      <c r="W17" s="93">
        <f>[12]Agosto!$K$26</f>
        <v>0</v>
      </c>
      <c r="X17" s="93">
        <f>[12]Agosto!$K$27</f>
        <v>0</v>
      </c>
      <c r="Y17" s="93">
        <f>[12]Agosto!$K$28</f>
        <v>3.2</v>
      </c>
      <c r="Z17" s="93">
        <f>[12]Agosto!$K$29</f>
        <v>6.1999999999999993</v>
      </c>
      <c r="AA17" s="93">
        <f>[12]Agosto!$K$30</f>
        <v>0</v>
      </c>
      <c r="AB17" s="93">
        <f>[12]Agosto!$K$31</f>
        <v>0</v>
      </c>
      <c r="AC17" s="93">
        <f>[12]Agosto!$K$32</f>
        <v>0</v>
      </c>
      <c r="AD17" s="93">
        <f>[12]Agosto!$K$33</f>
        <v>0</v>
      </c>
      <c r="AE17" s="93">
        <f>[12]Agosto!$K$34</f>
        <v>0</v>
      </c>
      <c r="AF17" s="93">
        <f>[12]Agosto!$K$35</f>
        <v>0</v>
      </c>
      <c r="AG17" s="81">
        <f t="shared" si="6"/>
        <v>41.8</v>
      </c>
      <c r="AH17" s="82">
        <f t="shared" si="4"/>
        <v>31</v>
      </c>
      <c r="AI17" s="56">
        <f t="shared" si="5"/>
        <v>26</v>
      </c>
      <c r="AK17" s="11" t="s">
        <v>33</v>
      </c>
    </row>
    <row r="18" spans="1:37" x14ac:dyDescent="0.2">
      <c r="A18" s="50" t="s">
        <v>3</v>
      </c>
      <c r="B18" s="93">
        <f>[13]Agosto!$K$5</f>
        <v>0</v>
      </c>
      <c r="C18" s="93">
        <f>[13]Agosto!$K$5</f>
        <v>0</v>
      </c>
      <c r="D18" s="93">
        <f>[13]Agosto!$K$5</f>
        <v>0</v>
      </c>
      <c r="E18" s="93">
        <f>[13]Agosto!$K$5</f>
        <v>0</v>
      </c>
      <c r="F18" s="93">
        <f>[13]Agosto!$K$5</f>
        <v>0</v>
      </c>
      <c r="G18" s="93">
        <f>[13]Agosto!$K$5</f>
        <v>0</v>
      </c>
      <c r="H18" s="93">
        <f>[13]Agosto!$K$5</f>
        <v>0</v>
      </c>
      <c r="I18" s="93">
        <f>[13]Agosto!$K$5</f>
        <v>0</v>
      </c>
      <c r="J18" s="93">
        <f>[13]Agosto!$K$5</f>
        <v>0</v>
      </c>
      <c r="K18" s="93">
        <f>[13]Agosto!$K$5</f>
        <v>0</v>
      </c>
      <c r="L18" s="93">
        <f>[13]Agosto!$K$5</f>
        <v>0</v>
      </c>
      <c r="M18" s="93">
        <f>[13]Agosto!$K$5</f>
        <v>0</v>
      </c>
      <c r="N18" s="93">
        <f>[13]Agosto!$K$5</f>
        <v>0</v>
      </c>
      <c r="O18" s="93">
        <f>[13]Agosto!$K$5</f>
        <v>0</v>
      </c>
      <c r="P18" s="93">
        <f>[13]Agosto!$K$5</f>
        <v>0</v>
      </c>
      <c r="Q18" s="93">
        <f>[13]Agosto!$K$5</f>
        <v>0</v>
      </c>
      <c r="R18" s="93">
        <f>[13]Agosto!$K$5</f>
        <v>0</v>
      </c>
      <c r="S18" s="93">
        <f>[13]Agosto!$K$5</f>
        <v>0</v>
      </c>
      <c r="T18" s="93">
        <f>[13]Agosto!$K$5</f>
        <v>0</v>
      </c>
      <c r="U18" s="93">
        <f>[13]Agosto!$K$5</f>
        <v>0</v>
      </c>
      <c r="V18" s="93">
        <f>[13]Agosto!$K$5</f>
        <v>0</v>
      </c>
      <c r="W18" s="93">
        <f>[13]Agosto!$K$5</f>
        <v>0</v>
      </c>
      <c r="X18" s="93">
        <f>[13]Agosto!$K$5</f>
        <v>0</v>
      </c>
      <c r="Y18" s="93">
        <f>[13]Agosto!$K$5</f>
        <v>0</v>
      </c>
      <c r="Z18" s="93">
        <f>[13]Agosto!$K$5</f>
        <v>0</v>
      </c>
      <c r="AA18" s="93">
        <f>[13]Agosto!$K$5</f>
        <v>0</v>
      </c>
      <c r="AB18" s="93">
        <f>[13]Agosto!$K$5</f>
        <v>0</v>
      </c>
      <c r="AC18" s="93">
        <f>[13]Agosto!$K$5</f>
        <v>0</v>
      </c>
      <c r="AD18" s="93">
        <f>[13]Agosto!$K$5</f>
        <v>0</v>
      </c>
      <c r="AE18" s="93">
        <f>[13]Agosto!$K$5</f>
        <v>0</v>
      </c>
      <c r="AF18" s="93">
        <f>[13]Agosto!$K$5</f>
        <v>0</v>
      </c>
      <c r="AG18" s="81">
        <f t="shared" si="6"/>
        <v>0</v>
      </c>
      <c r="AH18" s="82">
        <f t="shared" si="4"/>
        <v>0</v>
      </c>
      <c r="AI18" s="56">
        <f t="shared" si="5"/>
        <v>31</v>
      </c>
      <c r="AJ18" s="11"/>
      <c r="AK18" s="11" t="s">
        <v>33</v>
      </c>
    </row>
    <row r="19" spans="1:37" x14ac:dyDescent="0.2">
      <c r="A19" s="50" t="s">
        <v>4</v>
      </c>
      <c r="B19" s="93">
        <f>[14]Agosto!$K$5</f>
        <v>0</v>
      </c>
      <c r="C19" s="93">
        <f>[14]Agosto!$K$6</f>
        <v>0</v>
      </c>
      <c r="D19" s="93">
        <f>[14]Agosto!$K$7</f>
        <v>0</v>
      </c>
      <c r="E19" s="93">
        <f>[14]Agosto!$K$8</f>
        <v>0</v>
      </c>
      <c r="F19" s="93">
        <f>[14]Agosto!$K$9</f>
        <v>0</v>
      </c>
      <c r="G19" s="93">
        <f>[14]Agosto!$K$10</f>
        <v>0</v>
      </c>
      <c r="H19" s="93">
        <f>[14]Agosto!$K$11</f>
        <v>0</v>
      </c>
      <c r="I19" s="93">
        <f>[14]Agosto!$K$12</f>
        <v>0</v>
      </c>
      <c r="J19" s="93">
        <f>[14]Agosto!$K$13</f>
        <v>0</v>
      </c>
      <c r="K19" s="93">
        <f>[14]Agosto!$K$14</f>
        <v>0</v>
      </c>
      <c r="L19" s="93">
        <f>[14]Agosto!$K$15</f>
        <v>0</v>
      </c>
      <c r="M19" s="93">
        <f>[14]Agosto!$K$16</f>
        <v>0</v>
      </c>
      <c r="N19" s="93">
        <f>[14]Agosto!$K$17</f>
        <v>0</v>
      </c>
      <c r="O19" s="93">
        <f>[14]Agosto!$K$18</f>
        <v>0</v>
      </c>
      <c r="P19" s="93">
        <f>[14]Agosto!$K$19</f>
        <v>0</v>
      </c>
      <c r="Q19" s="93">
        <f>[14]Agosto!$K$20</f>
        <v>0</v>
      </c>
      <c r="R19" s="93">
        <f>[14]Agosto!$K$21</f>
        <v>0</v>
      </c>
      <c r="S19" s="93">
        <f>[14]Agosto!$K$22</f>
        <v>0</v>
      </c>
      <c r="T19" s="93">
        <f>[14]Agosto!$K$23</f>
        <v>0</v>
      </c>
      <c r="U19" s="93">
        <f>[14]Agosto!$K$24</f>
        <v>0</v>
      </c>
      <c r="V19" s="93">
        <f>[14]Agosto!$K$25</f>
        <v>0</v>
      </c>
      <c r="W19" s="93">
        <f>[14]Agosto!$K$26</f>
        <v>0</v>
      </c>
      <c r="X19" s="93">
        <f>[14]Agosto!$K$27</f>
        <v>0</v>
      </c>
      <c r="Y19" s="93">
        <f>[14]Agosto!$K$28</f>
        <v>0</v>
      </c>
      <c r="Z19" s="93">
        <f>[14]Agosto!$K$29</f>
        <v>0</v>
      </c>
      <c r="AA19" s="93">
        <f>[14]Agosto!$K$30</f>
        <v>0</v>
      </c>
      <c r="AB19" s="93">
        <f>[14]Agosto!$K$31</f>
        <v>0</v>
      </c>
      <c r="AC19" s="93">
        <f>[14]Agosto!$K$32</f>
        <v>0</v>
      </c>
      <c r="AD19" s="93">
        <f>[14]Agosto!$K$33</f>
        <v>0</v>
      </c>
      <c r="AE19" s="93">
        <f>[14]Agosto!$K$34</f>
        <v>0</v>
      </c>
      <c r="AF19" s="93">
        <f>[14]Agosto!$K$35</f>
        <v>0</v>
      </c>
      <c r="AG19" s="81">
        <f t="shared" si="6"/>
        <v>0</v>
      </c>
      <c r="AH19" s="82">
        <f t="shared" si="4"/>
        <v>0</v>
      </c>
      <c r="AI19" s="56">
        <f t="shared" si="5"/>
        <v>31</v>
      </c>
    </row>
    <row r="20" spans="1:37" x14ac:dyDescent="0.2">
      <c r="A20" s="50" t="s">
        <v>5</v>
      </c>
      <c r="B20" s="93">
        <f>[15]Agosto!$K$5</f>
        <v>0</v>
      </c>
      <c r="C20" s="93">
        <f>[15]Agosto!$K$6</f>
        <v>0</v>
      </c>
      <c r="D20" s="93">
        <f>[15]Agosto!$K$7</f>
        <v>0</v>
      </c>
      <c r="E20" s="93">
        <f>[15]Agosto!$K$8</f>
        <v>0</v>
      </c>
      <c r="F20" s="93">
        <f>[15]Agosto!$K$9</f>
        <v>0</v>
      </c>
      <c r="G20" s="93">
        <f>[15]Agosto!$K$10</f>
        <v>0</v>
      </c>
      <c r="H20" s="93">
        <f>[15]Agosto!$K$11</f>
        <v>0</v>
      </c>
      <c r="I20" s="93">
        <f>[15]Agosto!$K$12</f>
        <v>29.799999999999994</v>
      </c>
      <c r="J20" s="93">
        <f>[15]Agosto!$K$13</f>
        <v>15.799999999999999</v>
      </c>
      <c r="K20" s="93">
        <f>[15]Agosto!$K$14</f>
        <v>0</v>
      </c>
      <c r="L20" s="93">
        <f>[15]Agosto!$K$15</f>
        <v>0</v>
      </c>
      <c r="M20" s="93">
        <f>[15]Agosto!$K$16</f>
        <v>0</v>
      </c>
      <c r="N20" s="93">
        <f>[15]Agosto!$K$17</f>
        <v>0</v>
      </c>
      <c r="O20" s="93">
        <f>[15]Agosto!$K$18</f>
        <v>0</v>
      </c>
      <c r="P20" s="93">
        <f>[15]Agosto!$K$19</f>
        <v>0</v>
      </c>
      <c r="Q20" s="93">
        <f>[15]Agosto!$K$20</f>
        <v>0</v>
      </c>
      <c r="R20" s="93">
        <f>[15]Agosto!$K$21</f>
        <v>0</v>
      </c>
      <c r="S20" s="93">
        <f>[15]Agosto!$K$22</f>
        <v>0.2</v>
      </c>
      <c r="T20" s="93">
        <f>[15]Agosto!$K$23</f>
        <v>0</v>
      </c>
      <c r="U20" s="93">
        <f>[15]Agosto!$K$24</f>
        <v>0</v>
      </c>
      <c r="V20" s="93">
        <f>[15]Agosto!$K$25</f>
        <v>0</v>
      </c>
      <c r="W20" s="93">
        <f>[15]Agosto!$K$26</f>
        <v>0</v>
      </c>
      <c r="X20" s="93">
        <f>[15]Agosto!$K$27</f>
        <v>0</v>
      </c>
      <c r="Y20" s="93">
        <f>[15]Agosto!$K$28</f>
        <v>6.8000000000000007</v>
      </c>
      <c r="Z20" s="93">
        <f>[15]Agosto!$K$29</f>
        <v>0</v>
      </c>
      <c r="AA20" s="93">
        <f>[15]Agosto!$K$30</f>
        <v>0</v>
      </c>
      <c r="AB20" s="93">
        <f>[15]Agosto!$K$31</f>
        <v>0</v>
      </c>
      <c r="AC20" s="93">
        <f>[15]Agosto!$K$32</f>
        <v>0</v>
      </c>
      <c r="AD20" s="93">
        <f>[15]Agosto!$K$33</f>
        <v>0</v>
      </c>
      <c r="AE20" s="93">
        <f>[15]Agosto!$K$34</f>
        <v>0</v>
      </c>
      <c r="AF20" s="93">
        <f>[15]Agosto!$K$35</f>
        <v>0</v>
      </c>
      <c r="AG20" s="81">
        <f t="shared" si="6"/>
        <v>52.599999999999994</v>
      </c>
      <c r="AH20" s="82">
        <f t="shared" si="4"/>
        <v>29.799999999999994</v>
      </c>
      <c r="AI20" s="56">
        <f t="shared" si="5"/>
        <v>27</v>
      </c>
      <c r="AJ20" s="11" t="s">
        <v>33</v>
      </c>
    </row>
    <row r="21" spans="1:37" x14ac:dyDescent="0.2">
      <c r="A21" s="50" t="s">
        <v>31</v>
      </c>
      <c r="B21" s="93">
        <f>[16]Agosto!$K$5</f>
        <v>0</v>
      </c>
      <c r="C21" s="93">
        <f>[16]Agosto!$K$6</f>
        <v>0</v>
      </c>
      <c r="D21" s="93">
        <f>[16]Agosto!$K$7</f>
        <v>0</v>
      </c>
      <c r="E21" s="93">
        <f>[16]Agosto!$K$8</f>
        <v>0</v>
      </c>
      <c r="F21" s="93">
        <f>[16]Agosto!$K$9</f>
        <v>0</v>
      </c>
      <c r="G21" s="93">
        <f>[16]Agosto!$K$10</f>
        <v>0</v>
      </c>
      <c r="H21" s="93">
        <f>[16]Agosto!$K$11</f>
        <v>0</v>
      </c>
      <c r="I21" s="93">
        <f>[16]Agosto!$K$12</f>
        <v>0</v>
      </c>
      <c r="J21" s="93">
        <f>[16]Agosto!$K$13</f>
        <v>0</v>
      </c>
      <c r="K21" s="93">
        <f>[16]Agosto!$K$14</f>
        <v>0</v>
      </c>
      <c r="L21" s="93">
        <f>[16]Agosto!$K$15</f>
        <v>0</v>
      </c>
      <c r="M21" s="93">
        <f>[16]Agosto!$K$16</f>
        <v>0</v>
      </c>
      <c r="N21" s="93">
        <f>[16]Agosto!$K$17</f>
        <v>0</v>
      </c>
      <c r="O21" s="93">
        <f>[16]Agosto!$K$18</f>
        <v>0</v>
      </c>
      <c r="P21" s="93">
        <f>[16]Agosto!$K$19</f>
        <v>0</v>
      </c>
      <c r="Q21" s="93">
        <f>[16]Agosto!$K$20</f>
        <v>0</v>
      </c>
      <c r="R21" s="93">
        <f>[16]Agosto!$K$21</f>
        <v>0</v>
      </c>
      <c r="S21" s="93">
        <f>[16]Agosto!$K$22</f>
        <v>0</v>
      </c>
      <c r="T21" s="93">
        <f>[16]Agosto!$K$23</f>
        <v>0</v>
      </c>
      <c r="U21" s="93">
        <f>[16]Agosto!$K$24</f>
        <v>0</v>
      </c>
      <c r="V21" s="93">
        <f>[16]Agosto!$K$25</f>
        <v>0</v>
      </c>
      <c r="W21" s="93">
        <f>[16]Agosto!$K$26</f>
        <v>0</v>
      </c>
      <c r="X21" s="93">
        <f>[16]Agosto!$K$27</f>
        <v>0</v>
      </c>
      <c r="Y21" s="93">
        <f>[16]Agosto!$K$28</f>
        <v>0</v>
      </c>
      <c r="Z21" s="93">
        <f>[16]Agosto!$K$29</f>
        <v>0</v>
      </c>
      <c r="AA21" s="93">
        <f>[16]Agosto!$K$30</f>
        <v>0</v>
      </c>
      <c r="AB21" s="93">
        <f>[16]Agosto!$K$31</f>
        <v>0</v>
      </c>
      <c r="AC21" s="93">
        <f>[16]Agosto!$K$32</f>
        <v>0</v>
      </c>
      <c r="AD21" s="93">
        <f>[16]Agosto!$K$33</f>
        <v>0</v>
      </c>
      <c r="AE21" s="93">
        <f>[16]Agosto!$K$34</f>
        <v>0</v>
      </c>
      <c r="AF21" s="93">
        <f>[16]Agosto!$K$35</f>
        <v>0</v>
      </c>
      <c r="AG21" s="81">
        <f t="shared" si="6"/>
        <v>0</v>
      </c>
      <c r="AH21" s="82">
        <f t="shared" si="4"/>
        <v>0</v>
      </c>
      <c r="AI21" s="56">
        <f t="shared" si="5"/>
        <v>31</v>
      </c>
    </row>
    <row r="22" spans="1:37" x14ac:dyDescent="0.2">
      <c r="A22" s="50" t="s">
        <v>6</v>
      </c>
      <c r="B22" s="93">
        <f>[17]Agosto!$K$5</f>
        <v>0</v>
      </c>
      <c r="C22" s="93">
        <f>[17]Agosto!$K$6</f>
        <v>0</v>
      </c>
      <c r="D22" s="93">
        <f>[17]Agosto!$K$7</f>
        <v>0</v>
      </c>
      <c r="E22" s="93">
        <f>[17]Agosto!$K$8</f>
        <v>0</v>
      </c>
      <c r="F22" s="93">
        <f>[17]Agosto!$K$9</f>
        <v>0</v>
      </c>
      <c r="G22" s="93">
        <f>[17]Agosto!$K$10</f>
        <v>0</v>
      </c>
      <c r="H22" s="93">
        <f>[17]Agosto!$K$11</f>
        <v>0</v>
      </c>
      <c r="I22" s="93">
        <f>[17]Agosto!$K$12</f>
        <v>0</v>
      </c>
      <c r="J22" s="93">
        <f>[17]Agosto!$K$13</f>
        <v>1.2000000000000002</v>
      </c>
      <c r="K22" s="93">
        <f>[17]Agosto!$K$14</f>
        <v>0</v>
      </c>
      <c r="L22" s="93">
        <f>[17]Agosto!$K$15</f>
        <v>0</v>
      </c>
      <c r="M22" s="93">
        <f>[17]Agosto!$K$16</f>
        <v>0</v>
      </c>
      <c r="N22" s="93">
        <f>[17]Agosto!$K$17</f>
        <v>0</v>
      </c>
      <c r="O22" s="93">
        <f>[17]Agosto!$K$18</f>
        <v>0</v>
      </c>
      <c r="P22" s="93">
        <f>[17]Agosto!$K$19</f>
        <v>0</v>
      </c>
      <c r="Q22" s="93">
        <f>[17]Agosto!$K$20</f>
        <v>0</v>
      </c>
      <c r="R22" s="93">
        <f>[17]Agosto!$K$21</f>
        <v>0</v>
      </c>
      <c r="S22" s="93">
        <f>[17]Agosto!$K$22</f>
        <v>0</v>
      </c>
      <c r="T22" s="93">
        <f>[17]Agosto!$K$23</f>
        <v>0</v>
      </c>
      <c r="U22" s="93">
        <f>[17]Agosto!$K$24</f>
        <v>0</v>
      </c>
      <c r="V22" s="93" t="str">
        <f>[17]Agosto!$K$25</f>
        <v>*</v>
      </c>
      <c r="W22" s="93" t="str">
        <f>[17]Agosto!$K$26</f>
        <v>*</v>
      </c>
      <c r="X22" s="93" t="str">
        <f>[17]Agosto!$K$27</f>
        <v>*</v>
      </c>
      <c r="Y22" s="93" t="str">
        <f>[17]Agosto!$K$28</f>
        <v>*</v>
      </c>
      <c r="Z22" s="93" t="str">
        <f>[17]Agosto!$K$29</f>
        <v>*</v>
      </c>
      <c r="AA22" s="93" t="str">
        <f>[17]Agosto!$K$30</f>
        <v>*</v>
      </c>
      <c r="AB22" s="93" t="str">
        <f>[17]Agosto!$K$31</f>
        <v>*</v>
      </c>
      <c r="AC22" s="93" t="str">
        <f>[17]Agosto!$K$32</f>
        <v>*</v>
      </c>
      <c r="AD22" s="93" t="str">
        <f>[17]Agosto!$K$33</f>
        <v>*</v>
      </c>
      <c r="AE22" s="93" t="str">
        <f>[17]Agosto!$K$34</f>
        <v>*</v>
      </c>
      <c r="AF22" s="93" t="str">
        <f>[17]Agosto!$K$35</f>
        <v>*</v>
      </c>
      <c r="AG22" s="81">
        <f t="shared" si="6"/>
        <v>1.2000000000000002</v>
      </c>
      <c r="AH22" s="82">
        <f t="shared" si="4"/>
        <v>1.2000000000000002</v>
      </c>
      <c r="AI22" s="56">
        <f t="shared" si="5"/>
        <v>19</v>
      </c>
    </row>
    <row r="23" spans="1:37" x14ac:dyDescent="0.2">
      <c r="A23" s="50" t="s">
        <v>7</v>
      </c>
      <c r="B23" s="93">
        <f>[18]Agosto!$K$5</f>
        <v>0</v>
      </c>
      <c r="C23" s="93">
        <f>[18]Agosto!$K$6</f>
        <v>0</v>
      </c>
      <c r="D23" s="93">
        <f>[18]Agosto!$K$7</f>
        <v>0</v>
      </c>
      <c r="E23" s="93">
        <f>[18]Agosto!$K$8</f>
        <v>0</v>
      </c>
      <c r="F23" s="93">
        <f>[18]Agosto!$K$9</f>
        <v>0</v>
      </c>
      <c r="G23" s="93">
        <f>[18]Agosto!$K$10</f>
        <v>0</v>
      </c>
      <c r="H23" s="93">
        <f>[18]Agosto!$K$11</f>
        <v>0</v>
      </c>
      <c r="I23" s="93">
        <f>[18]Agosto!$K$12</f>
        <v>5.2</v>
      </c>
      <c r="J23" s="93">
        <f>[18]Agosto!$K$13</f>
        <v>0.60000000000000009</v>
      </c>
      <c r="K23" s="93">
        <f>[18]Agosto!$K$14</f>
        <v>0</v>
      </c>
      <c r="L23" s="93">
        <f>[18]Agosto!$K$15</f>
        <v>0</v>
      </c>
      <c r="M23" s="93">
        <f>[18]Agosto!$K$16</f>
        <v>0</v>
      </c>
      <c r="N23" s="93">
        <f>[18]Agosto!$K$17</f>
        <v>0</v>
      </c>
      <c r="O23" s="93">
        <f>[18]Agosto!$K$18</f>
        <v>0</v>
      </c>
      <c r="P23" s="93">
        <f>[18]Agosto!$K$19</f>
        <v>0</v>
      </c>
      <c r="Q23" s="93">
        <f>[18]Agosto!$K$20</f>
        <v>0</v>
      </c>
      <c r="R23" s="93">
        <f>[18]Agosto!$K$21</f>
        <v>0</v>
      </c>
      <c r="S23" s="93">
        <f>[18]Agosto!$K$22</f>
        <v>0</v>
      </c>
      <c r="T23" s="93">
        <f>[18]Agosto!$K$23</f>
        <v>0</v>
      </c>
      <c r="U23" s="93">
        <f>[18]Agosto!$K$24</f>
        <v>0</v>
      </c>
      <c r="V23" s="93">
        <f>[18]Agosto!$K$25</f>
        <v>0</v>
      </c>
      <c r="W23" s="93">
        <f>[18]Agosto!$K$26</f>
        <v>0</v>
      </c>
      <c r="X23" s="93">
        <f>[18]Agosto!$K$27</f>
        <v>7.6</v>
      </c>
      <c r="Y23" s="93">
        <f>[18]Agosto!$K$28</f>
        <v>25.600000000000005</v>
      </c>
      <c r="Z23" s="93">
        <f>[18]Agosto!$K$29</f>
        <v>0.4</v>
      </c>
      <c r="AA23" s="93">
        <f>[18]Agosto!$K$30</f>
        <v>0</v>
      </c>
      <c r="AB23" s="93">
        <f>[18]Agosto!$K$31</f>
        <v>0</v>
      </c>
      <c r="AC23" s="93">
        <f>[18]Agosto!$K$32</f>
        <v>0</v>
      </c>
      <c r="AD23" s="93">
        <f>[18]Agosto!$K$33</f>
        <v>0</v>
      </c>
      <c r="AE23" s="93">
        <f>[18]Agosto!$K$34</f>
        <v>0</v>
      </c>
      <c r="AF23" s="93">
        <f>[18]Agosto!$K$35</f>
        <v>0</v>
      </c>
      <c r="AG23" s="81">
        <f t="shared" si="6"/>
        <v>39.400000000000006</v>
      </c>
      <c r="AH23" s="82">
        <f t="shared" si="4"/>
        <v>25.600000000000005</v>
      </c>
      <c r="AI23" s="56">
        <f t="shared" si="5"/>
        <v>26</v>
      </c>
    </row>
    <row r="24" spans="1:37" x14ac:dyDescent="0.2">
      <c r="A24" s="50" t="s">
        <v>151</v>
      </c>
      <c r="B24" s="93">
        <f>[19]Agosto!$K$5</f>
        <v>0</v>
      </c>
      <c r="C24" s="93">
        <f>[19]Agosto!$K$6</f>
        <v>0</v>
      </c>
      <c r="D24" s="93">
        <f>[19]Agosto!$K$7</f>
        <v>0</v>
      </c>
      <c r="E24" s="93">
        <f>[19]Agosto!$K$8</f>
        <v>0</v>
      </c>
      <c r="F24" s="93">
        <f>[19]Agosto!$K$9</f>
        <v>0</v>
      </c>
      <c r="G24" s="93">
        <f>[19]Agosto!$K$10</f>
        <v>0</v>
      </c>
      <c r="H24" s="93">
        <f>[19]Agosto!$K$11</f>
        <v>0</v>
      </c>
      <c r="I24" s="93">
        <f>[19]Agosto!$K$12</f>
        <v>1.2</v>
      </c>
      <c r="J24" s="93">
        <f>[19]Agosto!$K$13</f>
        <v>0.8</v>
      </c>
      <c r="K24" s="93">
        <f>[19]Agosto!$K$14</f>
        <v>0.2</v>
      </c>
      <c r="L24" s="93">
        <f>[19]Agosto!$K$15</f>
        <v>0</v>
      </c>
      <c r="M24" s="93">
        <f>[19]Agosto!$K$16</f>
        <v>0</v>
      </c>
      <c r="N24" s="93">
        <f>[19]Agosto!$K$17</f>
        <v>0</v>
      </c>
      <c r="O24" s="93">
        <f>[19]Agosto!$K$18</f>
        <v>0</v>
      </c>
      <c r="P24" s="93">
        <f>[19]Agosto!$K$19</f>
        <v>0</v>
      </c>
      <c r="Q24" s="93">
        <f>[19]Agosto!$K$20</f>
        <v>0</v>
      </c>
      <c r="R24" s="93">
        <f>[19]Agosto!$K$21</f>
        <v>0</v>
      </c>
      <c r="S24" s="93">
        <f>[19]Agosto!$K$22</f>
        <v>0</v>
      </c>
      <c r="T24" s="93">
        <f>[19]Agosto!$K$23</f>
        <v>0</v>
      </c>
      <c r="U24" s="93">
        <f>[19]Agosto!$K$24</f>
        <v>0</v>
      </c>
      <c r="V24" s="93">
        <f>[19]Agosto!$K$25</f>
        <v>0</v>
      </c>
      <c r="W24" s="93">
        <f>[19]Agosto!$K$26</f>
        <v>0</v>
      </c>
      <c r="X24" s="93">
        <f>[19]Agosto!$K$27</f>
        <v>5.8</v>
      </c>
      <c r="Y24" s="93">
        <f>[19]Agosto!$K$28</f>
        <v>20.399999999999999</v>
      </c>
      <c r="Z24" s="93">
        <f>[19]Agosto!$K$29</f>
        <v>0</v>
      </c>
      <c r="AA24" s="93">
        <f>[19]Agosto!$K$30</f>
        <v>0</v>
      </c>
      <c r="AB24" s="93">
        <f>[19]Agosto!$K$31</f>
        <v>0</v>
      </c>
      <c r="AC24" s="93">
        <f>[19]Agosto!$K$32</f>
        <v>0</v>
      </c>
      <c r="AD24" s="93">
        <f>[19]Agosto!$K$33</f>
        <v>0</v>
      </c>
      <c r="AE24" s="93">
        <f>[19]Agosto!$K$34</f>
        <v>0</v>
      </c>
      <c r="AF24" s="93">
        <f>[19]Agosto!$K$35</f>
        <v>0</v>
      </c>
      <c r="AG24" s="81">
        <f t="shared" si="6"/>
        <v>28.4</v>
      </c>
      <c r="AH24" s="82">
        <f t="shared" si="4"/>
        <v>20.399999999999999</v>
      </c>
      <c r="AI24" s="56">
        <f t="shared" si="5"/>
        <v>26</v>
      </c>
    </row>
    <row r="25" spans="1:37" x14ac:dyDescent="0.2">
      <c r="A25" s="50" t="s">
        <v>152</v>
      </c>
      <c r="B25" s="93">
        <f>[20]Agosto!$K5</f>
        <v>0</v>
      </c>
      <c r="C25" s="93">
        <f>[20]Agosto!$K6</f>
        <v>0</v>
      </c>
      <c r="D25" s="93">
        <f>[20]Agosto!$K7</f>
        <v>0</v>
      </c>
      <c r="E25" s="93">
        <f>[20]Agosto!$K8</f>
        <v>0</v>
      </c>
      <c r="F25" s="93">
        <f>[20]Agosto!$K9</f>
        <v>0</v>
      </c>
      <c r="G25" s="93">
        <f>[20]Agosto!$K10</f>
        <v>0</v>
      </c>
      <c r="H25" s="93">
        <f>[20]Agosto!$K11</f>
        <v>0.8</v>
      </c>
      <c r="I25" s="93">
        <f>[20]Agosto!$K12</f>
        <v>4.8</v>
      </c>
      <c r="J25" s="93">
        <f>[20]Agosto!$K13</f>
        <v>0</v>
      </c>
      <c r="K25" s="93">
        <f>[20]Agosto!$K14</f>
        <v>0</v>
      </c>
      <c r="L25" s="93">
        <f>[20]Agosto!$K15</f>
        <v>0</v>
      </c>
      <c r="M25" s="93">
        <f>[20]Agosto!$K16</f>
        <v>0</v>
      </c>
      <c r="N25" s="93">
        <f>[20]Agosto!$K17</f>
        <v>0</v>
      </c>
      <c r="O25" s="93">
        <f>[20]Agosto!$K18</f>
        <v>0</v>
      </c>
      <c r="P25" s="93">
        <f>[20]Agosto!$K19</f>
        <v>0</v>
      </c>
      <c r="Q25" s="93">
        <f>[20]Agosto!$K20</f>
        <v>0</v>
      </c>
      <c r="R25" s="93">
        <f>[20]Agosto!$K21</f>
        <v>0</v>
      </c>
      <c r="S25" s="93">
        <f>[20]Agosto!$K22</f>
        <v>0</v>
      </c>
      <c r="T25" s="93">
        <f>[20]Agosto!$K23</f>
        <v>0</v>
      </c>
      <c r="U25" s="93">
        <f>[20]Agosto!$K24</f>
        <v>0</v>
      </c>
      <c r="V25" s="93">
        <f>[20]Agosto!$K25</f>
        <v>0</v>
      </c>
      <c r="W25" s="93">
        <f>[20]Agosto!$K26</f>
        <v>0</v>
      </c>
      <c r="X25" s="93">
        <f>[20]Agosto!$K27</f>
        <v>9.1999999999999993</v>
      </c>
      <c r="Y25" s="93">
        <f>[20]Agosto!$K28</f>
        <v>23</v>
      </c>
      <c r="Z25" s="93">
        <f>[20]Agosto!$K29</f>
        <v>0</v>
      </c>
      <c r="AA25" s="93">
        <f>[20]Agosto!$K30</f>
        <v>0</v>
      </c>
      <c r="AB25" s="93">
        <f>[20]Agosto!$K31</f>
        <v>0</v>
      </c>
      <c r="AC25" s="93">
        <f>[20]Agosto!$K32</f>
        <v>0</v>
      </c>
      <c r="AD25" s="93">
        <f>[20]Agosto!$K33</f>
        <v>0</v>
      </c>
      <c r="AE25" s="93">
        <f>[20]Agosto!$K34</f>
        <v>0</v>
      </c>
      <c r="AF25" s="93">
        <f>[20]Agosto!$K35</f>
        <v>0</v>
      </c>
      <c r="AG25" s="81">
        <f t="shared" si="6"/>
        <v>37.799999999999997</v>
      </c>
      <c r="AH25" s="82">
        <f t="shared" si="4"/>
        <v>23</v>
      </c>
      <c r="AI25" s="56">
        <f t="shared" si="5"/>
        <v>27</v>
      </c>
      <c r="AJ25" s="11" t="s">
        <v>33</v>
      </c>
    </row>
    <row r="26" spans="1:37" x14ac:dyDescent="0.2">
      <c r="A26" s="50" t="s">
        <v>153</v>
      </c>
      <c r="B26" s="93">
        <f>[21]Agosto!$K$5</f>
        <v>0</v>
      </c>
      <c r="C26" s="93">
        <f>[21]Agosto!$K$6</f>
        <v>0</v>
      </c>
      <c r="D26" s="93">
        <f>[21]Agosto!$K$7</f>
        <v>0</v>
      </c>
      <c r="E26" s="93">
        <f>[21]Agosto!$K$8</f>
        <v>0</v>
      </c>
      <c r="F26" s="93">
        <f>[21]Agosto!$K$9</f>
        <v>0</v>
      </c>
      <c r="G26" s="93">
        <f>[21]Agosto!$K$10</f>
        <v>0</v>
      </c>
      <c r="H26" s="93">
        <f>[21]Agosto!$K$11</f>
        <v>0</v>
      </c>
      <c r="I26" s="93">
        <f>[21]Agosto!$K$12</f>
        <v>3</v>
      </c>
      <c r="J26" s="93">
        <f>[21]Agosto!$K$13</f>
        <v>0.2</v>
      </c>
      <c r="K26" s="93">
        <f>[21]Agosto!$K$14</f>
        <v>0</v>
      </c>
      <c r="L26" s="93">
        <f>[21]Agosto!$K$15</f>
        <v>0</v>
      </c>
      <c r="M26" s="93">
        <f>[21]Agosto!$K$16</f>
        <v>0</v>
      </c>
      <c r="N26" s="93">
        <f>[21]Agosto!$K$17</f>
        <v>0</v>
      </c>
      <c r="O26" s="93">
        <f>[21]Agosto!$K$18</f>
        <v>0</v>
      </c>
      <c r="P26" s="93">
        <f>[21]Agosto!$K$19</f>
        <v>0</v>
      </c>
      <c r="Q26" s="93">
        <f>[21]Agosto!$K$20</f>
        <v>0</v>
      </c>
      <c r="R26" s="93">
        <f>[21]Agosto!$K$21</f>
        <v>0</v>
      </c>
      <c r="S26" s="93">
        <f>[21]Agosto!$K$22</f>
        <v>0</v>
      </c>
      <c r="T26" s="93">
        <f>[21]Agosto!$K$23</f>
        <v>0</v>
      </c>
      <c r="U26" s="93">
        <f>[21]Agosto!$K$24</f>
        <v>0</v>
      </c>
      <c r="V26" s="93">
        <f>[21]Agosto!$K$25</f>
        <v>0</v>
      </c>
      <c r="W26" s="93">
        <f>[21]Agosto!$K$26</f>
        <v>0</v>
      </c>
      <c r="X26" s="93">
        <f>[21]Agosto!$K$27</f>
        <v>7.4</v>
      </c>
      <c r="Y26" s="93">
        <f>[21]Agosto!$K$28</f>
        <v>17.600000000000001</v>
      </c>
      <c r="Z26" s="93">
        <f>[21]Agosto!$K$29</f>
        <v>0</v>
      </c>
      <c r="AA26" s="93">
        <f>[21]Agosto!$K$30</f>
        <v>0</v>
      </c>
      <c r="AB26" s="93">
        <f>[21]Agosto!$K$31</f>
        <v>0</v>
      </c>
      <c r="AC26" s="93">
        <f>[21]Agosto!$K$32</f>
        <v>0</v>
      </c>
      <c r="AD26" s="93">
        <f>[21]Agosto!$K$33</f>
        <v>0</v>
      </c>
      <c r="AE26" s="93">
        <f>[21]Agosto!$K$34</f>
        <v>0</v>
      </c>
      <c r="AF26" s="93">
        <f>[21]Agosto!$K$35</f>
        <v>0</v>
      </c>
      <c r="AG26" s="81">
        <f t="shared" si="6"/>
        <v>28.200000000000003</v>
      </c>
      <c r="AH26" s="82">
        <f t="shared" si="4"/>
        <v>17.600000000000001</v>
      </c>
      <c r="AI26" s="56">
        <f t="shared" si="5"/>
        <v>27</v>
      </c>
    </row>
    <row r="27" spans="1:37" x14ac:dyDescent="0.2">
      <c r="A27" s="50" t="s">
        <v>8</v>
      </c>
      <c r="B27" s="93">
        <f>[22]Agosto!$K$5</f>
        <v>0</v>
      </c>
      <c r="C27" s="93">
        <f>[22]Agosto!$K$6</f>
        <v>0</v>
      </c>
      <c r="D27" s="93">
        <f>[22]Agosto!$K$7</f>
        <v>0</v>
      </c>
      <c r="E27" s="93">
        <f>[22]Agosto!$K$8</f>
        <v>0</v>
      </c>
      <c r="F27" s="93">
        <f>[22]Agosto!$K$9</f>
        <v>0</v>
      </c>
      <c r="G27" s="93">
        <f>[22]Agosto!$K$10</f>
        <v>0</v>
      </c>
      <c r="H27" s="93">
        <f>[22]Agosto!$K$11</f>
        <v>0</v>
      </c>
      <c r="I27" s="93">
        <f>[22]Agosto!$K$12</f>
        <v>10</v>
      </c>
      <c r="J27" s="93">
        <f>[22]Agosto!$K$13</f>
        <v>0.4</v>
      </c>
      <c r="K27" s="93">
        <f>[22]Agosto!$K$14</f>
        <v>0</v>
      </c>
      <c r="L27" s="93">
        <f>[22]Agosto!$K$15</f>
        <v>0</v>
      </c>
      <c r="M27" s="93">
        <f>[22]Agosto!$K$16</f>
        <v>0</v>
      </c>
      <c r="N27" s="93">
        <f>[22]Agosto!$K$17</f>
        <v>0</v>
      </c>
      <c r="O27" s="93">
        <f>[22]Agosto!$K$18</f>
        <v>0</v>
      </c>
      <c r="P27" s="93">
        <f>[22]Agosto!$K$19</f>
        <v>0</v>
      </c>
      <c r="Q27" s="93">
        <f>[22]Agosto!$K$20</f>
        <v>0</v>
      </c>
      <c r="R27" s="93">
        <f>[22]Agosto!$K$21</f>
        <v>0</v>
      </c>
      <c r="S27" s="93">
        <f>[22]Agosto!$K$22</f>
        <v>0</v>
      </c>
      <c r="T27" s="93">
        <f>[22]Agosto!$K$23</f>
        <v>0</v>
      </c>
      <c r="U27" s="93">
        <f>[22]Agosto!$K$24</f>
        <v>0</v>
      </c>
      <c r="V27" s="93">
        <f>[22]Agosto!$K$25</f>
        <v>0</v>
      </c>
      <c r="W27" s="93">
        <f>[22]Agosto!$K$26</f>
        <v>0</v>
      </c>
      <c r="X27" s="93">
        <f>[22]Agosto!$K$27</f>
        <v>5</v>
      </c>
      <c r="Y27" s="93">
        <f>[22]Agosto!$K$28</f>
        <v>20.599999999999998</v>
      </c>
      <c r="Z27" s="93">
        <f>[22]Agosto!$K$29</f>
        <v>0</v>
      </c>
      <c r="AA27" s="93">
        <f>[22]Agosto!$K$30</f>
        <v>0</v>
      </c>
      <c r="AB27" s="93">
        <f>[22]Agosto!$K$31</f>
        <v>0</v>
      </c>
      <c r="AC27" s="93">
        <f>[22]Agosto!$K$32</f>
        <v>0</v>
      </c>
      <c r="AD27" s="93">
        <f>[22]Agosto!$K$33</f>
        <v>0</v>
      </c>
      <c r="AE27" s="93">
        <f>[22]Agosto!$K$34</f>
        <v>0</v>
      </c>
      <c r="AF27" s="93">
        <f>[22]Agosto!$K$35</f>
        <v>0</v>
      </c>
      <c r="AG27" s="81">
        <f t="shared" si="6"/>
        <v>36</v>
      </c>
      <c r="AH27" s="82">
        <f t="shared" si="4"/>
        <v>20.599999999999998</v>
      </c>
      <c r="AI27" s="56">
        <f t="shared" si="5"/>
        <v>27</v>
      </c>
    </row>
    <row r="28" spans="1:37" x14ac:dyDescent="0.2">
      <c r="A28" s="50" t="s">
        <v>9</v>
      </c>
      <c r="B28" s="93">
        <f>[23]Agosto!$K5</f>
        <v>0</v>
      </c>
      <c r="C28" s="93">
        <f>[23]Agosto!$K6</f>
        <v>0</v>
      </c>
      <c r="D28" s="93">
        <f>[23]Agosto!$K7</f>
        <v>0</v>
      </c>
      <c r="E28" s="93">
        <f>[23]Agosto!$K8</f>
        <v>0</v>
      </c>
      <c r="F28" s="93">
        <f>[23]Agosto!$K9</f>
        <v>0</v>
      </c>
      <c r="G28" s="93">
        <f>[23]Agosto!$K10</f>
        <v>0</v>
      </c>
      <c r="H28" s="93">
        <f>[23]Agosto!$K11</f>
        <v>0</v>
      </c>
      <c r="I28" s="93">
        <f>[23]Agosto!$K12</f>
        <v>1.6</v>
      </c>
      <c r="J28" s="93">
        <f>[23]Agosto!$K13</f>
        <v>1.4</v>
      </c>
      <c r="K28" s="93">
        <f>[23]Agosto!$K14</f>
        <v>0</v>
      </c>
      <c r="L28" s="93">
        <f>[23]Agosto!$K15</f>
        <v>0</v>
      </c>
      <c r="M28" s="93">
        <f>[23]Agosto!$K16</f>
        <v>0</v>
      </c>
      <c r="N28" s="93">
        <f>[23]Agosto!$K17</f>
        <v>0</v>
      </c>
      <c r="O28" s="93">
        <f>[23]Agosto!$K18</f>
        <v>0</v>
      </c>
      <c r="P28" s="93">
        <f>[23]Agosto!$K19</f>
        <v>0</v>
      </c>
      <c r="Q28" s="93">
        <f>[23]Agosto!$K20</f>
        <v>0</v>
      </c>
      <c r="R28" s="93">
        <f>[23]Agosto!$K21</f>
        <v>0</v>
      </c>
      <c r="S28" s="93">
        <f>[23]Agosto!$K22</f>
        <v>0</v>
      </c>
      <c r="T28" s="93">
        <f>[23]Agosto!$K23</f>
        <v>0</v>
      </c>
      <c r="U28" s="93">
        <f>[23]Agosto!$K24</f>
        <v>0</v>
      </c>
      <c r="V28" s="93">
        <f>[23]Agosto!$K25</f>
        <v>0</v>
      </c>
      <c r="W28" s="93">
        <f>[23]Agosto!$K26</f>
        <v>0</v>
      </c>
      <c r="X28" s="93">
        <f>[23]Agosto!$K27</f>
        <v>4</v>
      </c>
      <c r="Y28" s="93">
        <f>[23]Agosto!$K28</f>
        <v>24.4</v>
      </c>
      <c r="Z28" s="93">
        <f>[23]Agosto!$K29</f>
        <v>0</v>
      </c>
      <c r="AA28" s="93">
        <f>[23]Agosto!$K30</f>
        <v>0</v>
      </c>
      <c r="AB28" s="93">
        <f>[23]Agosto!$K31</f>
        <v>0</v>
      </c>
      <c r="AC28" s="93">
        <f>[23]Agosto!$K32</f>
        <v>0</v>
      </c>
      <c r="AD28" s="93">
        <f>[23]Agosto!$K33</f>
        <v>0</v>
      </c>
      <c r="AE28" s="93">
        <f>[23]Agosto!$K34</f>
        <v>0</v>
      </c>
      <c r="AF28" s="93">
        <f>[23]Agosto!$K35</f>
        <v>0</v>
      </c>
      <c r="AG28" s="81">
        <f t="shared" si="6"/>
        <v>31.4</v>
      </c>
      <c r="AH28" s="82">
        <f t="shared" si="4"/>
        <v>24.4</v>
      </c>
      <c r="AI28" s="56">
        <f t="shared" si="5"/>
        <v>27</v>
      </c>
    </row>
    <row r="29" spans="1:37" x14ac:dyDescent="0.2">
      <c r="A29" s="50" t="s">
        <v>30</v>
      </c>
      <c r="B29" s="93">
        <f>[24]Agosto!$K$5</f>
        <v>0</v>
      </c>
      <c r="C29" s="93">
        <f>[24]Agosto!$K$6</f>
        <v>0</v>
      </c>
      <c r="D29" s="93">
        <f>[24]Agosto!$K$7</f>
        <v>0</v>
      </c>
      <c r="E29" s="93">
        <f>[24]Agosto!$K$8</f>
        <v>0</v>
      </c>
      <c r="F29" s="93">
        <f>[24]Agosto!$K$9</f>
        <v>0</v>
      </c>
      <c r="G29" s="93">
        <f>[24]Agosto!$K$10</f>
        <v>0</v>
      </c>
      <c r="H29" s="93">
        <f>[24]Agosto!$K$11</f>
        <v>0</v>
      </c>
      <c r="I29" s="93">
        <f>[24]Agosto!$K$12</f>
        <v>6.3999999999999995</v>
      </c>
      <c r="J29" s="93">
        <f>[24]Agosto!$K$13</f>
        <v>1.6</v>
      </c>
      <c r="K29" s="93">
        <f>[24]Agosto!$K$14</f>
        <v>0</v>
      </c>
      <c r="L29" s="93">
        <f>[24]Agosto!$K$15</f>
        <v>0</v>
      </c>
      <c r="M29" s="93">
        <f>[24]Agosto!$K$16</f>
        <v>0</v>
      </c>
      <c r="N29" s="93">
        <f>[24]Agosto!$K$17</f>
        <v>0</v>
      </c>
      <c r="O29" s="93">
        <f>[24]Agosto!$K$18</f>
        <v>0</v>
      </c>
      <c r="P29" s="93">
        <f>[24]Agosto!$K$19</f>
        <v>0</v>
      </c>
      <c r="Q29" s="93">
        <f>[24]Agosto!$K$20</f>
        <v>0</v>
      </c>
      <c r="R29" s="93">
        <f>[24]Agosto!$K$21</f>
        <v>0</v>
      </c>
      <c r="S29" s="93">
        <f>[24]Agosto!$K$22</f>
        <v>0</v>
      </c>
      <c r="T29" s="93">
        <f>[24]Agosto!$K$23</f>
        <v>0</v>
      </c>
      <c r="U29" s="93">
        <f>[24]Agosto!$K$24</f>
        <v>0</v>
      </c>
      <c r="V29" s="93">
        <f>[24]Agosto!$K$25</f>
        <v>0</v>
      </c>
      <c r="W29" s="93">
        <f>[24]Agosto!$K$26</f>
        <v>0</v>
      </c>
      <c r="X29" s="93">
        <f>[24]Agosto!$K$27</f>
        <v>3.2</v>
      </c>
      <c r="Y29" s="93">
        <f>[24]Agosto!$K$28</f>
        <v>9.4</v>
      </c>
      <c r="Z29" s="93">
        <f>[24]Agosto!$K$29</f>
        <v>0</v>
      </c>
      <c r="AA29" s="93">
        <f>[24]Agosto!$K$30</f>
        <v>0</v>
      </c>
      <c r="AB29" s="93">
        <f>[24]Agosto!$K$31</f>
        <v>0</v>
      </c>
      <c r="AC29" s="93">
        <f>[24]Agosto!$K$32</f>
        <v>0</v>
      </c>
      <c r="AD29" s="93">
        <f>[24]Agosto!$K$33</f>
        <v>0</v>
      </c>
      <c r="AE29" s="93">
        <f>[24]Agosto!$K$34</f>
        <v>0</v>
      </c>
      <c r="AF29" s="93">
        <f>[24]Agosto!$K$35</f>
        <v>0</v>
      </c>
      <c r="AG29" s="81">
        <f t="shared" si="6"/>
        <v>20.6</v>
      </c>
      <c r="AH29" s="82">
        <f t="shared" si="4"/>
        <v>9.4</v>
      </c>
      <c r="AI29" s="56">
        <f t="shared" si="5"/>
        <v>27</v>
      </c>
    </row>
    <row r="30" spans="1:37" x14ac:dyDescent="0.2">
      <c r="A30" s="50" t="s">
        <v>10</v>
      </c>
      <c r="B30" s="93">
        <f>[25]Agosto!$K$5</f>
        <v>0</v>
      </c>
      <c r="C30" s="93">
        <f>[25]Agosto!$K$6</f>
        <v>0</v>
      </c>
      <c r="D30" s="93">
        <f>[25]Agosto!$K$7</f>
        <v>0</v>
      </c>
      <c r="E30" s="93">
        <f>[25]Agosto!$K$8</f>
        <v>0</v>
      </c>
      <c r="F30" s="93">
        <f>[25]Agosto!$K$9</f>
        <v>0</v>
      </c>
      <c r="G30" s="93">
        <f>[25]Agosto!$K$10</f>
        <v>0</v>
      </c>
      <c r="H30" s="93">
        <f>[25]Agosto!$K$11</f>
        <v>0</v>
      </c>
      <c r="I30" s="93">
        <f>[25]Agosto!$K$12</f>
        <v>18</v>
      </c>
      <c r="J30" s="93">
        <f>[25]Agosto!$K$13</f>
        <v>0.4</v>
      </c>
      <c r="K30" s="93">
        <f>[25]Agosto!$K$14</f>
        <v>0</v>
      </c>
      <c r="L30" s="93">
        <f>[25]Agosto!$K$15</f>
        <v>0</v>
      </c>
      <c r="M30" s="93">
        <f>[25]Agosto!$K$16</f>
        <v>0</v>
      </c>
      <c r="N30" s="93">
        <f>[25]Agosto!$K$17</f>
        <v>0</v>
      </c>
      <c r="O30" s="93">
        <f>[25]Agosto!$K$18</f>
        <v>0</v>
      </c>
      <c r="P30" s="93">
        <f>[25]Agosto!$K$19</f>
        <v>0</v>
      </c>
      <c r="Q30" s="93">
        <f>[25]Agosto!$K$20</f>
        <v>0</v>
      </c>
      <c r="R30" s="93">
        <f>[25]Agosto!$K$21</f>
        <v>0</v>
      </c>
      <c r="S30" s="93">
        <f>[25]Agosto!$K$22</f>
        <v>0</v>
      </c>
      <c r="T30" s="93">
        <f>[25]Agosto!$K$23</f>
        <v>0</v>
      </c>
      <c r="U30" s="93">
        <f>[25]Agosto!$K$24</f>
        <v>0</v>
      </c>
      <c r="V30" s="93">
        <f>[25]Agosto!$K$25</f>
        <v>0</v>
      </c>
      <c r="W30" s="93">
        <f>[25]Agosto!$K$26</f>
        <v>0</v>
      </c>
      <c r="X30" s="93">
        <f>[25]Agosto!$K$27</f>
        <v>6.4</v>
      </c>
      <c r="Y30" s="93">
        <f>[25]Agosto!$K$28</f>
        <v>16</v>
      </c>
      <c r="Z30" s="93">
        <f>[25]Agosto!$K$29</f>
        <v>0</v>
      </c>
      <c r="AA30" s="93">
        <f>[25]Agosto!$K$30</f>
        <v>0</v>
      </c>
      <c r="AB30" s="93">
        <f>[25]Agosto!$K$31</f>
        <v>0</v>
      </c>
      <c r="AC30" s="93">
        <f>[25]Agosto!$K$32</f>
        <v>0</v>
      </c>
      <c r="AD30" s="93">
        <f>[25]Agosto!$K$33</f>
        <v>0</v>
      </c>
      <c r="AE30" s="93">
        <f>[25]Agosto!$K$34</f>
        <v>0</v>
      </c>
      <c r="AF30" s="93">
        <f>[25]Agosto!$K$35</f>
        <v>0</v>
      </c>
      <c r="AG30" s="81">
        <f t="shared" si="6"/>
        <v>40.799999999999997</v>
      </c>
      <c r="AH30" s="82">
        <f t="shared" si="4"/>
        <v>18</v>
      </c>
      <c r="AI30" s="56">
        <f t="shared" si="5"/>
        <v>27</v>
      </c>
    </row>
    <row r="31" spans="1:37" x14ac:dyDescent="0.2">
      <c r="A31" s="50" t="s">
        <v>154</v>
      </c>
      <c r="B31" s="93">
        <f>[26]Agosto!$K5</f>
        <v>0</v>
      </c>
      <c r="C31" s="93">
        <f>[26]Agosto!$K6</f>
        <v>0</v>
      </c>
      <c r="D31" s="93">
        <f>[26]Agosto!$K7</f>
        <v>0</v>
      </c>
      <c r="E31" s="93">
        <f>[26]Agosto!$K8</f>
        <v>0</v>
      </c>
      <c r="F31" s="93">
        <f>[26]Agosto!$K9</f>
        <v>0</v>
      </c>
      <c r="G31" s="93">
        <f>[26]Agosto!$K10</f>
        <v>0</v>
      </c>
      <c r="H31" s="93">
        <f>[26]Agosto!$K11</f>
        <v>0</v>
      </c>
      <c r="I31" s="93">
        <f>[26]Agosto!$K12</f>
        <v>10.200000000000001</v>
      </c>
      <c r="J31" s="93">
        <f>[26]Agosto!$K13</f>
        <v>0.2</v>
      </c>
      <c r="K31" s="93">
        <f>[26]Agosto!$K14</f>
        <v>0</v>
      </c>
      <c r="L31" s="93">
        <f>[26]Agosto!$K15</f>
        <v>0</v>
      </c>
      <c r="M31" s="93">
        <f>[26]Agosto!$K16</f>
        <v>0</v>
      </c>
      <c r="N31" s="93">
        <f>[26]Agosto!$K17</f>
        <v>0</v>
      </c>
      <c r="O31" s="93">
        <f>[26]Agosto!$K18</f>
        <v>0</v>
      </c>
      <c r="P31" s="93">
        <f>[26]Agosto!$K19</f>
        <v>0</v>
      </c>
      <c r="Q31" s="93">
        <f>[26]Agosto!$K20</f>
        <v>0</v>
      </c>
      <c r="R31" s="93">
        <f>[26]Agosto!$K21</f>
        <v>0</v>
      </c>
      <c r="S31" s="93">
        <f>[26]Agosto!$K22</f>
        <v>0</v>
      </c>
      <c r="T31" s="93">
        <f>[26]Agosto!$K23</f>
        <v>0</v>
      </c>
      <c r="U31" s="93">
        <f>[26]Agosto!$K24</f>
        <v>0</v>
      </c>
      <c r="V31" s="93">
        <f>[26]Agosto!$K25</f>
        <v>0</v>
      </c>
      <c r="W31" s="93">
        <f>[26]Agosto!$K26</f>
        <v>0</v>
      </c>
      <c r="X31" s="93">
        <f>[26]Agosto!$K27</f>
        <v>10.600000000000001</v>
      </c>
      <c r="Y31" s="93">
        <f>[26]Agosto!$K28</f>
        <v>21.400000000000002</v>
      </c>
      <c r="Z31" s="93">
        <f>[26]Agosto!$K29</f>
        <v>0</v>
      </c>
      <c r="AA31" s="93">
        <f>[26]Agosto!$K30</f>
        <v>0</v>
      </c>
      <c r="AB31" s="93">
        <f>[26]Agosto!$K31</f>
        <v>0</v>
      </c>
      <c r="AC31" s="93">
        <f>[26]Agosto!$K32</f>
        <v>0</v>
      </c>
      <c r="AD31" s="93">
        <f>[26]Agosto!$K33</f>
        <v>0</v>
      </c>
      <c r="AE31" s="93">
        <f>[26]Agosto!$K34</f>
        <v>0</v>
      </c>
      <c r="AF31" s="93">
        <f>[26]Agosto!$K35</f>
        <v>0</v>
      </c>
      <c r="AG31" s="81">
        <f t="shared" si="6"/>
        <v>42.400000000000006</v>
      </c>
      <c r="AH31" s="82">
        <f t="shared" si="4"/>
        <v>21.400000000000002</v>
      </c>
      <c r="AI31" s="56">
        <f t="shared" si="5"/>
        <v>27</v>
      </c>
      <c r="AJ31" s="11"/>
    </row>
    <row r="32" spans="1:37" x14ac:dyDescent="0.2">
      <c r="A32" s="50" t="s">
        <v>11</v>
      </c>
      <c r="B32" s="93">
        <f>[27]Agosto!$K$5</f>
        <v>0</v>
      </c>
      <c r="C32" s="93">
        <f>[27]Agosto!$K$6</f>
        <v>0</v>
      </c>
      <c r="D32" s="93">
        <f>[27]Agosto!$K$7</f>
        <v>0</v>
      </c>
      <c r="E32" s="93">
        <f>[27]Agosto!$K$8</f>
        <v>0</v>
      </c>
      <c r="F32" s="93">
        <f>[27]Agosto!$K$9</f>
        <v>0</v>
      </c>
      <c r="G32" s="93">
        <f>[27]Agosto!$K$10</f>
        <v>0</v>
      </c>
      <c r="H32" s="93">
        <f>[27]Agosto!$K$11</f>
        <v>0</v>
      </c>
      <c r="I32" s="93">
        <f>[27]Agosto!$K$12</f>
        <v>2.6000000000000005</v>
      </c>
      <c r="J32" s="93">
        <f>[27]Agosto!$K$13</f>
        <v>3</v>
      </c>
      <c r="K32" s="93">
        <f>[27]Agosto!$K$14</f>
        <v>0</v>
      </c>
      <c r="L32" s="93">
        <f>[27]Agosto!$K$15</f>
        <v>0</v>
      </c>
      <c r="M32" s="93">
        <f>[27]Agosto!$K$16</f>
        <v>0</v>
      </c>
      <c r="N32" s="93">
        <f>[27]Agosto!$K$17</f>
        <v>0</v>
      </c>
      <c r="O32" s="93">
        <f>[27]Agosto!$K$18</f>
        <v>0</v>
      </c>
      <c r="P32" s="93">
        <f>[27]Agosto!$K$19</f>
        <v>0</v>
      </c>
      <c r="Q32" s="93">
        <f>[27]Agosto!$K$20</f>
        <v>0</v>
      </c>
      <c r="R32" s="93">
        <f>[27]Agosto!$K$21</f>
        <v>0</v>
      </c>
      <c r="S32" s="93">
        <f>[27]Agosto!$K$22</f>
        <v>0</v>
      </c>
      <c r="T32" s="93">
        <f>[27]Agosto!$K$23</f>
        <v>0</v>
      </c>
      <c r="U32" s="93">
        <f>[27]Agosto!$K$24</f>
        <v>0</v>
      </c>
      <c r="V32" s="93">
        <f>[27]Agosto!$K$25</f>
        <v>0</v>
      </c>
      <c r="W32" s="93">
        <f>[27]Agosto!$K$26</f>
        <v>0</v>
      </c>
      <c r="X32" s="93">
        <f>[27]Agosto!$K$27</f>
        <v>0</v>
      </c>
      <c r="Y32" s="93">
        <f>[27]Agosto!$K$28</f>
        <v>2.2000000000000002</v>
      </c>
      <c r="Z32" s="93">
        <f>[27]Agosto!$K$29</f>
        <v>15.2</v>
      </c>
      <c r="AA32" s="93">
        <f>[27]Agosto!$K$30</f>
        <v>0</v>
      </c>
      <c r="AB32" s="93">
        <f>[27]Agosto!$K$31</f>
        <v>0</v>
      </c>
      <c r="AC32" s="93">
        <f>[27]Agosto!$K$32</f>
        <v>0</v>
      </c>
      <c r="AD32" s="93">
        <f>[27]Agosto!$K$33</f>
        <v>0</v>
      </c>
      <c r="AE32" s="93">
        <f>[27]Agosto!$K$34</f>
        <v>0</v>
      </c>
      <c r="AF32" s="93">
        <f>[27]Agosto!$K$35</f>
        <v>0</v>
      </c>
      <c r="AG32" s="81">
        <f t="shared" si="6"/>
        <v>23</v>
      </c>
      <c r="AH32" s="82">
        <f t="shared" si="4"/>
        <v>15.2</v>
      </c>
      <c r="AI32" s="56">
        <f t="shared" si="5"/>
        <v>27</v>
      </c>
    </row>
    <row r="33" spans="1:40" s="5" customFormat="1" x14ac:dyDescent="0.2">
      <c r="A33" s="50" t="s">
        <v>12</v>
      </c>
      <c r="B33" s="93">
        <f>[28]Agosto!$K$5</f>
        <v>0</v>
      </c>
      <c r="C33" s="93">
        <f>[28]Agosto!$K$6</f>
        <v>0</v>
      </c>
      <c r="D33" s="93">
        <f>[28]Agosto!$K$7</f>
        <v>0</v>
      </c>
      <c r="E33" s="93">
        <f>[28]Agosto!$K$8</f>
        <v>0</v>
      </c>
      <c r="F33" s="93">
        <f>[28]Agosto!$K$9</f>
        <v>0</v>
      </c>
      <c r="G33" s="93">
        <f>[28]Agosto!$K$10</f>
        <v>0</v>
      </c>
      <c r="H33" s="93">
        <f>[28]Agosto!$K$11</f>
        <v>0</v>
      </c>
      <c r="I33" s="93">
        <f>[28]Agosto!$K$12</f>
        <v>16.799999999999997</v>
      </c>
      <c r="J33" s="93">
        <f>[28]Agosto!$K$13</f>
        <v>14.599999999999998</v>
      </c>
      <c r="K33" s="93">
        <f>[28]Agosto!$K$14</f>
        <v>0.2</v>
      </c>
      <c r="L33" s="93">
        <f>[28]Agosto!$K$15</f>
        <v>0</v>
      </c>
      <c r="M33" s="93">
        <f>[28]Agosto!$K$16</f>
        <v>0</v>
      </c>
      <c r="N33" s="93">
        <f>[28]Agosto!$K$17</f>
        <v>0</v>
      </c>
      <c r="O33" s="93">
        <f>[28]Agosto!$K$18</f>
        <v>0</v>
      </c>
      <c r="P33" s="93">
        <f>[28]Agosto!$K$19</f>
        <v>0</v>
      </c>
      <c r="Q33" s="93">
        <f>[28]Agosto!$K$20</f>
        <v>0</v>
      </c>
      <c r="R33" s="93">
        <f>[28]Agosto!$K$21</f>
        <v>0</v>
      </c>
      <c r="S33" s="93">
        <f>[28]Agosto!$K$22</f>
        <v>0</v>
      </c>
      <c r="T33" s="93">
        <f>[28]Agosto!$K$23</f>
        <v>0</v>
      </c>
      <c r="U33" s="93">
        <f>[28]Agosto!$K$24</f>
        <v>0</v>
      </c>
      <c r="V33" s="93">
        <f>[28]Agosto!$K$25</f>
        <v>0</v>
      </c>
      <c r="W33" s="93">
        <f>[28]Agosto!$K$26</f>
        <v>0</v>
      </c>
      <c r="X33" s="93">
        <f>[28]Agosto!$K$27</f>
        <v>0</v>
      </c>
      <c r="Y33" s="93">
        <f>[28]Agosto!$K$28</f>
        <v>4.8</v>
      </c>
      <c r="Z33" s="93">
        <f>[28]Agosto!$K$29</f>
        <v>1.2</v>
      </c>
      <c r="AA33" s="93">
        <f>[28]Agosto!$K$30</f>
        <v>0</v>
      </c>
      <c r="AB33" s="93">
        <f>[28]Agosto!$K$31</f>
        <v>0</v>
      </c>
      <c r="AC33" s="93">
        <f>[28]Agosto!$K$32</f>
        <v>0</v>
      </c>
      <c r="AD33" s="93">
        <f>[28]Agosto!$K$33</f>
        <v>0</v>
      </c>
      <c r="AE33" s="93">
        <f>[28]Agosto!$K$34</f>
        <v>0</v>
      </c>
      <c r="AF33" s="93">
        <f>[28]Agosto!$K$35</f>
        <v>0</v>
      </c>
      <c r="AG33" s="81">
        <f t="shared" si="6"/>
        <v>37.599999999999994</v>
      </c>
      <c r="AH33" s="82">
        <f t="shared" si="4"/>
        <v>16.799999999999997</v>
      </c>
      <c r="AI33" s="56">
        <f t="shared" si="5"/>
        <v>26</v>
      </c>
    </row>
    <row r="34" spans="1:40" x14ac:dyDescent="0.2">
      <c r="A34" s="50" t="s">
        <v>233</v>
      </c>
      <c r="B34" s="93">
        <f>[29]Agosto!$K$5</f>
        <v>0</v>
      </c>
      <c r="C34" s="93">
        <f>[29]Agosto!$K$6</f>
        <v>0</v>
      </c>
      <c r="D34" s="93">
        <f>[29]Agosto!$K$7</f>
        <v>0</v>
      </c>
      <c r="E34" s="93">
        <f>[29]Agosto!$K$8</f>
        <v>0</v>
      </c>
      <c r="F34" s="93">
        <f>[29]Agosto!$K$9</f>
        <v>0</v>
      </c>
      <c r="G34" s="93">
        <f>[29]Agosto!$K$10</f>
        <v>0</v>
      </c>
      <c r="H34" s="93">
        <f>[29]Agosto!$K$11</f>
        <v>0</v>
      </c>
      <c r="I34" s="93">
        <f>[29]Agosto!$K$12</f>
        <v>16.2</v>
      </c>
      <c r="J34" s="93">
        <f>[29]Agosto!$K$13</f>
        <v>8.6</v>
      </c>
      <c r="K34" s="93">
        <f>[29]Agosto!$K$14</f>
        <v>0.2</v>
      </c>
      <c r="L34" s="93">
        <f>[29]Agosto!$K$15</f>
        <v>0</v>
      </c>
      <c r="M34" s="93">
        <f>[29]Agosto!$K$16</f>
        <v>0</v>
      </c>
      <c r="N34" s="93">
        <f>[29]Agosto!$K$17</f>
        <v>0</v>
      </c>
      <c r="O34" s="93">
        <f>[29]Agosto!$K$18</f>
        <v>0</v>
      </c>
      <c r="P34" s="93">
        <f>[29]Agosto!$K$19</f>
        <v>0</v>
      </c>
      <c r="Q34" s="93">
        <f>[29]Agosto!$K$20</f>
        <v>0</v>
      </c>
      <c r="R34" s="93">
        <f>[29]Agosto!$K$21</f>
        <v>0</v>
      </c>
      <c r="S34" s="93">
        <f>[29]Agosto!$K$22</f>
        <v>0</v>
      </c>
      <c r="T34" s="93">
        <f>[29]Agosto!$K$23</f>
        <v>0</v>
      </c>
      <c r="U34" s="93">
        <f>[29]Agosto!$K$24</f>
        <v>0</v>
      </c>
      <c r="V34" s="93">
        <f>[29]Agosto!$K$25</f>
        <v>0</v>
      </c>
      <c r="W34" s="93">
        <f>[29]Agosto!$K$26</f>
        <v>0</v>
      </c>
      <c r="X34" s="93">
        <f>[29]Agosto!$K$27</f>
        <v>0</v>
      </c>
      <c r="Y34" s="93">
        <f>[29]Agosto!$K$28</f>
        <v>1.8</v>
      </c>
      <c r="Z34" s="93">
        <f>[29]Agosto!$K$29</f>
        <v>0.2</v>
      </c>
      <c r="AA34" s="93">
        <f>[29]Agosto!$K$30</f>
        <v>0</v>
      </c>
      <c r="AB34" s="93">
        <f>[29]Agosto!$K$31</f>
        <v>0</v>
      </c>
      <c r="AC34" s="93">
        <f>[29]Agosto!$K$32</f>
        <v>0</v>
      </c>
      <c r="AD34" s="93">
        <f>[29]Agosto!$K$33</f>
        <v>0</v>
      </c>
      <c r="AE34" s="93">
        <f>[29]Agosto!$K$34</f>
        <v>0</v>
      </c>
      <c r="AF34" s="93">
        <f>[29]Agosto!$K$35</f>
        <v>0</v>
      </c>
      <c r="AG34" s="81">
        <f t="shared" si="6"/>
        <v>26.999999999999996</v>
      </c>
      <c r="AH34" s="82">
        <f t="shared" si="4"/>
        <v>16.2</v>
      </c>
      <c r="AI34" s="56">
        <f t="shared" si="5"/>
        <v>26</v>
      </c>
    </row>
    <row r="35" spans="1:40" x14ac:dyDescent="0.2">
      <c r="A35" s="50" t="s">
        <v>232</v>
      </c>
      <c r="B35" s="93">
        <f>[30]Agosto!$K$5</f>
        <v>0</v>
      </c>
      <c r="C35" s="93">
        <f>[30]Agosto!$K$6</f>
        <v>0</v>
      </c>
      <c r="D35" s="93">
        <f>[30]Agosto!$K$7</f>
        <v>0</v>
      </c>
      <c r="E35" s="93">
        <f>[30]Agosto!$K$8</f>
        <v>0</v>
      </c>
      <c r="F35" s="93">
        <f>[30]Agosto!$K$9</f>
        <v>0</v>
      </c>
      <c r="G35" s="93">
        <f>[30]Agosto!$K$10</f>
        <v>0</v>
      </c>
      <c r="H35" s="93">
        <f>[30]Agosto!$K$11</f>
        <v>0</v>
      </c>
      <c r="I35" s="93">
        <f>[30]Agosto!$K$12</f>
        <v>2</v>
      </c>
      <c r="J35" s="93">
        <f>[30]Agosto!$K$13</f>
        <v>22.8</v>
      </c>
      <c r="K35" s="93">
        <f>[30]Agosto!$K$14</f>
        <v>0.4</v>
      </c>
      <c r="L35" s="93">
        <f>[30]Agosto!$K$15</f>
        <v>0</v>
      </c>
      <c r="M35" s="93">
        <f>[30]Agosto!$K$16</f>
        <v>0</v>
      </c>
      <c r="N35" s="93">
        <f>[30]Agosto!$K$17</f>
        <v>0</v>
      </c>
      <c r="O35" s="93">
        <f>[30]Agosto!$K$18</f>
        <v>0</v>
      </c>
      <c r="P35" s="93">
        <f>[30]Agosto!$K$19</f>
        <v>0</v>
      </c>
      <c r="Q35" s="93">
        <f>[30]Agosto!$K$20</f>
        <v>0</v>
      </c>
      <c r="R35" s="93">
        <f>[30]Agosto!$K$21</f>
        <v>0</v>
      </c>
      <c r="S35" s="93">
        <f>[30]Agosto!$K$22</f>
        <v>0</v>
      </c>
      <c r="T35" s="93">
        <f>[30]Agosto!$K$23</f>
        <v>0</v>
      </c>
      <c r="U35" s="93">
        <f>[30]Agosto!$K$24</f>
        <v>0</v>
      </c>
      <c r="V35" s="93">
        <f>[30]Agosto!$K$25</f>
        <v>0</v>
      </c>
      <c r="W35" s="93">
        <f>[30]Agosto!$K$26</f>
        <v>0</v>
      </c>
      <c r="X35" s="93">
        <f>[30]Agosto!$K$27</f>
        <v>0</v>
      </c>
      <c r="Y35" s="93">
        <f>[30]Agosto!$K$28</f>
        <v>21.200000000000003</v>
      </c>
      <c r="Z35" s="93">
        <f>[30]Agosto!$K$29</f>
        <v>0.2</v>
      </c>
      <c r="AA35" s="93">
        <f>[30]Agosto!$K$30</f>
        <v>0</v>
      </c>
      <c r="AB35" s="93">
        <f>[30]Agosto!$K$31</f>
        <v>0</v>
      </c>
      <c r="AC35" s="93">
        <f>[30]Agosto!$K$32</f>
        <v>0</v>
      </c>
      <c r="AD35" s="93">
        <f>[30]Agosto!$K$33</f>
        <v>0</v>
      </c>
      <c r="AE35" s="93">
        <f>[30]Agosto!$K$34</f>
        <v>0</v>
      </c>
      <c r="AF35" s="93">
        <f>[30]Agosto!$K$35</f>
        <v>0</v>
      </c>
      <c r="AG35" s="81">
        <f t="shared" si="6"/>
        <v>46.600000000000009</v>
      </c>
      <c r="AH35" s="82">
        <f t="shared" si="4"/>
        <v>22.8</v>
      </c>
      <c r="AI35" s="56">
        <f t="shared" si="5"/>
        <v>26</v>
      </c>
      <c r="AN35" t="s">
        <v>33</v>
      </c>
    </row>
    <row r="36" spans="1:40" x14ac:dyDescent="0.2">
      <c r="A36" s="50" t="s">
        <v>126</v>
      </c>
      <c r="B36" s="93">
        <f>[31]Agosto!$K$5</f>
        <v>0</v>
      </c>
      <c r="C36" s="93">
        <f>[31]Agosto!$K$6</f>
        <v>0</v>
      </c>
      <c r="D36" s="93">
        <f>[31]Agosto!$K$7</f>
        <v>0</v>
      </c>
      <c r="E36" s="93">
        <f>[31]Agosto!$K$8</f>
        <v>0</v>
      </c>
      <c r="F36" s="93">
        <f>[31]Agosto!$K$9</f>
        <v>0</v>
      </c>
      <c r="G36" s="93">
        <f>[31]Agosto!$K$10</f>
        <v>0</v>
      </c>
      <c r="H36" s="93">
        <f>[31]Agosto!$K$11</f>
        <v>0</v>
      </c>
      <c r="I36" s="93">
        <f>[31]Agosto!$K$12</f>
        <v>0</v>
      </c>
      <c r="J36" s="93">
        <f>[31]Agosto!$K$13</f>
        <v>5.8</v>
      </c>
      <c r="K36" s="93">
        <f>[31]Agosto!$K$14</f>
        <v>0.2</v>
      </c>
      <c r="L36" s="93">
        <f>[31]Agosto!$K$15</f>
        <v>0</v>
      </c>
      <c r="M36" s="93">
        <f>[31]Agosto!$K$16</f>
        <v>0</v>
      </c>
      <c r="N36" s="93">
        <f>[31]Agosto!$K$17</f>
        <v>0</v>
      </c>
      <c r="O36" s="93">
        <f>[31]Agosto!$K$18</f>
        <v>0</v>
      </c>
      <c r="P36" s="93">
        <f>[31]Agosto!$K$19</f>
        <v>0</v>
      </c>
      <c r="Q36" s="93">
        <f>[31]Agosto!$K$20</f>
        <v>0</v>
      </c>
      <c r="R36" s="93">
        <f>[31]Agosto!$K$21</f>
        <v>0</v>
      </c>
      <c r="S36" s="93">
        <f>[31]Agosto!$K$22</f>
        <v>0</v>
      </c>
      <c r="T36" s="93">
        <f>[31]Agosto!$K$23</f>
        <v>0</v>
      </c>
      <c r="U36" s="93">
        <f>[31]Agosto!$K$24</f>
        <v>0</v>
      </c>
      <c r="V36" s="93">
        <f>[31]Agosto!$K$25</f>
        <v>0</v>
      </c>
      <c r="W36" s="93">
        <f>[31]Agosto!$K$26</f>
        <v>0</v>
      </c>
      <c r="X36" s="93">
        <f>[31]Agosto!$K$27</f>
        <v>2.6</v>
      </c>
      <c r="Y36" s="93">
        <f>[31]Agosto!$K$28</f>
        <v>20.999999999999996</v>
      </c>
      <c r="Z36" s="93">
        <f>[31]Agosto!$K$29</f>
        <v>0.2</v>
      </c>
      <c r="AA36" s="93">
        <f>[31]Agosto!$K$30</f>
        <v>0</v>
      </c>
      <c r="AB36" s="93">
        <f>[31]Agosto!$K$31</f>
        <v>0</v>
      </c>
      <c r="AC36" s="93">
        <f>[31]Agosto!$K$32</f>
        <v>0</v>
      </c>
      <c r="AD36" s="93">
        <f>[31]Agosto!$K$33</f>
        <v>0</v>
      </c>
      <c r="AE36" s="93">
        <f>[31]Agosto!$K$34</f>
        <v>0</v>
      </c>
      <c r="AF36" s="93">
        <f>[31]Agosto!$K$35</f>
        <v>0</v>
      </c>
      <c r="AG36" s="81">
        <f t="shared" si="6"/>
        <v>29.799999999999994</v>
      </c>
      <c r="AH36" s="82">
        <f t="shared" si="4"/>
        <v>20.999999999999996</v>
      </c>
      <c r="AI36" s="56">
        <f t="shared" si="5"/>
        <v>26</v>
      </c>
    </row>
    <row r="37" spans="1:40" hidden="1" x14ac:dyDescent="0.2">
      <c r="A37" s="50" t="s">
        <v>13</v>
      </c>
      <c r="B37" s="93" t="s">
        <v>203</v>
      </c>
      <c r="C37" s="93" t="str">
        <f>[32]Agosto!$K$6</f>
        <v>*</v>
      </c>
      <c r="D37" s="93" t="str">
        <f>[32]Agosto!$K$7</f>
        <v>*</v>
      </c>
      <c r="E37" s="93" t="str">
        <f>[32]Agosto!$K$8</f>
        <v>*</v>
      </c>
      <c r="F37" s="93" t="str">
        <f>[32]Agosto!$K$9</f>
        <v>*</v>
      </c>
      <c r="G37" s="93" t="str">
        <f>[32]Agosto!$K$10</f>
        <v>*</v>
      </c>
      <c r="H37" s="93" t="str">
        <f>[32]Agosto!$K$11</f>
        <v>*</v>
      </c>
      <c r="I37" s="93" t="str">
        <f>[32]Agosto!$K$12</f>
        <v>*</v>
      </c>
      <c r="J37" s="93" t="str">
        <f>[32]Agosto!$K$13</f>
        <v>*</v>
      </c>
      <c r="K37" s="93" t="str">
        <f>[32]Agosto!$K$14</f>
        <v>*</v>
      </c>
      <c r="L37" s="93" t="str">
        <f>[32]Agosto!$K$15</f>
        <v>*</v>
      </c>
      <c r="M37" s="93" t="str">
        <f>[32]Agosto!$K$16</f>
        <v>*</v>
      </c>
      <c r="N37" s="93" t="str">
        <f>[32]Agosto!$K$17</f>
        <v>*</v>
      </c>
      <c r="O37" s="93" t="str">
        <f>[32]Agosto!$K$18</f>
        <v>*</v>
      </c>
      <c r="P37" s="93" t="str">
        <f>[32]Agosto!$K$19</f>
        <v>*</v>
      </c>
      <c r="Q37" s="93" t="str">
        <f>[32]Agosto!$K$20</f>
        <v>*</v>
      </c>
      <c r="R37" s="93" t="str">
        <f>[32]Agosto!$K$21</f>
        <v>*</v>
      </c>
      <c r="S37" s="93" t="str">
        <f>[32]Agosto!$K$22</f>
        <v>*</v>
      </c>
      <c r="T37" s="93" t="str">
        <f>[32]Agosto!$K$23</f>
        <v>*</v>
      </c>
      <c r="U37" s="93" t="str">
        <f>[32]Agosto!$K$24</f>
        <v>*</v>
      </c>
      <c r="V37" s="93" t="str">
        <f>[32]Agosto!$K$25</f>
        <v>*</v>
      </c>
      <c r="W37" s="93" t="str">
        <f>[32]Agosto!$K$26</f>
        <v>*</v>
      </c>
      <c r="X37" s="93" t="str">
        <f>[32]Agosto!$K$27</f>
        <v>*</v>
      </c>
      <c r="Y37" s="93" t="str">
        <f>[32]Agosto!$K$28</f>
        <v>*</v>
      </c>
      <c r="Z37" s="93" t="str">
        <f>[32]Agosto!$K$29</f>
        <v>*</v>
      </c>
      <c r="AA37" s="93" t="str">
        <f>[32]Agosto!$K$30</f>
        <v>*</v>
      </c>
      <c r="AB37" s="93" t="str">
        <f>[32]Agosto!$K$31</f>
        <v>*</v>
      </c>
      <c r="AC37" s="93" t="str">
        <f>[32]Agosto!$K$32</f>
        <v>*</v>
      </c>
      <c r="AD37" s="93" t="str">
        <f>[32]Agosto!$K$33</f>
        <v>*</v>
      </c>
      <c r="AE37" s="93" t="str">
        <f>[32]Agosto!$K$34</f>
        <v>*</v>
      </c>
      <c r="AF37" s="93" t="str">
        <f>[32]Agosto!$K$35</f>
        <v>*</v>
      </c>
      <c r="AG37" s="81">
        <f t="shared" si="6"/>
        <v>0</v>
      </c>
      <c r="AH37" s="82">
        <f t="shared" si="4"/>
        <v>0</v>
      </c>
      <c r="AI37" s="56">
        <f t="shared" si="5"/>
        <v>0</v>
      </c>
      <c r="AJ37" t="s">
        <v>203</v>
      </c>
    </row>
    <row r="38" spans="1:40" x14ac:dyDescent="0.2">
      <c r="A38" s="50" t="s">
        <v>155</v>
      </c>
      <c r="B38" s="93">
        <f>[33]Agosto!$K5</f>
        <v>0</v>
      </c>
      <c r="C38" s="93">
        <f>[33]Agosto!$K6</f>
        <v>0</v>
      </c>
      <c r="D38" s="93">
        <f>[33]Agosto!$K7</f>
        <v>0</v>
      </c>
      <c r="E38" s="93">
        <f>[33]Agosto!$K8</f>
        <v>0</v>
      </c>
      <c r="F38" s="93">
        <f>[33]Agosto!$K9</f>
        <v>0</v>
      </c>
      <c r="G38" s="93">
        <f>[33]Agosto!$K10</f>
        <v>0</v>
      </c>
      <c r="H38" s="93">
        <f>[33]Agosto!$K11</f>
        <v>0</v>
      </c>
      <c r="I38" s="93">
        <f>[33]Agosto!$K12</f>
        <v>0</v>
      </c>
      <c r="J38" s="93">
        <f>[33]Agosto!$K13</f>
        <v>0.8</v>
      </c>
      <c r="K38" s="93">
        <f>[33]Agosto!$K14</f>
        <v>0</v>
      </c>
      <c r="L38" s="93">
        <f>[33]Agosto!$K15</f>
        <v>0</v>
      </c>
      <c r="M38" s="93">
        <f>[33]Agosto!$K16</f>
        <v>0</v>
      </c>
      <c r="N38" s="93">
        <f>[33]Agosto!$K17</f>
        <v>0</v>
      </c>
      <c r="O38" s="93">
        <f>[33]Agosto!$K18</f>
        <v>0</v>
      </c>
      <c r="P38" s="93">
        <f>[33]Agosto!$K19</f>
        <v>0</v>
      </c>
      <c r="Q38" s="93">
        <f>[33]Agosto!$K20</f>
        <v>0</v>
      </c>
      <c r="R38" s="93">
        <f>[33]Agosto!$K21</f>
        <v>0</v>
      </c>
      <c r="S38" s="93">
        <f>[33]Agosto!$K22</f>
        <v>0</v>
      </c>
      <c r="T38" s="93">
        <f>[33]Agosto!$K23</f>
        <v>0</v>
      </c>
      <c r="U38" s="93">
        <f>[33]Agosto!$K24</f>
        <v>0</v>
      </c>
      <c r="V38" s="93">
        <f>[33]Agosto!$K25</f>
        <v>0</v>
      </c>
      <c r="W38" s="93">
        <f>[33]Agosto!$K26</f>
        <v>0</v>
      </c>
      <c r="X38" s="93">
        <f>[33]Agosto!$K27</f>
        <v>0</v>
      </c>
      <c r="Y38" s="93">
        <f>[33]Agosto!$K28</f>
        <v>0</v>
      </c>
      <c r="Z38" s="93">
        <f>[33]Agosto!$K29</f>
        <v>0</v>
      </c>
      <c r="AA38" s="93">
        <f>[33]Agosto!$K30</f>
        <v>0</v>
      </c>
      <c r="AB38" s="93">
        <f>[33]Agosto!$K31</f>
        <v>0</v>
      </c>
      <c r="AC38" s="93">
        <f>[33]Agosto!$K32</f>
        <v>0</v>
      </c>
      <c r="AD38" s="93">
        <f>[33]Agosto!$K33</f>
        <v>0</v>
      </c>
      <c r="AE38" s="93">
        <f>[33]Agosto!$K34</f>
        <v>0</v>
      </c>
      <c r="AF38" s="93">
        <f>[33]Agosto!$K35</f>
        <v>0</v>
      </c>
      <c r="AG38" s="81">
        <f t="shared" si="6"/>
        <v>0.8</v>
      </c>
      <c r="AH38" s="82">
        <f t="shared" si="4"/>
        <v>0.8</v>
      </c>
      <c r="AI38" s="56">
        <f t="shared" si="5"/>
        <v>30</v>
      </c>
    </row>
    <row r="39" spans="1:40" x14ac:dyDescent="0.2">
      <c r="A39" s="50" t="s">
        <v>14</v>
      </c>
      <c r="B39" s="93">
        <f>[34]Agosto!$K$5</f>
        <v>0</v>
      </c>
      <c r="C39" s="93">
        <f>[34]Agosto!$K$6</f>
        <v>0</v>
      </c>
      <c r="D39" s="93">
        <f>[34]Agosto!$K$7</f>
        <v>0</v>
      </c>
      <c r="E39" s="93">
        <f>[34]Agosto!$K$8</f>
        <v>0</v>
      </c>
      <c r="F39" s="93">
        <f>[34]Agosto!$K$9</f>
        <v>0</v>
      </c>
      <c r="G39" s="93">
        <f>[34]Agosto!$K$10</f>
        <v>0</v>
      </c>
      <c r="H39" s="93">
        <f>[34]Agosto!$K$11</f>
        <v>0</v>
      </c>
      <c r="I39" s="93">
        <f>[34]Agosto!$K$12</f>
        <v>0</v>
      </c>
      <c r="J39" s="93">
        <f>[34]Agosto!$K$13</f>
        <v>0</v>
      </c>
      <c r="K39" s="93">
        <f>[34]Agosto!$K$14</f>
        <v>0</v>
      </c>
      <c r="L39" s="93">
        <f>[34]Agosto!$K$15</f>
        <v>0</v>
      </c>
      <c r="M39" s="93">
        <f>[34]Agosto!$K$16</f>
        <v>0</v>
      </c>
      <c r="N39" s="93">
        <f>[34]Agosto!$K$17</f>
        <v>0</v>
      </c>
      <c r="O39" s="93">
        <f>[34]Agosto!$K$18</f>
        <v>0</v>
      </c>
      <c r="P39" s="93">
        <f>[34]Agosto!$K$19</f>
        <v>0</v>
      </c>
      <c r="Q39" s="93">
        <f>[34]Agosto!$K$20</f>
        <v>0</v>
      </c>
      <c r="R39" s="93">
        <f>[34]Agosto!$K$21</f>
        <v>0</v>
      </c>
      <c r="S39" s="93">
        <f>[34]Agosto!$K$22</f>
        <v>0</v>
      </c>
      <c r="T39" s="93">
        <f>[34]Agosto!$K$23</f>
        <v>0</v>
      </c>
      <c r="U39" s="93">
        <f>[34]Agosto!$K$24</f>
        <v>0</v>
      </c>
      <c r="V39" s="93">
        <f>[34]Agosto!$K$25</f>
        <v>0</v>
      </c>
      <c r="W39" s="93">
        <f>[34]Agosto!$K$26</f>
        <v>0</v>
      </c>
      <c r="X39" s="93">
        <f>[34]Agosto!$K$27</f>
        <v>0</v>
      </c>
      <c r="Y39" s="93">
        <f>[34]Agosto!$K$28</f>
        <v>0</v>
      </c>
      <c r="Z39" s="93">
        <f>[34]Agosto!$K$29</f>
        <v>0</v>
      </c>
      <c r="AA39" s="93">
        <f>[34]Agosto!$K$30</f>
        <v>0</v>
      </c>
      <c r="AB39" s="93">
        <f>[34]Agosto!$K$31</f>
        <v>0</v>
      </c>
      <c r="AC39" s="93">
        <f>[34]Agosto!$K$32</f>
        <v>0</v>
      </c>
      <c r="AD39" s="93">
        <f>[34]Agosto!$K$33</f>
        <v>0</v>
      </c>
      <c r="AE39" s="93">
        <f>[34]Agosto!$K$34</f>
        <v>0</v>
      </c>
      <c r="AF39" s="93">
        <f>[34]Agosto!$K$35</f>
        <v>0</v>
      </c>
      <c r="AG39" s="81">
        <f t="shared" si="6"/>
        <v>0</v>
      </c>
      <c r="AH39" s="82">
        <f t="shared" si="4"/>
        <v>0</v>
      </c>
      <c r="AI39" s="56">
        <f t="shared" si="5"/>
        <v>31</v>
      </c>
      <c r="AJ39" s="11" t="s">
        <v>33</v>
      </c>
    </row>
    <row r="40" spans="1:40" x14ac:dyDescent="0.2">
      <c r="A40" s="50" t="s">
        <v>15</v>
      </c>
      <c r="B40" s="93">
        <f>[35]Agosto!$K$5</f>
        <v>0</v>
      </c>
      <c r="C40" s="93">
        <f>[35]Agosto!$K$6</f>
        <v>0</v>
      </c>
      <c r="D40" s="93">
        <f>[35]Agosto!$K$7</f>
        <v>0</v>
      </c>
      <c r="E40" s="93">
        <f>[35]Agosto!$K$8</f>
        <v>0</v>
      </c>
      <c r="F40" s="93">
        <f>[35]Agosto!$K$9</f>
        <v>0</v>
      </c>
      <c r="G40" s="93">
        <f>[35]Agosto!$K$10</f>
        <v>0</v>
      </c>
      <c r="H40" s="93">
        <f>[35]Agosto!$K$11</f>
        <v>11.6</v>
      </c>
      <c r="I40" s="93">
        <f>[35]Agosto!$K$12</f>
        <v>0.4</v>
      </c>
      <c r="J40" s="93">
        <f>[35]Agosto!$K$13</f>
        <v>0</v>
      </c>
      <c r="K40" s="93">
        <f>[35]Agosto!$K$14</f>
        <v>0</v>
      </c>
      <c r="L40" s="93">
        <f>[35]Agosto!$K$15</f>
        <v>0</v>
      </c>
      <c r="M40" s="93">
        <f>[35]Agosto!$K$16</f>
        <v>0</v>
      </c>
      <c r="N40" s="93">
        <f>[35]Agosto!$K$17</f>
        <v>0</v>
      </c>
      <c r="O40" s="93">
        <f>[35]Agosto!$K$18</f>
        <v>0</v>
      </c>
      <c r="P40" s="93">
        <f>[35]Agosto!$K$19</f>
        <v>0</v>
      </c>
      <c r="Q40" s="93">
        <f>[35]Agosto!$K$20</f>
        <v>0</v>
      </c>
      <c r="R40" s="93">
        <f>[35]Agosto!$K$21</f>
        <v>0</v>
      </c>
      <c r="S40" s="93">
        <f>[35]Agosto!$K$22</f>
        <v>0</v>
      </c>
      <c r="T40" s="93">
        <f>[35]Agosto!$K$23</f>
        <v>0</v>
      </c>
      <c r="U40" s="93">
        <f>[35]Agosto!$K$24</f>
        <v>0</v>
      </c>
      <c r="V40" s="93">
        <f>[35]Agosto!$K$25</f>
        <v>0</v>
      </c>
      <c r="W40" s="93">
        <f>[35]Agosto!$K$26</f>
        <v>0</v>
      </c>
      <c r="X40" s="93">
        <f>[35]Agosto!$K$27</f>
        <v>3.2</v>
      </c>
      <c r="Y40" s="93">
        <f>[35]Agosto!$K$28</f>
        <v>2.4000000000000004</v>
      </c>
      <c r="Z40" s="93">
        <f>[35]Agosto!$K$29</f>
        <v>0</v>
      </c>
      <c r="AA40" s="93">
        <f>[35]Agosto!$K$30</f>
        <v>0</v>
      </c>
      <c r="AB40" s="93">
        <f>[35]Agosto!$K$31</f>
        <v>0</v>
      </c>
      <c r="AC40" s="93">
        <f>[35]Agosto!$K$32</f>
        <v>0</v>
      </c>
      <c r="AD40" s="93">
        <f>[35]Agosto!$K$33</f>
        <v>0</v>
      </c>
      <c r="AE40" s="93">
        <f>[35]Agosto!$K$34</f>
        <v>0</v>
      </c>
      <c r="AF40" s="93">
        <f>[35]Agosto!$K$35</f>
        <v>0.2</v>
      </c>
      <c r="AG40" s="81">
        <f t="shared" si="6"/>
        <v>17.8</v>
      </c>
      <c r="AH40" s="82">
        <f t="shared" si="4"/>
        <v>11.6</v>
      </c>
      <c r="AI40" s="56">
        <f t="shared" si="5"/>
        <v>26</v>
      </c>
    </row>
    <row r="41" spans="1:40" x14ac:dyDescent="0.2">
      <c r="A41" s="50" t="s">
        <v>156</v>
      </c>
      <c r="B41" s="93">
        <f>[36]Agosto!$K$5</f>
        <v>0</v>
      </c>
      <c r="C41" s="93">
        <f>[36]Agosto!$K$6</f>
        <v>0</v>
      </c>
      <c r="D41" s="93">
        <f>[36]Agosto!$K$7</f>
        <v>0</v>
      </c>
      <c r="E41" s="93">
        <f>[36]Agosto!$K$8</f>
        <v>0</v>
      </c>
      <c r="F41" s="93">
        <f>[36]Agosto!$K$9</f>
        <v>0</v>
      </c>
      <c r="G41" s="93">
        <f>[36]Agosto!$K$10</f>
        <v>0</v>
      </c>
      <c r="H41" s="93">
        <f>[36]Agosto!$K$11</f>
        <v>0</v>
      </c>
      <c r="I41" s="93">
        <f>[36]Agosto!$K$12</f>
        <v>0</v>
      </c>
      <c r="J41" s="93">
        <f>[36]Agosto!$K$13</f>
        <v>28.399999999999991</v>
      </c>
      <c r="K41" s="93">
        <f>[36]Agosto!$K$14</f>
        <v>3.2000000000000006</v>
      </c>
      <c r="L41" s="93">
        <f>[36]Agosto!$K$15</f>
        <v>0</v>
      </c>
      <c r="M41" s="93">
        <f>[36]Agosto!$K$16</f>
        <v>0</v>
      </c>
      <c r="N41" s="93">
        <f>[36]Agosto!$K$17</f>
        <v>0</v>
      </c>
      <c r="O41" s="93">
        <f>[36]Agosto!$K$18</f>
        <v>0</v>
      </c>
      <c r="P41" s="93">
        <f>[36]Agosto!$K$19</f>
        <v>0</v>
      </c>
      <c r="Q41" s="93">
        <f>[36]Agosto!$K$20</f>
        <v>0</v>
      </c>
      <c r="R41" s="93">
        <f>[36]Agosto!$K$21</f>
        <v>0</v>
      </c>
      <c r="S41" s="93">
        <f>[36]Agosto!$K$22</f>
        <v>0</v>
      </c>
      <c r="T41" s="93">
        <f>[36]Agosto!$K$23</f>
        <v>0</v>
      </c>
      <c r="U41" s="93">
        <f>[36]Agosto!$K$24</f>
        <v>0</v>
      </c>
      <c r="V41" s="93">
        <f>[36]Agosto!$K$25</f>
        <v>0</v>
      </c>
      <c r="W41" s="93">
        <f>[36]Agosto!$K$26</f>
        <v>0</v>
      </c>
      <c r="X41" s="93">
        <f>[36]Agosto!$K$27</f>
        <v>0</v>
      </c>
      <c r="Y41" s="93">
        <f>[36]Agosto!$K$28</f>
        <v>7.9999999999999991</v>
      </c>
      <c r="Z41" s="93">
        <f>[36]Agosto!$K$29</f>
        <v>5.2000000000000011</v>
      </c>
      <c r="AA41" s="93">
        <f>[36]Agosto!$K$30</f>
        <v>0</v>
      </c>
      <c r="AB41" s="93">
        <f>[36]Agosto!$K$31</f>
        <v>0</v>
      </c>
      <c r="AC41" s="93">
        <f>[36]Agosto!$K$32</f>
        <v>0</v>
      </c>
      <c r="AD41" s="93">
        <f>[36]Agosto!$K$33</f>
        <v>0</v>
      </c>
      <c r="AE41" s="93">
        <f>[36]Agosto!$K$34</f>
        <v>0</v>
      </c>
      <c r="AF41" s="93">
        <f>[36]Agosto!$K$35</f>
        <v>0</v>
      </c>
      <c r="AG41" s="81">
        <f t="shared" si="6"/>
        <v>44.79999999999999</v>
      </c>
      <c r="AH41" s="82">
        <f t="shared" si="4"/>
        <v>28.399999999999991</v>
      </c>
      <c r="AI41" s="56">
        <f t="shared" si="5"/>
        <v>27</v>
      </c>
    </row>
    <row r="42" spans="1:40" x14ac:dyDescent="0.2">
      <c r="A42" s="50" t="s">
        <v>16</v>
      </c>
      <c r="B42" s="93">
        <f>[37]Agosto!$K$5</f>
        <v>0</v>
      </c>
      <c r="C42" s="93">
        <f>[37]Agosto!$K$6</f>
        <v>0</v>
      </c>
      <c r="D42" s="93">
        <f>[37]Agosto!$K$7</f>
        <v>0</v>
      </c>
      <c r="E42" s="93">
        <f>[37]Agosto!$K$8</f>
        <v>0</v>
      </c>
      <c r="F42" s="93">
        <f>[37]Agosto!$K$9</f>
        <v>0</v>
      </c>
      <c r="G42" s="93">
        <f>[37]Agosto!$K$10</f>
        <v>0</v>
      </c>
      <c r="H42" s="93">
        <f>[37]Agosto!$K$11</f>
        <v>0</v>
      </c>
      <c r="I42" s="93">
        <f>[37]Agosto!$K$12</f>
        <v>2.2000000000000002</v>
      </c>
      <c r="J42" s="93">
        <f>[37]Agosto!$K$13</f>
        <v>4</v>
      </c>
      <c r="K42" s="93">
        <f>[37]Agosto!$K$14</f>
        <v>0.2</v>
      </c>
      <c r="L42" s="93">
        <f>[37]Agosto!$K$15</f>
        <v>0.2</v>
      </c>
      <c r="M42" s="93">
        <f>[37]Agosto!$K$16</f>
        <v>0</v>
      </c>
      <c r="N42" s="93">
        <f>[37]Agosto!$K$17</f>
        <v>0</v>
      </c>
      <c r="O42" s="93">
        <f>[37]Agosto!$K$18</f>
        <v>0</v>
      </c>
      <c r="P42" s="93">
        <f>[37]Agosto!$K$19</f>
        <v>0</v>
      </c>
      <c r="Q42" s="93">
        <f>[37]Agosto!$K$20</f>
        <v>0</v>
      </c>
      <c r="R42" s="93">
        <f>[37]Agosto!$K$21</f>
        <v>0</v>
      </c>
      <c r="S42" s="93">
        <f>[37]Agosto!$K$22</f>
        <v>0</v>
      </c>
      <c r="T42" s="93">
        <f>[37]Agosto!$K$23</f>
        <v>0</v>
      </c>
      <c r="U42" s="93">
        <f>[37]Agosto!$K$24</f>
        <v>0</v>
      </c>
      <c r="V42" s="93">
        <f>[37]Agosto!$K$25</f>
        <v>0</v>
      </c>
      <c r="W42" s="93">
        <f>[37]Agosto!$K$26</f>
        <v>0</v>
      </c>
      <c r="X42" s="93">
        <f>[37]Agosto!$K$27</f>
        <v>0.2</v>
      </c>
      <c r="Y42" s="93">
        <f>[37]Agosto!$K$28</f>
        <v>10.199999999999999</v>
      </c>
      <c r="Z42" s="93">
        <f>[37]Agosto!$K$29</f>
        <v>0</v>
      </c>
      <c r="AA42" s="93">
        <f>[37]Agosto!$K$30</f>
        <v>0</v>
      </c>
      <c r="AB42" s="93">
        <f>[37]Agosto!$K$31</f>
        <v>0</v>
      </c>
      <c r="AC42" s="93">
        <f>[37]Agosto!$K$32</f>
        <v>0</v>
      </c>
      <c r="AD42" s="93">
        <f>[37]Agosto!$K$33</f>
        <v>0</v>
      </c>
      <c r="AE42" s="93">
        <f>[37]Agosto!$K$34</f>
        <v>0</v>
      </c>
      <c r="AF42" s="93">
        <f>[37]Agosto!$K$35</f>
        <v>0</v>
      </c>
      <c r="AG42" s="81">
        <f t="shared" si="6"/>
        <v>17</v>
      </c>
      <c r="AH42" s="82">
        <f t="shared" si="4"/>
        <v>10.199999999999999</v>
      </c>
      <c r="AI42" s="56">
        <f t="shared" si="5"/>
        <v>25</v>
      </c>
    </row>
    <row r="43" spans="1:40" x14ac:dyDescent="0.2">
      <c r="A43" s="50" t="s">
        <v>139</v>
      </c>
      <c r="B43" s="93">
        <f>[38]Agosto!$K$5</f>
        <v>0</v>
      </c>
      <c r="C43" s="93">
        <f>[38]Agosto!$K$6</f>
        <v>0</v>
      </c>
      <c r="D43" s="93">
        <f>[38]Agosto!$K$7</f>
        <v>0</v>
      </c>
      <c r="E43" s="93">
        <f>[38]Agosto!$K$8</f>
        <v>0</v>
      </c>
      <c r="F43" s="93">
        <f>[38]Agosto!$K$9</f>
        <v>0</v>
      </c>
      <c r="G43" s="93">
        <f>[38]Agosto!$K$10</f>
        <v>0</v>
      </c>
      <c r="H43" s="93">
        <f>[38]Agosto!$K$11</f>
        <v>0</v>
      </c>
      <c r="I43" s="93">
        <f>[38]Agosto!$K$12</f>
        <v>0</v>
      </c>
      <c r="J43" s="93">
        <f>[38]Agosto!$K$13</f>
        <v>24.799999999999997</v>
      </c>
      <c r="K43" s="93">
        <f>[38]Agosto!$K$14</f>
        <v>3.0000000000000004</v>
      </c>
      <c r="L43" s="93">
        <f>[38]Agosto!$K$15</f>
        <v>0.2</v>
      </c>
      <c r="M43" s="93">
        <f>[38]Agosto!$K$16</f>
        <v>0</v>
      </c>
      <c r="N43" s="93">
        <f>[38]Agosto!$K$17</f>
        <v>0</v>
      </c>
      <c r="O43" s="93">
        <f>[38]Agosto!$K$18</f>
        <v>0</v>
      </c>
      <c r="P43" s="93">
        <f>[38]Agosto!$K$19</f>
        <v>0</v>
      </c>
      <c r="Q43" s="93">
        <f>[38]Agosto!$K$20</f>
        <v>0</v>
      </c>
      <c r="R43" s="93">
        <f>[38]Agosto!$K$21</f>
        <v>0</v>
      </c>
      <c r="S43" s="93">
        <f>[38]Agosto!$K$22</f>
        <v>0</v>
      </c>
      <c r="T43" s="93">
        <f>[38]Agosto!$K$23</f>
        <v>0</v>
      </c>
      <c r="U43" s="93">
        <f>[38]Agosto!$K$24</f>
        <v>0</v>
      </c>
      <c r="V43" s="93">
        <f>[38]Agosto!$K$25</f>
        <v>0</v>
      </c>
      <c r="W43" s="93">
        <f>[38]Agosto!$K$26</f>
        <v>0</v>
      </c>
      <c r="X43" s="93">
        <f>[38]Agosto!$K$27</f>
        <v>0</v>
      </c>
      <c r="Y43" s="93">
        <f>[38]Agosto!$K$28</f>
        <v>6.4</v>
      </c>
      <c r="Z43" s="93">
        <f>[38]Agosto!$K$29</f>
        <v>0.2</v>
      </c>
      <c r="AA43" s="93">
        <f>[38]Agosto!$K$30</f>
        <v>0.2</v>
      </c>
      <c r="AB43" s="93">
        <f>[38]Agosto!$K$31</f>
        <v>0</v>
      </c>
      <c r="AC43" s="93">
        <f>[38]Agosto!$K$32</f>
        <v>0</v>
      </c>
      <c r="AD43" s="93">
        <f>[38]Agosto!$K$33</f>
        <v>0</v>
      </c>
      <c r="AE43" s="93">
        <f>[38]Agosto!$K$34</f>
        <v>0</v>
      </c>
      <c r="AF43" s="93">
        <f>[38]Agosto!$K$35</f>
        <v>0</v>
      </c>
      <c r="AG43" s="81">
        <f t="shared" si="6"/>
        <v>34.800000000000004</v>
      </c>
      <c r="AH43" s="82">
        <f t="shared" si="4"/>
        <v>24.799999999999997</v>
      </c>
      <c r="AI43" s="56">
        <f t="shared" si="5"/>
        <v>25</v>
      </c>
      <c r="AK43" s="11" t="s">
        <v>33</v>
      </c>
    </row>
    <row r="44" spans="1:40" ht="13.5" hidden="1" customHeight="1" x14ac:dyDescent="0.2">
      <c r="A44" s="50" t="s">
        <v>17</v>
      </c>
      <c r="B44" s="93" t="str">
        <f>[39]Agosto!$K$5</f>
        <v>*</v>
      </c>
      <c r="C44" s="93" t="str">
        <f>[39]Agosto!$K$6</f>
        <v>*</v>
      </c>
      <c r="D44" s="93" t="str">
        <f>[39]Agosto!$K$7</f>
        <v>*</v>
      </c>
      <c r="E44" s="93" t="str">
        <f>[39]Agosto!$K$8</f>
        <v>*</v>
      </c>
      <c r="F44" s="93" t="str">
        <f>[39]Agosto!$K$9</f>
        <v>*</v>
      </c>
      <c r="G44" s="93" t="str">
        <f>[39]Agosto!$K$10</f>
        <v>*</v>
      </c>
      <c r="H44" s="93" t="str">
        <f>[39]Agosto!$K$11</f>
        <v>*</v>
      </c>
      <c r="I44" s="93" t="str">
        <f>[39]Agosto!$K$12</f>
        <v>*</v>
      </c>
      <c r="J44" s="93" t="str">
        <f>[39]Agosto!$K$13</f>
        <v>*</v>
      </c>
      <c r="K44" s="93" t="str">
        <f>[39]Agosto!$K$14</f>
        <v>*</v>
      </c>
      <c r="L44" s="93" t="str">
        <f>[39]Agosto!$K$15</f>
        <v>*</v>
      </c>
      <c r="M44" s="93" t="str">
        <f>[39]Agosto!$K$16</f>
        <v>*</v>
      </c>
      <c r="N44" s="93" t="str">
        <f>[39]Agosto!$K$17</f>
        <v>*</v>
      </c>
      <c r="O44" s="93" t="str">
        <f>[39]Agosto!$K$18</f>
        <v>*</v>
      </c>
      <c r="P44" s="93" t="str">
        <f>[39]Agosto!$K$19</f>
        <v>*</v>
      </c>
      <c r="Q44" s="93" t="str">
        <f>[39]Agosto!$K$20</f>
        <v>*</v>
      </c>
      <c r="R44" s="93" t="str">
        <f>[39]Agosto!$K$21</f>
        <v>*</v>
      </c>
      <c r="S44" s="93" t="str">
        <f>[39]Agosto!$K$22</f>
        <v>*</v>
      </c>
      <c r="T44" s="93" t="str">
        <f>[39]Agosto!$K$23</f>
        <v>*</v>
      </c>
      <c r="U44" s="93" t="str">
        <f>[39]Agosto!$K$24</f>
        <v>*</v>
      </c>
      <c r="V44" s="93" t="str">
        <f>[39]Agosto!$K$25</f>
        <v>*</v>
      </c>
      <c r="W44" s="93" t="str">
        <f>[39]Agosto!$K$26</f>
        <v>*</v>
      </c>
      <c r="X44" s="93" t="str">
        <f>[39]Agosto!$K$27</f>
        <v>*</v>
      </c>
      <c r="Y44" s="93" t="str">
        <f>[39]Agosto!$K$28</f>
        <v>*</v>
      </c>
      <c r="Z44" s="93" t="str">
        <f>[39]Agosto!$K$29</f>
        <v>*</v>
      </c>
      <c r="AA44" s="93" t="str">
        <f>[39]Agosto!$K$30</f>
        <v>*</v>
      </c>
      <c r="AB44" s="93" t="str">
        <f>[39]Agosto!$K$31</f>
        <v>*</v>
      </c>
      <c r="AC44" s="93" t="str">
        <f>[39]Agosto!$K$32</f>
        <v>*</v>
      </c>
      <c r="AD44" s="93" t="str">
        <f>[39]Agosto!$K$33</f>
        <v>*</v>
      </c>
      <c r="AE44" s="93" t="str">
        <f>[39]Agosto!$K$34</f>
        <v>*</v>
      </c>
      <c r="AF44" s="93" t="str">
        <f>[39]Agosto!$K$35</f>
        <v>*</v>
      </c>
      <c r="AG44" s="81">
        <f t="shared" si="6"/>
        <v>0</v>
      </c>
      <c r="AH44" s="82">
        <f t="shared" si="4"/>
        <v>0</v>
      </c>
      <c r="AI44" s="56">
        <f t="shared" si="5"/>
        <v>0</v>
      </c>
    </row>
    <row r="45" spans="1:40" hidden="1" x14ac:dyDescent="0.2">
      <c r="A45" s="50" t="s">
        <v>144</v>
      </c>
      <c r="B45" s="93" t="str">
        <f>[40]Agosto!$K$5</f>
        <v>*</v>
      </c>
      <c r="C45" s="93" t="str">
        <f>[40]Agosto!$K$6</f>
        <v>*</v>
      </c>
      <c r="D45" s="93" t="str">
        <f>[40]Agosto!$K$7</f>
        <v>*</v>
      </c>
      <c r="E45" s="93" t="str">
        <f>[40]Agosto!$K$8</f>
        <v>*</v>
      </c>
      <c r="F45" s="93" t="str">
        <f>[40]Agosto!$K$9</f>
        <v>*</v>
      </c>
      <c r="G45" s="93" t="str">
        <f>[40]Agosto!$K$10</f>
        <v>*</v>
      </c>
      <c r="H45" s="93" t="str">
        <f>[40]Agosto!$K$11</f>
        <v>*</v>
      </c>
      <c r="I45" s="93" t="str">
        <f>[40]Agosto!$K$12</f>
        <v>*</v>
      </c>
      <c r="J45" s="93" t="str">
        <f>[40]Agosto!$K$13</f>
        <v>*</v>
      </c>
      <c r="K45" s="93" t="str">
        <f>[40]Agosto!$K$14</f>
        <v>*</v>
      </c>
      <c r="L45" s="93" t="str">
        <f>[40]Agosto!$K$15</f>
        <v>*</v>
      </c>
      <c r="M45" s="93" t="str">
        <f>[40]Agosto!$K$16</f>
        <v>*</v>
      </c>
      <c r="N45" s="93" t="str">
        <f>[40]Agosto!$K$17</f>
        <v>*</v>
      </c>
      <c r="O45" s="93" t="str">
        <f>[40]Agosto!$K$18</f>
        <v>*</v>
      </c>
      <c r="P45" s="93" t="str">
        <f>[40]Agosto!$K$19</f>
        <v>*</v>
      </c>
      <c r="Q45" s="93" t="str">
        <f>[40]Agosto!$K$20</f>
        <v>*</v>
      </c>
      <c r="R45" s="93" t="str">
        <f>[40]Agosto!$K$21</f>
        <v>*</v>
      </c>
      <c r="S45" s="93" t="str">
        <f>[40]Agosto!$K$22</f>
        <v>*</v>
      </c>
      <c r="T45" s="93" t="str">
        <f>[40]Agosto!$K$23</f>
        <v>*</v>
      </c>
      <c r="U45" s="93" t="str">
        <f>[40]Agosto!$K$24</f>
        <v>*</v>
      </c>
      <c r="V45" s="93" t="str">
        <f>[40]Agosto!$K$25</f>
        <v>*</v>
      </c>
      <c r="W45" s="93" t="str">
        <f>[40]Agosto!$K$26</f>
        <v>*</v>
      </c>
      <c r="X45" s="93" t="str">
        <f>[40]Agosto!$K$27</f>
        <v>*</v>
      </c>
      <c r="Y45" s="93" t="str">
        <f>[40]Agosto!$K$28</f>
        <v>*</v>
      </c>
      <c r="Z45" s="93" t="str">
        <f>[40]Agosto!$K$29</f>
        <v>*</v>
      </c>
      <c r="AA45" s="93" t="str">
        <f>[40]Agosto!$K$30</f>
        <v>*</v>
      </c>
      <c r="AB45" s="93" t="str">
        <f>[40]Agosto!$K$31</f>
        <v>*</v>
      </c>
      <c r="AC45" s="93" t="str">
        <f>[40]Agosto!$K$32</f>
        <v>*</v>
      </c>
      <c r="AD45" s="93" t="str">
        <f>[40]Agosto!$K$33</f>
        <v>*</v>
      </c>
      <c r="AE45" s="93" t="str">
        <f>[40]Agosto!$K$34</f>
        <v>*</v>
      </c>
      <c r="AF45" s="93" t="str">
        <f>[40]Agosto!$K$35</f>
        <v>*</v>
      </c>
      <c r="AG45" s="81" t="s">
        <v>203</v>
      </c>
      <c r="AH45" s="82" t="s">
        <v>203</v>
      </c>
      <c r="AI45" s="56" t="s">
        <v>203</v>
      </c>
    </row>
    <row r="46" spans="1:40" x14ac:dyDescent="0.2">
      <c r="A46" s="50" t="s">
        <v>18</v>
      </c>
      <c r="B46" s="93">
        <f>[41]Agosto!$K$5</f>
        <v>0</v>
      </c>
      <c r="C46" s="93">
        <f>[41]Agosto!$K$6</f>
        <v>0</v>
      </c>
      <c r="D46" s="93">
        <f>[41]Agosto!$K$7</f>
        <v>0</v>
      </c>
      <c r="E46" s="93">
        <f>[41]Agosto!$K$8</f>
        <v>0</v>
      </c>
      <c r="F46" s="93">
        <f>[41]Agosto!$K$9</f>
        <v>0</v>
      </c>
      <c r="G46" s="93">
        <f>[41]Agosto!$K$10</f>
        <v>0</v>
      </c>
      <c r="H46" s="93">
        <f>[41]Agosto!$K$11</f>
        <v>14</v>
      </c>
      <c r="I46" s="93">
        <f>[41]Agosto!$K$12</f>
        <v>4.8000000000000007</v>
      </c>
      <c r="J46" s="93">
        <f>[41]Agosto!$K$13</f>
        <v>0.2</v>
      </c>
      <c r="K46" s="93">
        <f>[41]Agosto!$K$14</f>
        <v>0</v>
      </c>
      <c r="L46" s="93">
        <f>[41]Agosto!$K$15</f>
        <v>0</v>
      </c>
      <c r="M46" s="93">
        <f>[41]Agosto!$K$16</f>
        <v>0</v>
      </c>
      <c r="N46" s="93">
        <f>[41]Agosto!$K$17</f>
        <v>0</v>
      </c>
      <c r="O46" s="93">
        <f>[41]Agosto!$K$18</f>
        <v>0</v>
      </c>
      <c r="P46" s="93">
        <f>[41]Agosto!$K$19</f>
        <v>0</v>
      </c>
      <c r="Q46" s="93">
        <f>[41]Agosto!$K$20</f>
        <v>0</v>
      </c>
      <c r="R46" s="93">
        <f>[41]Agosto!$K$21</f>
        <v>0</v>
      </c>
      <c r="S46" s="93">
        <f>[41]Agosto!$K$22</f>
        <v>0</v>
      </c>
      <c r="T46" s="93">
        <f>[41]Agosto!$K$23</f>
        <v>0</v>
      </c>
      <c r="U46" s="93">
        <f>[41]Agosto!$K$24</f>
        <v>0</v>
      </c>
      <c r="V46" s="93">
        <f>[41]Agosto!$K$25</f>
        <v>0</v>
      </c>
      <c r="W46" s="93">
        <f>[41]Agosto!$K$26</f>
        <v>0</v>
      </c>
      <c r="X46" s="93">
        <f>[41]Agosto!$K$27</f>
        <v>17.399999999999999</v>
      </c>
      <c r="Y46" s="93">
        <f>[41]Agosto!$K$28</f>
        <v>1.4</v>
      </c>
      <c r="Z46" s="93">
        <f>[41]Agosto!$K$29</f>
        <v>0</v>
      </c>
      <c r="AA46" s="93">
        <f>[41]Agosto!$K$30</f>
        <v>0</v>
      </c>
      <c r="AB46" s="93">
        <f>[41]Agosto!$K$31</f>
        <v>0</v>
      </c>
      <c r="AC46" s="93">
        <f>[41]Agosto!$K$32</f>
        <v>0</v>
      </c>
      <c r="AD46" s="93">
        <f>[41]Agosto!$K$33</f>
        <v>0</v>
      </c>
      <c r="AE46" s="93">
        <f>[41]Agosto!$K$34</f>
        <v>0</v>
      </c>
      <c r="AF46" s="93">
        <f>[41]Agosto!$K$35</f>
        <v>0</v>
      </c>
      <c r="AG46" s="81">
        <f t="shared" si="6"/>
        <v>37.799999999999997</v>
      </c>
      <c r="AH46" s="82">
        <f t="shared" si="4"/>
        <v>17.399999999999999</v>
      </c>
      <c r="AI46" s="56">
        <f t="shared" si="5"/>
        <v>26</v>
      </c>
      <c r="AJ46" s="11" t="s">
        <v>33</v>
      </c>
    </row>
    <row r="47" spans="1:40" x14ac:dyDescent="0.2">
      <c r="A47" s="50" t="s">
        <v>21</v>
      </c>
      <c r="B47" s="93">
        <f>[42]Agosto!$K$5</f>
        <v>0</v>
      </c>
      <c r="C47" s="93">
        <f>[42]Agosto!$K$6</f>
        <v>0</v>
      </c>
      <c r="D47" s="93">
        <f>[42]Agosto!$K$7</f>
        <v>0</v>
      </c>
      <c r="E47" s="93">
        <f>[42]Agosto!$K$8</f>
        <v>0</v>
      </c>
      <c r="F47" s="93">
        <f>[42]Agosto!$K$9</f>
        <v>0</v>
      </c>
      <c r="G47" s="93">
        <f>[42]Agosto!$K$10</f>
        <v>0</v>
      </c>
      <c r="H47" s="93">
        <f>[42]Agosto!$K$11</f>
        <v>0</v>
      </c>
      <c r="I47" s="93">
        <f>[42]Agosto!$K$12</f>
        <v>8.6</v>
      </c>
      <c r="J47" s="93">
        <f>[42]Agosto!$K$13</f>
        <v>0.2</v>
      </c>
      <c r="K47" s="93">
        <f>[42]Agosto!$K$14</f>
        <v>0</v>
      </c>
      <c r="L47" s="93">
        <f>[42]Agosto!$K$15</f>
        <v>0</v>
      </c>
      <c r="M47" s="93">
        <f>[42]Agosto!$K$16</f>
        <v>0</v>
      </c>
      <c r="N47" s="93">
        <f>[42]Agosto!$K$17</f>
        <v>0</v>
      </c>
      <c r="O47" s="93">
        <f>[42]Agosto!$K$18</f>
        <v>0</v>
      </c>
      <c r="P47" s="93">
        <f>[42]Agosto!$K$19</f>
        <v>0</v>
      </c>
      <c r="Q47" s="93">
        <f>[42]Agosto!$K$20</f>
        <v>0</v>
      </c>
      <c r="R47" s="93">
        <f>[42]Agosto!$K$21</f>
        <v>0</v>
      </c>
      <c r="S47" s="93">
        <f>[42]Agosto!$K$22</f>
        <v>0</v>
      </c>
      <c r="T47" s="93">
        <f>[42]Agosto!$K$23</f>
        <v>0</v>
      </c>
      <c r="U47" s="93">
        <f>[42]Agosto!$K$24</f>
        <v>0</v>
      </c>
      <c r="V47" s="93">
        <f>[42]Agosto!$K$25</f>
        <v>0</v>
      </c>
      <c r="W47" s="93">
        <f>[42]Agosto!$K$26</f>
        <v>0</v>
      </c>
      <c r="X47" s="93">
        <f>[42]Agosto!$K$27</f>
        <v>0</v>
      </c>
      <c r="Y47" s="93">
        <f>[42]Agosto!$K$28</f>
        <v>5.1999999999999993</v>
      </c>
      <c r="Z47" s="93">
        <f>[42]Agosto!$K$29</f>
        <v>0.4</v>
      </c>
      <c r="AA47" s="93">
        <f>[42]Agosto!$K$30</f>
        <v>0</v>
      </c>
      <c r="AB47" s="93">
        <f>[42]Agosto!$K$31</f>
        <v>0</v>
      </c>
      <c r="AC47" s="93">
        <f>[42]Agosto!$K$32</f>
        <v>0</v>
      </c>
      <c r="AD47" s="93">
        <f>[42]Agosto!$K$33</f>
        <v>0</v>
      </c>
      <c r="AE47" s="93">
        <f>[42]Agosto!$K$34</f>
        <v>0</v>
      </c>
      <c r="AF47" s="93">
        <f>[42]Agosto!$K$35</f>
        <v>0</v>
      </c>
      <c r="AG47" s="81">
        <f t="shared" si="6"/>
        <v>14.399999999999999</v>
      </c>
      <c r="AH47" s="82">
        <f t="shared" si="4"/>
        <v>8.6</v>
      </c>
      <c r="AI47" s="56">
        <f t="shared" si="5"/>
        <v>27</v>
      </c>
    </row>
    <row r="48" spans="1:40" x14ac:dyDescent="0.2">
      <c r="A48" s="50" t="s">
        <v>32</v>
      </c>
      <c r="B48" s="93">
        <f>[43]Agosto!$K$5</f>
        <v>0</v>
      </c>
      <c r="C48" s="93">
        <f>[43]Agosto!$K$6</f>
        <v>0</v>
      </c>
      <c r="D48" s="93">
        <f>[43]Agosto!$K$7</f>
        <v>0</v>
      </c>
      <c r="E48" s="93">
        <f>[43]Agosto!$K$8</f>
        <v>0</v>
      </c>
      <c r="F48" s="93">
        <f>[43]Agosto!$K$9</f>
        <v>0</v>
      </c>
      <c r="G48" s="93">
        <f>[43]Agosto!$K$10</f>
        <v>0</v>
      </c>
      <c r="H48" s="93">
        <f>[43]Agosto!$K$11</f>
        <v>0</v>
      </c>
      <c r="I48" s="93">
        <f>[43]Agosto!$K$12</f>
        <v>0</v>
      </c>
      <c r="J48" s="93">
        <f>[43]Agosto!$K$13</f>
        <v>0.4</v>
      </c>
      <c r="K48" s="93">
        <f>[43]Agosto!$K$14</f>
        <v>0.2</v>
      </c>
      <c r="L48" s="93">
        <f>[43]Agosto!$K$15</f>
        <v>0</v>
      </c>
      <c r="M48" s="93">
        <f>[43]Agosto!$K$16</f>
        <v>0</v>
      </c>
      <c r="N48" s="93">
        <f>[43]Agosto!$K$17</f>
        <v>0</v>
      </c>
      <c r="O48" s="93">
        <f>[43]Agosto!$K$18</f>
        <v>0.6</v>
      </c>
      <c r="P48" s="93">
        <f>[43]Agosto!$K$19</f>
        <v>0</v>
      </c>
      <c r="Q48" s="93">
        <f>[43]Agosto!$K$20</f>
        <v>0</v>
      </c>
      <c r="R48" s="93">
        <f>[43]Agosto!$K$21</f>
        <v>0</v>
      </c>
      <c r="S48" s="93">
        <f>[43]Agosto!$K$22</f>
        <v>0</v>
      </c>
      <c r="T48" s="93">
        <f>[43]Agosto!$K$23</f>
        <v>0</v>
      </c>
      <c r="U48" s="93">
        <f>[43]Agosto!$K$24</f>
        <v>0</v>
      </c>
      <c r="V48" s="93">
        <f>[43]Agosto!$K$25</f>
        <v>0</v>
      </c>
      <c r="W48" s="93">
        <f>[43]Agosto!$K$26</f>
        <v>0</v>
      </c>
      <c r="X48" s="93">
        <f>[43]Agosto!$K$27</f>
        <v>0</v>
      </c>
      <c r="Y48" s="93">
        <f>[43]Agosto!$K$28</f>
        <v>0</v>
      </c>
      <c r="Z48" s="93">
        <f>[43]Agosto!$K$29</f>
        <v>0</v>
      </c>
      <c r="AA48" s="93">
        <f>[43]Agosto!$K$30</f>
        <v>0</v>
      </c>
      <c r="AB48" s="93">
        <f>[43]Agosto!$K$31</f>
        <v>0</v>
      </c>
      <c r="AC48" s="93">
        <f>[43]Agosto!$K$32</f>
        <v>0</v>
      </c>
      <c r="AD48" s="93">
        <f>[43]Agosto!$K$33</f>
        <v>0.8</v>
      </c>
      <c r="AE48" s="93">
        <f>[43]Agosto!$K$34</f>
        <v>1</v>
      </c>
      <c r="AF48" s="93">
        <f>[43]Agosto!$K$35</f>
        <v>0</v>
      </c>
      <c r="AG48" s="81">
        <f t="shared" si="6"/>
        <v>3</v>
      </c>
      <c r="AH48" s="82">
        <f t="shared" si="4"/>
        <v>1</v>
      </c>
      <c r="AI48" s="56">
        <f t="shared" si="5"/>
        <v>26</v>
      </c>
      <c r="AJ48" s="11" t="s">
        <v>33</v>
      </c>
    </row>
    <row r="49" spans="1:36" x14ac:dyDescent="0.2">
      <c r="A49" s="102" t="s">
        <v>19</v>
      </c>
      <c r="B49" s="93">
        <f>[44]Agosto!$K$5</f>
        <v>0</v>
      </c>
      <c r="C49" s="93">
        <f>[44]Agosto!$K$6</f>
        <v>0</v>
      </c>
      <c r="D49" s="93">
        <f>[44]Agosto!$K$7</f>
        <v>0</v>
      </c>
      <c r="E49" s="93">
        <f>[44]Agosto!$K$8</f>
        <v>0</v>
      </c>
      <c r="F49" s="93">
        <f>[44]Agosto!$K$9</f>
        <v>0</v>
      </c>
      <c r="G49" s="93">
        <f>[44]Agosto!$K$10</f>
        <v>0</v>
      </c>
      <c r="H49" s="93">
        <f>[44]Agosto!$K$11</f>
        <v>0</v>
      </c>
      <c r="I49" s="93">
        <f>[44]Agosto!$K$12</f>
        <v>0</v>
      </c>
      <c r="J49" s="93">
        <f>[44]Agosto!$K$13</f>
        <v>0</v>
      </c>
      <c r="K49" s="93">
        <f>[44]Agosto!$K$14</f>
        <v>0</v>
      </c>
      <c r="L49" s="93">
        <f>[44]Agosto!$K$15</f>
        <v>0</v>
      </c>
      <c r="M49" s="93">
        <f>[44]Agosto!$K$16</f>
        <v>0</v>
      </c>
      <c r="N49" s="93">
        <f>[44]Agosto!$K$17</f>
        <v>0</v>
      </c>
      <c r="O49" s="93">
        <f>[44]Agosto!$K$18</f>
        <v>0</v>
      </c>
      <c r="P49" s="93">
        <f>[44]Agosto!$K$19</f>
        <v>0</v>
      </c>
      <c r="Q49" s="93">
        <f>[44]Agosto!$K$20</f>
        <v>0</v>
      </c>
      <c r="R49" s="93">
        <f>[44]Agosto!$K$21</f>
        <v>0</v>
      </c>
      <c r="S49" s="93">
        <f>[44]Agosto!$K$22</f>
        <v>0</v>
      </c>
      <c r="T49" s="93">
        <f>[44]Agosto!$K$23</f>
        <v>0</v>
      </c>
      <c r="U49" s="93">
        <f>[44]Agosto!$K$24</f>
        <v>0</v>
      </c>
      <c r="V49" s="93">
        <f>[44]Agosto!$K$25</f>
        <v>0</v>
      </c>
      <c r="W49" s="93">
        <f>[44]Agosto!$K$26</f>
        <v>0</v>
      </c>
      <c r="X49" s="93">
        <f>[44]Agosto!$K$27</f>
        <v>0</v>
      </c>
      <c r="Y49" s="93">
        <f>[44]Agosto!$K$28</f>
        <v>0</v>
      </c>
      <c r="Z49" s="93">
        <f>[44]Agosto!$K$29</f>
        <v>0</v>
      </c>
      <c r="AA49" s="93">
        <f>[44]Agosto!$K$30</f>
        <v>0</v>
      </c>
      <c r="AB49" s="93">
        <f>[44]Agosto!$K$31</f>
        <v>0</v>
      </c>
      <c r="AC49" s="93">
        <f>[44]Agosto!$K$32</f>
        <v>0</v>
      </c>
      <c r="AD49" s="93">
        <f>[44]Agosto!$K$33</f>
        <v>0</v>
      </c>
      <c r="AE49" s="93">
        <f>[44]Agosto!$K$34</f>
        <v>0</v>
      </c>
      <c r="AF49" s="93">
        <f>[44]Agosto!$K$35</f>
        <v>0</v>
      </c>
      <c r="AG49" s="81">
        <f>SUM(B49:AF49)</f>
        <v>0</v>
      </c>
      <c r="AH49" s="82">
        <f t="shared" si="4"/>
        <v>0</v>
      </c>
      <c r="AI49" s="56">
        <f t="shared" si="5"/>
        <v>31</v>
      </c>
    </row>
    <row r="50" spans="1:36" x14ac:dyDescent="0.2">
      <c r="A50" s="103" t="s">
        <v>50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43.8</v>
      </c>
      <c r="K50" s="10">
        <v>0.4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9.4</v>
      </c>
      <c r="Z50" s="10">
        <v>0</v>
      </c>
      <c r="AA50" s="10">
        <v>0.2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81">
        <f>SUM(B50:AF50)</f>
        <v>53.8</v>
      </c>
      <c r="AH50" s="82">
        <f t="shared" si="4"/>
        <v>43.8</v>
      </c>
      <c r="AI50" s="56">
        <f t="shared" si="5"/>
        <v>27</v>
      </c>
    </row>
    <row r="51" spans="1:36" s="5" customFormat="1" x14ac:dyDescent="0.2">
      <c r="A51" s="103" t="s">
        <v>225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1.2</v>
      </c>
      <c r="J51" s="10">
        <v>30.2</v>
      </c>
      <c r="K51" s="10">
        <v>0.4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3.6</v>
      </c>
      <c r="Z51" s="10">
        <v>5.2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81">
        <f t="shared" ref="AG51:AG66" si="7">SUM(B51:AF51)</f>
        <v>40.6</v>
      </c>
      <c r="AH51" s="82">
        <f t="shared" si="4"/>
        <v>30.2</v>
      </c>
      <c r="AI51" s="56">
        <f t="shared" si="5"/>
        <v>26</v>
      </c>
    </row>
    <row r="52" spans="1:36" x14ac:dyDescent="0.2">
      <c r="A52" s="103" t="s">
        <v>226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0.6</v>
      </c>
      <c r="J52" s="10">
        <v>41.4</v>
      </c>
      <c r="K52" s="10">
        <v>0.2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4.8</v>
      </c>
      <c r="Z52" s="10">
        <v>8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81">
        <f t="shared" si="7"/>
        <v>55</v>
      </c>
      <c r="AH52" s="82">
        <f t="shared" si="4"/>
        <v>41.4</v>
      </c>
      <c r="AI52" s="56">
        <f t="shared" si="5"/>
        <v>26</v>
      </c>
      <c r="AJ52" t="s">
        <v>33</v>
      </c>
    </row>
    <row r="53" spans="1:36" x14ac:dyDescent="0.2">
      <c r="A53" s="103" t="s">
        <v>227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25.4</v>
      </c>
      <c r="K53" s="10">
        <v>0.6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8.4</v>
      </c>
      <c r="Z53" s="10">
        <v>5.4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81">
        <f t="shared" si="7"/>
        <v>39.799999999999997</v>
      </c>
      <c r="AH53" s="82">
        <f t="shared" si="4"/>
        <v>25.4</v>
      </c>
      <c r="AI53" s="56">
        <f t="shared" si="5"/>
        <v>27</v>
      </c>
    </row>
    <row r="54" spans="1:36" x14ac:dyDescent="0.2">
      <c r="A54" s="103" t="s">
        <v>234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29.2</v>
      </c>
      <c r="J54" s="10">
        <v>19.399999999999999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1.8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81">
        <f t="shared" si="7"/>
        <v>50.399999999999991</v>
      </c>
      <c r="AH54" s="82">
        <f t="shared" si="4"/>
        <v>29.2</v>
      </c>
      <c r="AI54" s="56">
        <f t="shared" si="5"/>
        <v>28</v>
      </c>
    </row>
    <row r="55" spans="1:36" hidden="1" x14ac:dyDescent="0.2">
      <c r="A55" s="103" t="s">
        <v>235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81">
        <f t="shared" si="7"/>
        <v>0</v>
      </c>
      <c r="AH55" s="82">
        <f t="shared" si="4"/>
        <v>0</v>
      </c>
      <c r="AI55" s="56">
        <f t="shared" si="5"/>
        <v>0</v>
      </c>
    </row>
    <row r="56" spans="1:36" x14ac:dyDescent="0.2">
      <c r="A56" s="103" t="s">
        <v>6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1.6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81">
        <f t="shared" si="7"/>
        <v>1.6</v>
      </c>
      <c r="AH56" s="82">
        <f t="shared" si="4"/>
        <v>1.6</v>
      </c>
      <c r="AI56" s="56">
        <f t="shared" si="5"/>
        <v>30</v>
      </c>
    </row>
    <row r="57" spans="1:36" x14ac:dyDescent="0.2">
      <c r="A57" s="103" t="s">
        <v>236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15.4</v>
      </c>
      <c r="J57" s="10">
        <v>33.799999999999997</v>
      </c>
      <c r="K57" s="10">
        <v>0.2</v>
      </c>
      <c r="L57" s="10">
        <v>0.2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8.1999999999999993</v>
      </c>
      <c r="Z57" s="10">
        <v>0.8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81">
        <f t="shared" si="7"/>
        <v>58.599999999999994</v>
      </c>
      <c r="AH57" s="82">
        <f t="shared" si="4"/>
        <v>33.799999999999997</v>
      </c>
      <c r="AI57" s="56">
        <f t="shared" si="5"/>
        <v>25</v>
      </c>
    </row>
    <row r="58" spans="1:36" hidden="1" x14ac:dyDescent="0.2">
      <c r="A58" s="103" t="s">
        <v>7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81">
        <f t="shared" si="7"/>
        <v>0</v>
      </c>
      <c r="AH58" s="82">
        <f t="shared" si="4"/>
        <v>0</v>
      </c>
      <c r="AI58" s="56">
        <f t="shared" si="5"/>
        <v>0</v>
      </c>
    </row>
    <row r="59" spans="1:36" x14ac:dyDescent="0.2">
      <c r="A59" s="103" t="s">
        <v>228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0.8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0.2</v>
      </c>
      <c r="X59" s="10">
        <v>1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81">
        <f t="shared" si="7"/>
        <v>2</v>
      </c>
      <c r="AH59" s="82">
        <f t="shared" si="4"/>
        <v>1</v>
      </c>
      <c r="AI59" s="56">
        <f t="shared" si="5"/>
        <v>28</v>
      </c>
    </row>
    <row r="60" spans="1:36" x14ac:dyDescent="0.2">
      <c r="A60" s="103" t="s">
        <v>9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2.2000000000000002</v>
      </c>
      <c r="J60" s="10">
        <v>1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4</v>
      </c>
      <c r="Y60" s="10">
        <v>26.8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81">
        <f>SUM(B60:AF60)</f>
        <v>34</v>
      </c>
      <c r="AH60" s="82">
        <f t="shared" si="4"/>
        <v>26.8</v>
      </c>
      <c r="AI60" s="56">
        <f t="shared" si="5"/>
        <v>27</v>
      </c>
    </row>
    <row r="61" spans="1:36" x14ac:dyDescent="0.2">
      <c r="A61" s="103" t="s">
        <v>11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2.8</v>
      </c>
      <c r="J61" s="10">
        <v>6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4</v>
      </c>
      <c r="Y61" s="10">
        <v>20.2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81">
        <f t="shared" si="7"/>
        <v>33</v>
      </c>
      <c r="AH61" s="82">
        <f t="shared" si="4"/>
        <v>20.2</v>
      </c>
      <c r="AI61" s="56">
        <f t="shared" si="5"/>
        <v>27</v>
      </c>
      <c r="AJ61" t="s">
        <v>33</v>
      </c>
    </row>
    <row r="62" spans="1:36" x14ac:dyDescent="0.2">
      <c r="A62" s="103" t="s">
        <v>229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0.4</v>
      </c>
      <c r="I62" s="10">
        <v>6.4</v>
      </c>
      <c r="J62" s="10">
        <v>1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10.6</v>
      </c>
      <c r="Y62" s="10">
        <v>11.2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81">
        <f t="shared" si="7"/>
        <v>29.599999999999998</v>
      </c>
      <c r="AH62" s="82">
        <f t="shared" si="4"/>
        <v>11.2</v>
      </c>
      <c r="AI62" s="56">
        <f t="shared" si="5"/>
        <v>26</v>
      </c>
    </row>
    <row r="63" spans="1:36" x14ac:dyDescent="0.2">
      <c r="A63" s="103" t="s">
        <v>14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14.6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15</v>
      </c>
      <c r="Y63" s="10">
        <v>8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81">
        <f t="shared" si="7"/>
        <v>37.6</v>
      </c>
      <c r="AH63" s="82">
        <f t="shared" si="4"/>
        <v>15</v>
      </c>
      <c r="AI63" s="56">
        <f t="shared" si="5"/>
        <v>28</v>
      </c>
    </row>
    <row r="64" spans="1:36" x14ac:dyDescent="0.2">
      <c r="A64" s="103" t="s">
        <v>230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81">
        <f t="shared" si="7"/>
        <v>0</v>
      </c>
      <c r="AH64" s="82">
        <f t="shared" si="4"/>
        <v>0</v>
      </c>
      <c r="AI64" s="56">
        <f t="shared" si="5"/>
        <v>31</v>
      </c>
      <c r="AJ64" s="11" t="s">
        <v>33</v>
      </c>
    </row>
    <row r="65" spans="1:36" x14ac:dyDescent="0.2">
      <c r="A65" s="103" t="s">
        <v>17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6.8</v>
      </c>
      <c r="K65" s="10">
        <v>4.2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4.2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81">
        <f t="shared" si="7"/>
        <v>15.2</v>
      </c>
      <c r="AH65" s="82">
        <f t="shared" si="4"/>
        <v>6.8</v>
      </c>
      <c r="AI65" s="56">
        <f t="shared" si="5"/>
        <v>28</v>
      </c>
    </row>
    <row r="66" spans="1:36" x14ac:dyDescent="0.2">
      <c r="A66" s="108" t="s">
        <v>231</v>
      </c>
      <c r="B66" s="93">
        <v>0</v>
      </c>
      <c r="C66" s="93">
        <v>0</v>
      </c>
      <c r="D66" s="93">
        <v>0</v>
      </c>
      <c r="E66" s="93">
        <v>0</v>
      </c>
      <c r="F66" s="93">
        <v>0</v>
      </c>
      <c r="G66" s="93">
        <v>0</v>
      </c>
      <c r="H66" s="93">
        <v>0</v>
      </c>
      <c r="I66" s="93">
        <v>0</v>
      </c>
      <c r="J66" s="93">
        <v>18.2</v>
      </c>
      <c r="K66" s="93">
        <v>6.6</v>
      </c>
      <c r="L66" s="93">
        <v>0</v>
      </c>
      <c r="M66" s="93">
        <v>0</v>
      </c>
      <c r="N66" s="93">
        <v>0</v>
      </c>
      <c r="O66" s="93">
        <v>0</v>
      </c>
      <c r="P66" s="93">
        <v>0</v>
      </c>
      <c r="Q66" s="93">
        <v>0</v>
      </c>
      <c r="R66" s="93">
        <v>0</v>
      </c>
      <c r="S66" s="93">
        <v>0</v>
      </c>
      <c r="T66" s="93">
        <v>0</v>
      </c>
      <c r="U66" s="93">
        <v>0</v>
      </c>
      <c r="V66" s="93">
        <v>0</v>
      </c>
      <c r="W66" s="93">
        <v>0</v>
      </c>
      <c r="X66" s="93">
        <v>0</v>
      </c>
      <c r="Y66" s="93">
        <v>3.6</v>
      </c>
      <c r="Z66" s="93">
        <v>5.8</v>
      </c>
      <c r="AA66" s="93">
        <v>0</v>
      </c>
      <c r="AB66" s="93">
        <v>0</v>
      </c>
      <c r="AC66" s="93">
        <v>0</v>
      </c>
      <c r="AD66" s="93">
        <v>0</v>
      </c>
      <c r="AE66" s="93">
        <v>0</v>
      </c>
      <c r="AF66" s="93">
        <v>0</v>
      </c>
      <c r="AG66" s="81">
        <f t="shared" si="7"/>
        <v>34.199999999999996</v>
      </c>
      <c r="AH66" s="82">
        <f t="shared" si="4"/>
        <v>18.2</v>
      </c>
      <c r="AI66" s="56">
        <f t="shared" si="5"/>
        <v>27</v>
      </c>
      <c r="AJ66" s="11" t="s">
        <v>33</v>
      </c>
    </row>
    <row r="67" spans="1:36" x14ac:dyDescent="0.2">
      <c r="A67" s="95" t="s">
        <v>221</v>
      </c>
      <c r="B67" s="93">
        <v>0</v>
      </c>
      <c r="C67" s="93">
        <v>0</v>
      </c>
      <c r="D67" s="93">
        <v>0</v>
      </c>
      <c r="E67" s="93">
        <v>0</v>
      </c>
      <c r="F67" s="93">
        <v>0</v>
      </c>
      <c r="G67" s="93">
        <v>0</v>
      </c>
      <c r="H67" s="93">
        <v>0</v>
      </c>
      <c r="I67" s="93">
        <v>2.2000000000000002</v>
      </c>
      <c r="J67" s="93">
        <v>0.8</v>
      </c>
      <c r="K67" s="93">
        <v>0</v>
      </c>
      <c r="L67" s="93">
        <v>0</v>
      </c>
      <c r="M67" s="93">
        <v>0</v>
      </c>
      <c r="N67" s="93">
        <v>0</v>
      </c>
      <c r="O67" s="93">
        <v>0</v>
      </c>
      <c r="P67" s="93">
        <v>0</v>
      </c>
      <c r="Q67" s="93">
        <v>0</v>
      </c>
      <c r="R67" s="93">
        <v>0</v>
      </c>
      <c r="S67" s="93">
        <v>0</v>
      </c>
      <c r="T67" s="93">
        <v>0</v>
      </c>
      <c r="U67" s="93">
        <v>0</v>
      </c>
      <c r="V67" s="93">
        <v>0</v>
      </c>
      <c r="W67" s="93">
        <v>0</v>
      </c>
      <c r="X67" s="93">
        <v>6.7</v>
      </c>
      <c r="Y67" s="93">
        <v>25.3</v>
      </c>
      <c r="Z67" s="93">
        <v>0</v>
      </c>
      <c r="AA67" s="93">
        <v>0</v>
      </c>
      <c r="AB67" s="93">
        <v>0</v>
      </c>
      <c r="AC67" s="93">
        <v>0</v>
      </c>
      <c r="AD67" s="93">
        <v>0</v>
      </c>
      <c r="AE67" s="93">
        <v>0</v>
      </c>
      <c r="AF67" s="93">
        <v>0</v>
      </c>
      <c r="AG67" s="81">
        <f>SUM(B67:AF67)</f>
        <v>35</v>
      </c>
      <c r="AH67" s="82">
        <f t="shared" si="4"/>
        <v>25.3</v>
      </c>
      <c r="AI67" s="56">
        <f t="shared" si="5"/>
        <v>27</v>
      </c>
    </row>
    <row r="68" spans="1:36" x14ac:dyDescent="0.2">
      <c r="A68" s="95" t="s">
        <v>222</v>
      </c>
      <c r="B68" s="93">
        <v>0</v>
      </c>
      <c r="C68" s="93">
        <v>0</v>
      </c>
      <c r="D68" s="93">
        <v>0</v>
      </c>
      <c r="E68" s="93">
        <v>0</v>
      </c>
      <c r="F68" s="93">
        <v>0</v>
      </c>
      <c r="G68" s="93">
        <v>0</v>
      </c>
      <c r="H68" s="93">
        <v>0</v>
      </c>
      <c r="I68" s="93">
        <v>1.9</v>
      </c>
      <c r="J68" s="93">
        <v>0.6</v>
      </c>
      <c r="K68" s="93">
        <v>0</v>
      </c>
      <c r="L68" s="93">
        <v>0</v>
      </c>
      <c r="M68" s="93">
        <v>0</v>
      </c>
      <c r="N68" s="93">
        <v>0</v>
      </c>
      <c r="O68" s="93">
        <v>0</v>
      </c>
      <c r="P68" s="93">
        <v>0</v>
      </c>
      <c r="Q68" s="93">
        <v>0</v>
      </c>
      <c r="R68" s="93">
        <v>0</v>
      </c>
      <c r="S68" s="93">
        <v>0</v>
      </c>
      <c r="T68" s="93">
        <v>0</v>
      </c>
      <c r="U68" s="93">
        <v>0</v>
      </c>
      <c r="V68" s="93">
        <v>0</v>
      </c>
      <c r="W68" s="93">
        <v>0</v>
      </c>
      <c r="X68" s="93">
        <v>7.9</v>
      </c>
      <c r="Y68" s="93">
        <v>27.9</v>
      </c>
      <c r="Z68" s="93">
        <v>0.1</v>
      </c>
      <c r="AA68" s="93">
        <v>0</v>
      </c>
      <c r="AB68" s="93">
        <v>0</v>
      </c>
      <c r="AC68" s="93">
        <v>0</v>
      </c>
      <c r="AD68" s="93">
        <v>0</v>
      </c>
      <c r="AE68" s="93">
        <v>0</v>
      </c>
      <c r="AF68" s="93">
        <v>0</v>
      </c>
      <c r="AG68" s="81">
        <f t="shared" si="6"/>
        <v>38.4</v>
      </c>
      <c r="AH68" s="82">
        <f t="shared" si="4"/>
        <v>27.9</v>
      </c>
      <c r="AI68" s="56">
        <f t="shared" si="5"/>
        <v>26</v>
      </c>
    </row>
    <row r="69" spans="1:36" x14ac:dyDescent="0.2">
      <c r="A69" s="95" t="s">
        <v>223</v>
      </c>
      <c r="B69" s="93">
        <v>0</v>
      </c>
      <c r="C69" s="93">
        <v>0</v>
      </c>
      <c r="D69" s="93">
        <v>0</v>
      </c>
      <c r="E69" s="93">
        <v>0</v>
      </c>
      <c r="F69" s="93">
        <v>0</v>
      </c>
      <c r="G69" s="93">
        <v>0</v>
      </c>
      <c r="H69" s="93">
        <v>0</v>
      </c>
      <c r="I69" s="93">
        <v>2.1</v>
      </c>
      <c r="J69" s="93">
        <v>1</v>
      </c>
      <c r="K69" s="93">
        <v>0</v>
      </c>
      <c r="L69" s="93">
        <v>0</v>
      </c>
      <c r="M69" s="93">
        <v>0</v>
      </c>
      <c r="N69" s="93">
        <v>0</v>
      </c>
      <c r="O69" s="93">
        <v>0</v>
      </c>
      <c r="P69" s="93">
        <v>0</v>
      </c>
      <c r="Q69" s="93">
        <v>0</v>
      </c>
      <c r="R69" s="93">
        <v>0</v>
      </c>
      <c r="S69" s="93">
        <v>0</v>
      </c>
      <c r="T69" s="93">
        <v>0</v>
      </c>
      <c r="U69" s="93">
        <v>0</v>
      </c>
      <c r="V69" s="93">
        <v>0</v>
      </c>
      <c r="W69" s="93">
        <v>0</v>
      </c>
      <c r="X69" s="93">
        <v>6.6</v>
      </c>
      <c r="Y69" s="93">
        <v>19.3</v>
      </c>
      <c r="Z69" s="93">
        <v>0</v>
      </c>
      <c r="AA69" s="93">
        <v>0</v>
      </c>
      <c r="AB69" s="93">
        <v>0</v>
      </c>
      <c r="AC69" s="93">
        <v>0</v>
      </c>
      <c r="AD69" s="93">
        <v>0</v>
      </c>
      <c r="AE69" s="93">
        <v>0</v>
      </c>
      <c r="AF69" s="93">
        <v>0</v>
      </c>
      <c r="AG69" s="81">
        <f>SUM(B69:AF69)</f>
        <v>29</v>
      </c>
      <c r="AH69" s="82">
        <f t="shared" si="4"/>
        <v>19.3</v>
      </c>
      <c r="AI69" s="56">
        <f t="shared" ref="AI69:AI70" si="8">COUNTIF(B69:AF69,"=0,0")</f>
        <v>27</v>
      </c>
    </row>
    <row r="70" spans="1:36" x14ac:dyDescent="0.2">
      <c r="A70" s="95" t="s">
        <v>224</v>
      </c>
      <c r="B70" s="107">
        <v>0</v>
      </c>
      <c r="C70" s="107">
        <v>0</v>
      </c>
      <c r="D70" s="107">
        <v>0</v>
      </c>
      <c r="E70" s="107">
        <v>0</v>
      </c>
      <c r="F70" s="107">
        <v>0</v>
      </c>
      <c r="G70" s="107">
        <v>0</v>
      </c>
      <c r="H70" s="107">
        <v>0</v>
      </c>
      <c r="I70" s="107">
        <v>8.4</v>
      </c>
      <c r="J70" s="107">
        <v>0.9</v>
      </c>
      <c r="K70" s="107">
        <v>0.1</v>
      </c>
      <c r="L70" s="107">
        <v>0</v>
      </c>
      <c r="M70" s="107">
        <v>0</v>
      </c>
      <c r="N70" s="107">
        <v>0</v>
      </c>
      <c r="O70" s="107">
        <v>0</v>
      </c>
      <c r="P70" s="107">
        <v>0</v>
      </c>
      <c r="Q70" s="107">
        <v>0</v>
      </c>
      <c r="R70" s="107">
        <v>0</v>
      </c>
      <c r="S70" s="107">
        <v>0</v>
      </c>
      <c r="T70" s="107">
        <v>0</v>
      </c>
      <c r="U70" s="107">
        <v>0</v>
      </c>
      <c r="V70" s="107">
        <v>0</v>
      </c>
      <c r="W70" s="107">
        <v>0</v>
      </c>
      <c r="X70" s="107">
        <v>3</v>
      </c>
      <c r="Y70" s="107">
        <v>10.8</v>
      </c>
      <c r="Z70" s="107">
        <v>0</v>
      </c>
      <c r="AA70" s="107">
        <v>0</v>
      </c>
      <c r="AB70" s="107">
        <v>0</v>
      </c>
      <c r="AC70" s="107">
        <v>0</v>
      </c>
      <c r="AD70" s="107">
        <v>0</v>
      </c>
      <c r="AE70" s="107">
        <v>0</v>
      </c>
      <c r="AF70" s="107">
        <v>0</v>
      </c>
      <c r="AG70" s="81">
        <f>SUM(B70:AF70)</f>
        <v>23.200000000000003</v>
      </c>
      <c r="AH70" s="82">
        <f>MAX(B70:AF70)</f>
        <v>10.8</v>
      </c>
      <c r="AI70" s="56">
        <f t="shared" si="8"/>
        <v>26</v>
      </c>
    </row>
    <row r="71" spans="1:36" s="5" customFormat="1" ht="17.100000000000001" customHeight="1" thickBot="1" x14ac:dyDescent="0.25">
      <c r="A71" s="51" t="s">
        <v>22</v>
      </c>
      <c r="B71" s="94">
        <f>MAX(B5:B70)</f>
        <v>0</v>
      </c>
      <c r="C71" s="94">
        <f t="shared" ref="C71:AF71" si="9">MAX(C5:C70)</f>
        <v>0</v>
      </c>
      <c r="D71" s="94">
        <f t="shared" si="9"/>
        <v>0</v>
      </c>
      <c r="E71" s="94">
        <f t="shared" si="9"/>
        <v>2.8000000000000003</v>
      </c>
      <c r="F71" s="94">
        <f t="shared" si="9"/>
        <v>0</v>
      </c>
      <c r="G71" s="94">
        <f t="shared" si="9"/>
        <v>0</v>
      </c>
      <c r="H71" s="94">
        <f t="shared" si="9"/>
        <v>14</v>
      </c>
      <c r="I71" s="94">
        <f t="shared" si="9"/>
        <v>29.799999999999994</v>
      </c>
      <c r="J71" s="94">
        <f t="shared" si="9"/>
        <v>43.8</v>
      </c>
      <c r="K71" s="94">
        <f t="shared" si="9"/>
        <v>6.6</v>
      </c>
      <c r="L71" s="94">
        <f t="shared" si="9"/>
        <v>0.2</v>
      </c>
      <c r="M71" s="94">
        <f t="shared" si="9"/>
        <v>0.4</v>
      </c>
      <c r="N71" s="94">
        <f t="shared" si="9"/>
        <v>0</v>
      </c>
      <c r="O71" s="94">
        <f t="shared" si="9"/>
        <v>0.6</v>
      </c>
      <c r="P71" s="94">
        <f t="shared" si="9"/>
        <v>0</v>
      </c>
      <c r="Q71" s="94">
        <f t="shared" si="9"/>
        <v>0</v>
      </c>
      <c r="R71" s="94">
        <f t="shared" si="9"/>
        <v>0</v>
      </c>
      <c r="S71" s="94">
        <f t="shared" si="9"/>
        <v>0.2</v>
      </c>
      <c r="T71" s="94">
        <f t="shared" si="9"/>
        <v>0</v>
      </c>
      <c r="U71" s="94">
        <f t="shared" si="9"/>
        <v>0</v>
      </c>
      <c r="V71" s="94">
        <f t="shared" si="9"/>
        <v>0</v>
      </c>
      <c r="W71" s="94">
        <f t="shared" si="9"/>
        <v>0.2</v>
      </c>
      <c r="X71" s="94">
        <f t="shared" si="9"/>
        <v>17.399999999999999</v>
      </c>
      <c r="Y71" s="94">
        <f t="shared" si="9"/>
        <v>28.4</v>
      </c>
      <c r="Z71" s="94">
        <f t="shared" si="9"/>
        <v>16.599999999999998</v>
      </c>
      <c r="AA71" s="94">
        <f t="shared" si="9"/>
        <v>0.2</v>
      </c>
      <c r="AB71" s="94">
        <f t="shared" si="9"/>
        <v>0</v>
      </c>
      <c r="AC71" s="94">
        <f t="shared" si="9"/>
        <v>0</v>
      </c>
      <c r="AD71" s="94">
        <f t="shared" si="9"/>
        <v>0.8</v>
      </c>
      <c r="AE71" s="94">
        <f t="shared" si="9"/>
        <v>1</v>
      </c>
      <c r="AF71" s="94">
        <f t="shared" si="9"/>
        <v>0.2</v>
      </c>
      <c r="AG71" s="81">
        <f>SUM(B71:AF71)</f>
        <v>163.19999999999999</v>
      </c>
      <c r="AH71" s="82">
        <f>MAX(B71:AF71)</f>
        <v>43.8</v>
      </c>
      <c r="AI71" s="56">
        <f>COUNTIF(B71:AF71,"=0,0")</f>
        <v>14</v>
      </c>
    </row>
    <row r="72" spans="1:36" x14ac:dyDescent="0.2">
      <c r="A72" s="126" t="s">
        <v>209</v>
      </c>
      <c r="B72" s="127"/>
      <c r="C72" s="42"/>
      <c r="D72" s="42"/>
      <c r="E72" s="42"/>
      <c r="F72" s="42"/>
      <c r="G72" s="42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48"/>
      <c r="AE72" s="52"/>
      <c r="AF72" s="52"/>
      <c r="AG72" s="86"/>
      <c r="AH72" s="86"/>
      <c r="AI72" s="87"/>
    </row>
    <row r="73" spans="1:36" x14ac:dyDescent="0.2">
      <c r="A73" s="128" t="s">
        <v>210</v>
      </c>
      <c r="B73" s="129"/>
      <c r="C73" s="43"/>
      <c r="D73" s="43"/>
      <c r="E73" s="43"/>
      <c r="F73" s="43"/>
      <c r="G73" s="43"/>
      <c r="H73" s="43"/>
      <c r="I73" s="4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110"/>
      <c r="U73" s="110"/>
      <c r="V73" s="110"/>
      <c r="W73" s="110"/>
      <c r="X73" s="110"/>
      <c r="Y73" s="83"/>
      <c r="Z73" s="83"/>
      <c r="AA73" s="83"/>
      <c r="AB73" s="83"/>
      <c r="AC73" s="83"/>
      <c r="AD73" s="83"/>
      <c r="AE73" s="83"/>
      <c r="AF73" s="83"/>
      <c r="AG73" s="86"/>
      <c r="AH73" s="86"/>
      <c r="AI73" s="87"/>
    </row>
    <row r="74" spans="1:36" x14ac:dyDescent="0.2">
      <c r="A74" s="77" t="s">
        <v>207</v>
      </c>
      <c r="B74" s="76"/>
      <c r="C74" s="83"/>
      <c r="D74" s="83"/>
      <c r="E74" s="98"/>
      <c r="F74" s="98"/>
      <c r="G74" s="98"/>
      <c r="H74" s="98"/>
      <c r="I74" s="83"/>
      <c r="J74" s="84"/>
      <c r="K74" s="84"/>
      <c r="L74" s="84"/>
      <c r="M74" s="84"/>
      <c r="N74" s="84"/>
      <c r="O74" s="84"/>
      <c r="P74" s="84"/>
      <c r="Q74" s="83"/>
      <c r="R74" s="83"/>
      <c r="S74" s="83"/>
      <c r="T74" s="111"/>
      <c r="U74" s="111"/>
      <c r="V74" s="111"/>
      <c r="W74" s="111"/>
      <c r="X74" s="111"/>
      <c r="Y74" s="83"/>
      <c r="Z74" s="83"/>
      <c r="AA74" s="83"/>
      <c r="AB74" s="83"/>
      <c r="AC74" s="83"/>
      <c r="AD74" s="48"/>
      <c r="AE74" s="48"/>
      <c r="AF74" s="48"/>
      <c r="AG74" s="86"/>
      <c r="AH74" s="86"/>
      <c r="AI74" s="87"/>
    </row>
    <row r="75" spans="1:36" x14ac:dyDescent="0.2">
      <c r="A75" s="77" t="s">
        <v>208</v>
      </c>
      <c r="B75" s="75"/>
      <c r="C75" s="42"/>
      <c r="D75" s="42"/>
      <c r="E75" s="98"/>
      <c r="F75" s="98"/>
      <c r="G75" s="98"/>
      <c r="H75" s="98"/>
      <c r="I75" s="42"/>
      <c r="J75" s="42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48"/>
      <c r="AE75" s="48"/>
      <c r="AF75" s="48"/>
      <c r="AG75" s="86"/>
      <c r="AH75" s="86"/>
      <c r="AI75" s="87"/>
    </row>
    <row r="76" spans="1:36" x14ac:dyDescent="0.2">
      <c r="A76" s="44"/>
      <c r="B76" s="83"/>
      <c r="C76" s="83"/>
      <c r="D76" s="83"/>
      <c r="E76" s="98"/>
      <c r="F76" s="98"/>
      <c r="G76" s="98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48"/>
      <c r="AF76" s="48"/>
      <c r="AG76" s="86"/>
      <c r="AH76" s="86"/>
      <c r="AI76" s="87"/>
    </row>
    <row r="77" spans="1:36" x14ac:dyDescent="0.2">
      <c r="A77" s="44"/>
      <c r="B77" s="83"/>
      <c r="C77" s="83"/>
      <c r="D77" s="83"/>
      <c r="E77" s="98"/>
      <c r="F77" s="98"/>
      <c r="G77" s="98"/>
      <c r="H77" s="98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49"/>
      <c r="AF77" s="49"/>
      <c r="AG77" s="86"/>
      <c r="AH77" s="86"/>
      <c r="AI77" s="87"/>
    </row>
    <row r="78" spans="1:36" ht="13.5" thickBot="1" x14ac:dyDescent="0.25">
      <c r="A78" s="53"/>
      <c r="B78" s="54"/>
      <c r="C78" s="54"/>
      <c r="D78" s="54"/>
      <c r="E78" s="54"/>
      <c r="F78" s="54"/>
      <c r="G78" s="54" t="s">
        <v>33</v>
      </c>
      <c r="H78" s="54"/>
      <c r="I78" s="54"/>
      <c r="J78" s="54"/>
      <c r="K78" s="54"/>
      <c r="L78" s="54" t="s">
        <v>33</v>
      </c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88"/>
      <c r="AH78" s="88"/>
      <c r="AI78" s="89" t="s">
        <v>33</v>
      </c>
    </row>
    <row r="79" spans="1:36" x14ac:dyDescent="0.2">
      <c r="AG79" s="2"/>
      <c r="AH79" s="2"/>
      <c r="AI79" s="2"/>
    </row>
    <row r="80" spans="1:36" x14ac:dyDescent="0.2">
      <c r="AG80" s="2"/>
      <c r="AH80" s="2"/>
      <c r="AI80" s="2"/>
    </row>
    <row r="81" spans="7:35" x14ac:dyDescent="0.2">
      <c r="G81" s="2" t="s">
        <v>33</v>
      </c>
      <c r="AG81" s="2"/>
      <c r="AH81" s="2"/>
      <c r="AI81" s="2"/>
    </row>
    <row r="82" spans="7:35" x14ac:dyDescent="0.2">
      <c r="Q82" s="2" t="s">
        <v>33</v>
      </c>
      <c r="T82" s="2" t="s">
        <v>33</v>
      </c>
      <c r="V82" s="2" t="s">
        <v>33</v>
      </c>
      <c r="X82" s="2" t="s">
        <v>33</v>
      </c>
      <c r="Z82" s="2" t="s">
        <v>33</v>
      </c>
      <c r="AG82" s="2"/>
      <c r="AH82" s="2"/>
      <c r="AI82" s="2"/>
    </row>
    <row r="83" spans="7:35" x14ac:dyDescent="0.2">
      <c r="J83" s="2" t="s">
        <v>33</v>
      </c>
      <c r="M83" s="2" t="s">
        <v>33</v>
      </c>
      <c r="P83" s="2" t="s">
        <v>33</v>
      </c>
      <c r="Q83" s="2" t="s">
        <v>33</v>
      </c>
      <c r="R83" s="2" t="s">
        <v>33</v>
      </c>
      <c r="S83" s="2" t="s">
        <v>33</v>
      </c>
      <c r="T83" s="2" t="s">
        <v>33</v>
      </c>
      <c r="W83" s="2" t="s">
        <v>33</v>
      </c>
      <c r="X83" s="2" t="s">
        <v>33</v>
      </c>
      <c r="Z83" s="2" t="s">
        <v>33</v>
      </c>
      <c r="AB83" s="2" t="s">
        <v>33</v>
      </c>
      <c r="AG83" s="2"/>
      <c r="AH83" s="2" t="s">
        <v>33</v>
      </c>
      <c r="AI83" s="2"/>
    </row>
    <row r="84" spans="7:35" x14ac:dyDescent="0.2">
      <c r="Q84" s="2" t="s">
        <v>33</v>
      </c>
      <c r="S84" s="2" t="s">
        <v>33</v>
      </c>
      <c r="V84" s="2" t="s">
        <v>33</v>
      </c>
      <c r="W84" s="2" t="s">
        <v>33</v>
      </c>
      <c r="AB84" s="2" t="s">
        <v>33</v>
      </c>
      <c r="AC84" s="2" t="s">
        <v>33</v>
      </c>
      <c r="AG84" s="2" t="s">
        <v>33</v>
      </c>
      <c r="AH84" s="2" t="s">
        <v>33</v>
      </c>
      <c r="AI84" s="2"/>
    </row>
    <row r="85" spans="7:35" x14ac:dyDescent="0.2">
      <c r="J85" s="2" t="s">
        <v>33</v>
      </c>
      <c r="O85" s="2" t="s">
        <v>206</v>
      </c>
      <c r="P85" s="2" t="s">
        <v>33</v>
      </c>
      <c r="S85" s="2" t="s">
        <v>33</v>
      </c>
      <c r="T85" s="2" t="s">
        <v>33</v>
      </c>
      <c r="U85" s="2" t="s">
        <v>33</v>
      </c>
      <c r="V85" s="2" t="s">
        <v>33</v>
      </c>
      <c r="Z85" s="2" t="s">
        <v>33</v>
      </c>
      <c r="AG85" s="2"/>
      <c r="AH85" s="2"/>
      <c r="AI85" s="2" t="s">
        <v>33</v>
      </c>
    </row>
    <row r="86" spans="7:35" x14ac:dyDescent="0.2">
      <c r="K86" s="2" t="s">
        <v>33</v>
      </c>
      <c r="L86" s="2" t="s">
        <v>33</v>
      </c>
      <c r="M86" s="2" t="s">
        <v>33</v>
      </c>
      <c r="P86" s="2" t="s">
        <v>33</v>
      </c>
      <c r="Q86" s="2" t="s">
        <v>33</v>
      </c>
      <c r="S86" s="2" t="s">
        <v>33</v>
      </c>
      <c r="W86" s="2" t="s">
        <v>33</v>
      </c>
      <c r="Z86" s="2" t="s">
        <v>33</v>
      </c>
      <c r="AB86" s="2" t="s">
        <v>33</v>
      </c>
      <c r="AG86" s="2"/>
      <c r="AH86" s="2"/>
      <c r="AI86" s="2"/>
    </row>
    <row r="87" spans="7:35" x14ac:dyDescent="0.2">
      <c r="H87" s="2" t="s">
        <v>33</v>
      </c>
      <c r="S87" s="2" t="s">
        <v>33</v>
      </c>
      <c r="W87" s="2" t="s">
        <v>33</v>
      </c>
      <c r="AG87" s="2"/>
      <c r="AH87" s="2"/>
      <c r="AI87" s="2"/>
    </row>
    <row r="88" spans="7:35" x14ac:dyDescent="0.2">
      <c r="Q88" s="2" t="s">
        <v>33</v>
      </c>
      <c r="R88" s="2" t="s">
        <v>33</v>
      </c>
      <c r="AE88" s="2" t="s">
        <v>33</v>
      </c>
      <c r="AG88" s="2"/>
      <c r="AH88" s="2"/>
      <c r="AI88" s="2"/>
    </row>
    <row r="89" spans="7:35" x14ac:dyDescent="0.2">
      <c r="S89" s="2" t="s">
        <v>33</v>
      </c>
      <c r="X89" s="2" t="s">
        <v>33</v>
      </c>
      <c r="AC89" s="2" t="s">
        <v>33</v>
      </c>
      <c r="AG89" s="2"/>
      <c r="AH89" s="2"/>
      <c r="AI89" s="2" t="s">
        <v>33</v>
      </c>
    </row>
    <row r="90" spans="7:35" x14ac:dyDescent="0.2">
      <c r="Y90" s="2" t="s">
        <v>33</v>
      </c>
      <c r="AG90" s="2"/>
      <c r="AH90" s="2"/>
      <c r="AI90" s="2"/>
    </row>
    <row r="91" spans="7:35" x14ac:dyDescent="0.2">
      <c r="AG91" s="2"/>
      <c r="AH91" s="2"/>
      <c r="AI91" s="2"/>
    </row>
    <row r="92" spans="7:35" x14ac:dyDescent="0.2">
      <c r="AG92" s="2"/>
      <c r="AH92" s="2"/>
      <c r="AI92" s="2"/>
    </row>
    <row r="93" spans="7:35" x14ac:dyDescent="0.2">
      <c r="AG93" s="2"/>
      <c r="AH93" s="2"/>
      <c r="AI93" s="2"/>
    </row>
    <row r="94" spans="7:35" x14ac:dyDescent="0.2">
      <c r="S94" s="2" t="s">
        <v>33</v>
      </c>
      <c r="AG94" s="2"/>
      <c r="AH94" s="2"/>
      <c r="AI94" s="2"/>
    </row>
    <row r="95" spans="7:35" x14ac:dyDescent="0.2">
      <c r="AG95" s="2"/>
      <c r="AH95" s="2"/>
      <c r="AI95" s="2"/>
    </row>
    <row r="96" spans="7:35" x14ac:dyDescent="0.2">
      <c r="AG96" s="2"/>
      <c r="AH96" s="2"/>
      <c r="AI96" s="2"/>
    </row>
    <row r="97" spans="33:35" x14ac:dyDescent="0.2">
      <c r="AG97" s="2"/>
      <c r="AH97" s="2"/>
      <c r="AI97" s="2"/>
    </row>
    <row r="98" spans="33:35" x14ac:dyDescent="0.2">
      <c r="AG98" s="2"/>
      <c r="AH98" s="2"/>
      <c r="AI98" s="2"/>
    </row>
  </sheetData>
  <sortState ref="A5:AI49">
    <sortCondition ref="A5:A49"/>
  </sortState>
  <mergeCells count="39">
    <mergeCell ref="A72:B72"/>
    <mergeCell ref="A73:B73"/>
    <mergeCell ref="AI3:AI4"/>
    <mergeCell ref="A1:AI1"/>
    <mergeCell ref="B2:AI2"/>
    <mergeCell ref="A2:A4"/>
    <mergeCell ref="B3:B4"/>
    <mergeCell ref="C3:C4"/>
    <mergeCell ref="D3:D4"/>
    <mergeCell ref="W3:W4"/>
    <mergeCell ref="E3:E4"/>
    <mergeCell ref="F3:F4"/>
    <mergeCell ref="G3:G4"/>
    <mergeCell ref="J3:J4"/>
    <mergeCell ref="M3:M4"/>
    <mergeCell ref="N3:N4"/>
    <mergeCell ref="AE3:AE4"/>
    <mergeCell ref="AF3:AF4"/>
    <mergeCell ref="S3:S4"/>
    <mergeCell ref="T73:X73"/>
    <mergeCell ref="AC3:AC4"/>
    <mergeCell ref="AD3:AD4"/>
    <mergeCell ref="R3:R4"/>
    <mergeCell ref="T74:X74"/>
    <mergeCell ref="V3:V4"/>
    <mergeCell ref="X3:X4"/>
    <mergeCell ref="AB3:AB4"/>
    <mergeCell ref="Y3:Y4"/>
    <mergeCell ref="Z3:Z4"/>
    <mergeCell ref="U3:U4"/>
    <mergeCell ref="T3:T4"/>
    <mergeCell ref="AA3:AA4"/>
    <mergeCell ref="Q3:Q4"/>
    <mergeCell ref="I3:I4"/>
    <mergeCell ref="H3:H4"/>
    <mergeCell ref="P3:P4"/>
    <mergeCell ref="K3:K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V V H F V k 4 o J C W o A A A A + A A A A B I A H A B D b 2 5 m a W c v U G F j a 2 F n Z S 5 4 b W w g o h g A K K A U A A A A A A A A A A A A A A A A A A A A A A A A A A A A h Y / B C o J A F E V / R W b v P M d K S p 4 j 1 D Y h C q L t M E 4 6 p K P o m P 5 b i z 6 p X 0 g o q 1 3 L e z k X z n 3 c 7 h g P Z e F c V d P q y k S E U Y 8 4 y s g q 1 S a L S G f P 7 p L E H H d C X k S m n B E 2 b T i 0 O i K 5 t X U I 0 P c 9 7 W e 0 a j L w P Y / B K d k e Z K 5 K 4 W r T W m G k I p 9 V + n 9 F O B 5 f M t y n A a M L t v L p P G A I U 4 2 J N l / E H 4 2 p h / B T 4 q Y r b N c o X l t 3 v U e Y I s L 7 B X 8 C U E s D B B Q A A g A I A F V R x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U c V W K I p H u A 4 A A A A R A A A A E w A c A E Z v c m 1 1 b G F z L 1 N l Y 3 R p b 2 4 x L m 0 g o h g A K K A U A A A A A A A A A A A A A A A A A A A A A A A A A A A A K 0 5 N L s n M z 1 M I h t C G 1 g B Q S w E C L Q A U A A I A C A B V U c V W T i g k J a g A A A D 4 A A A A E g A A A A A A A A A A A A A A A A A A A A A A Q 2 9 u Z m l n L 1 B h Y 2 t h Z 2 U u e G 1 s U E s B A i 0 A F A A C A A g A V V H F V g / K 6 a u k A A A A 6 Q A A A B M A A A A A A A A A A A A A A A A A 9 A A A A F t D b 2 5 0 Z W 5 0 X 1 R 5 c G V z X S 5 4 b W x Q S w E C L Q A U A A I A C A B V U c V W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P h J H 4 j y a U S o V s w 9 c k f P C w A A A A A C A A A A A A A D Z g A A w A A A A B A A A A B J W Z h K V a a L m s X I J 1 5 m s y H G A A A A A A S A A A C g A A A A E A A A A K P y 3 j + M a 8 6 Q z J e Z I l u p r I F Q A A A A O 4 o b S x 9 Q b o B W t / i M y A U C C N k g 3 7 Y I 6 t l F F t Y p Y b S m J x K 6 a j q S H 9 t q d p 0 L a 2 l 9 I / 6 Q 6 d y K + b z r 7 e U V a 3 + z 1 Y j K c p b A J + Y p u 9 p t 2 K o d S r Y A S b A U A A A A g r X N P R 9 A 1 / 9 5 x c 1 K P q T t z c w m 2 t M = < / D a t a M a s h u p > 
</file>

<file path=customXml/itemProps1.xml><?xml version="1.0" encoding="utf-8"?>
<ds:datastoreItem xmlns:ds="http://schemas.openxmlformats.org/officeDocument/2006/customXml" ds:itemID="{6C1EAFD5-7B12-4C8E-AE6D-07D083BDD6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RajadaVento</vt:lpstr>
      <vt:lpstr>Chuva</vt:lpstr>
      <vt:lpstr>ESTAÇÃO METEOROLÓGICA</vt:lpstr>
      <vt:lpstr>Chuva!Area_de_impressao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Alexandre Pontes Amaro</cp:lastModifiedBy>
  <cp:lastPrinted>2018-11-22T17:22:01Z</cp:lastPrinted>
  <dcterms:created xsi:type="dcterms:W3CDTF">2008-08-15T13:32:29Z</dcterms:created>
  <dcterms:modified xsi:type="dcterms:W3CDTF">2024-09-09T14:06:35Z</dcterms:modified>
</cp:coreProperties>
</file>