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4\"/>
    </mc:Choice>
  </mc:AlternateContent>
  <bookViews>
    <workbookView xWindow="0" yWindow="0" windowWidth="20400" windowHeight="7770" tabRatio="500" activeTab="1"/>
  </bookViews>
  <sheets>
    <sheet name="TempInst" sheetId="1" r:id="rId1"/>
    <sheet name="TempMax" sheetId="2" r:id="rId2"/>
    <sheet name="TempMin" sheetId="3" r:id="rId3"/>
    <sheet name="UmidInst" sheetId="4" r:id="rId4"/>
    <sheet name="UmidMax" sheetId="5" r:id="rId5"/>
    <sheet name="UmidMin" sheetId="6" r:id="rId6"/>
    <sheet name="VelVentoMax" sheetId="7" r:id="rId7"/>
    <sheet name="RajadaVento" sheetId="8" r:id="rId8"/>
    <sheet name="Chuva" sheetId="9" r:id="rId9"/>
    <sheet name="ESTAÇÃO METEOROLÓGICA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8">Chuva!$A$1:$AI$32</definedName>
    <definedName name="_xlnm.Print_Area" localSheetId="7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58" i="9" l="1"/>
  <c r="AH58" i="9"/>
  <c r="AI58" i="9"/>
  <c r="AG59" i="9"/>
  <c r="AH59" i="9"/>
  <c r="AI59" i="9"/>
  <c r="AG60" i="9"/>
  <c r="AH60" i="9"/>
  <c r="AI60" i="9"/>
  <c r="AG61" i="9"/>
  <c r="AH61" i="9"/>
  <c r="AI61" i="9"/>
  <c r="AG62" i="9"/>
  <c r="AH62" i="9"/>
  <c r="AI62" i="9"/>
  <c r="AG63" i="9"/>
  <c r="AH63" i="9"/>
  <c r="AI63" i="9"/>
  <c r="AG64" i="9"/>
  <c r="AH64" i="9"/>
  <c r="AI64" i="9"/>
  <c r="AG65" i="9"/>
  <c r="AH65" i="9"/>
  <c r="AI65" i="9"/>
  <c r="AG66" i="9"/>
  <c r="AH66" i="9"/>
  <c r="AI66" i="9"/>
  <c r="AG67" i="9"/>
  <c r="AH67" i="9"/>
  <c r="AI67" i="9"/>
  <c r="AG68" i="9"/>
  <c r="AH68" i="9"/>
  <c r="AI68" i="9"/>
  <c r="AG69" i="9"/>
  <c r="AH69" i="9"/>
  <c r="AI69" i="9"/>
  <c r="AG70" i="9"/>
  <c r="AH70" i="9"/>
  <c r="AI70" i="9"/>
  <c r="AG71" i="9"/>
  <c r="AH71" i="9"/>
  <c r="AI71" i="9"/>
  <c r="AG72" i="9"/>
  <c r="AH72" i="9"/>
  <c r="AI72" i="9"/>
  <c r="AG73" i="9"/>
  <c r="AH73" i="9"/>
  <c r="AI73" i="9"/>
  <c r="B74" i="9"/>
  <c r="C74" i="9"/>
  <c r="D74" i="9"/>
  <c r="E74" i="9"/>
  <c r="F74" i="9"/>
  <c r="G74" i="9"/>
  <c r="H74" i="9"/>
  <c r="I74" i="9"/>
  <c r="AI74" i="9" s="1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H74" i="9" l="1"/>
  <c r="AG74" i="9"/>
  <c r="AI51" i="9"/>
  <c r="AH51" i="9"/>
  <c r="AG51" i="9"/>
  <c r="AI39" i="9"/>
  <c r="AH39" i="9"/>
  <c r="AG39" i="9"/>
  <c r="B40" i="9"/>
  <c r="B41" i="9"/>
  <c r="B42" i="9"/>
  <c r="B43" i="9"/>
  <c r="B44" i="9"/>
  <c r="B45" i="9"/>
  <c r="B46" i="9"/>
  <c r="B47" i="9"/>
  <c r="B48" i="9"/>
  <c r="B49" i="9"/>
  <c r="B50" i="9"/>
  <c r="AG6" i="9" l="1"/>
  <c r="AG22" i="9"/>
  <c r="H47" i="10" l="1"/>
  <c r="AI57" i="9"/>
  <c r="AH57" i="9"/>
  <c r="AG57" i="9"/>
  <c r="AI56" i="9"/>
  <c r="AH56" i="9"/>
  <c r="AG56" i="9"/>
  <c r="AI55" i="9"/>
  <c r="AH55" i="9"/>
  <c r="AG55" i="9"/>
  <c r="AI54" i="9"/>
  <c r="AH54" i="9"/>
  <c r="AG54" i="9"/>
  <c r="AI53" i="9"/>
  <c r="AH53" i="9"/>
  <c r="AG53" i="9"/>
  <c r="AI52" i="9"/>
  <c r="AH52" i="9"/>
  <c r="AG52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AG50" i="9" s="1"/>
  <c r="H50" i="9"/>
  <c r="G50" i="9"/>
  <c r="F50" i="9"/>
  <c r="E50" i="9"/>
  <c r="D50" i="9"/>
  <c r="C50" i="9"/>
  <c r="AI50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I49" i="9" s="1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AI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H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I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I41" i="9"/>
  <c r="AH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I37" i="9" s="1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AG35" i="9" s="1"/>
  <c r="H35" i="9"/>
  <c r="G35" i="9"/>
  <c r="F35" i="9"/>
  <c r="E35" i="9"/>
  <c r="D35" i="9"/>
  <c r="C35" i="9"/>
  <c r="B35" i="9"/>
  <c r="AI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AG31" i="9" s="1"/>
  <c r="H31" i="9"/>
  <c r="G31" i="9"/>
  <c r="F31" i="9"/>
  <c r="E31" i="9"/>
  <c r="D31" i="9"/>
  <c r="C31" i="9"/>
  <c r="B31" i="9"/>
  <c r="AI31" i="9" s="1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I30" i="9" s="1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I29" i="9" s="1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I28" i="9" s="1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AG27" i="9" s="1"/>
  <c r="H27" i="9"/>
  <c r="G27" i="9"/>
  <c r="F27" i="9"/>
  <c r="E27" i="9"/>
  <c r="D27" i="9"/>
  <c r="C27" i="9"/>
  <c r="B27" i="9"/>
  <c r="AI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H26" i="9" s="1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AG23" i="9" s="1"/>
  <c r="H23" i="9"/>
  <c r="G23" i="9"/>
  <c r="F23" i="9"/>
  <c r="E23" i="9"/>
  <c r="D23" i="9"/>
  <c r="C23" i="9"/>
  <c r="B23" i="9"/>
  <c r="AI23" i="9" s="1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I22" i="9" s="1"/>
  <c r="B22" i="9"/>
  <c r="AH22" i="9" s="1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I21" i="9" s="1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AG19" i="9" s="1"/>
  <c r="H19" i="9"/>
  <c r="G19" i="9"/>
  <c r="F19" i="9"/>
  <c r="E19" i="9"/>
  <c r="D19" i="9"/>
  <c r="C19" i="9"/>
  <c r="B19" i="9"/>
  <c r="AI18" i="9"/>
  <c r="AH18" i="9"/>
  <c r="AG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I17" i="9" s="1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I16" i="9" s="1"/>
  <c r="AH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I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AG9" i="9" s="1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I8" i="9" s="1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D3" i="9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AG47" i="8" s="1"/>
  <c r="H47" i="8"/>
  <c r="G47" i="8"/>
  <c r="F47" i="8"/>
  <c r="E47" i="8"/>
  <c r="D47" i="8"/>
  <c r="C47" i="8"/>
  <c r="B47" i="8"/>
  <c r="AH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G46" i="8" s="1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H43" i="8" s="1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H42" i="8" s="1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D50" i="8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F50" i="8" s="1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H39" i="8" s="1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AG37" i="8" s="1"/>
  <c r="H37" i="8"/>
  <c r="G37" i="8"/>
  <c r="F37" i="8"/>
  <c r="E37" i="8"/>
  <c r="D37" i="8"/>
  <c r="C37" i="8"/>
  <c r="B37" i="8"/>
  <c r="AH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G36" i="8" s="1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H34" i="8" s="1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H33" i="8" s="1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AG29" i="8" s="1"/>
  <c r="H29" i="8"/>
  <c r="G29" i="8"/>
  <c r="F29" i="8"/>
  <c r="E29" i="8"/>
  <c r="D29" i="8"/>
  <c r="C29" i="8"/>
  <c r="B29" i="8"/>
  <c r="AH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G28" i="8" s="1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H27" i="8" s="1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H24" i="8" s="1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AG21" i="8" s="1"/>
  <c r="H21" i="8"/>
  <c r="G21" i="8"/>
  <c r="F21" i="8"/>
  <c r="E21" i="8"/>
  <c r="D21" i="8"/>
  <c r="C21" i="8"/>
  <c r="B21" i="8"/>
  <c r="AH21" i="8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20" i="8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H18" i="8" s="1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H17" i="8" s="1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H11" i="8" s="1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AG8" i="8" s="1"/>
  <c r="H8" i="8"/>
  <c r="G8" i="8"/>
  <c r="F8" i="8"/>
  <c r="E8" i="8"/>
  <c r="D8" i="8"/>
  <c r="C8" i="8"/>
  <c r="B8" i="8"/>
  <c r="AH8" i="8" s="1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G7" i="8" s="1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H6" i="8" s="1"/>
  <c r="AF5" i="8"/>
  <c r="AE5" i="8"/>
  <c r="AD5" i="8"/>
  <c r="AC5" i="8"/>
  <c r="AB5" i="8"/>
  <c r="AA5" i="8"/>
  <c r="Z5" i="8"/>
  <c r="Y5" i="8"/>
  <c r="Y50" i="8" s="1"/>
  <c r="X5" i="8"/>
  <c r="W5" i="8"/>
  <c r="V5" i="8"/>
  <c r="U5" i="8"/>
  <c r="T5" i="8"/>
  <c r="S5" i="8"/>
  <c r="R5" i="8"/>
  <c r="Q5" i="8"/>
  <c r="Q50" i="8" s="1"/>
  <c r="P5" i="8"/>
  <c r="O5" i="8"/>
  <c r="N5" i="8"/>
  <c r="M5" i="8"/>
  <c r="L5" i="8"/>
  <c r="K5" i="8"/>
  <c r="J5" i="8"/>
  <c r="I5" i="8"/>
  <c r="I50" i="8" s="1"/>
  <c r="H5" i="8"/>
  <c r="G5" i="8"/>
  <c r="F5" i="8"/>
  <c r="E5" i="8"/>
  <c r="D5" i="8"/>
  <c r="C5" i="8"/>
  <c r="B5" i="8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Y49" i="7"/>
  <c r="AH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G48" i="7" s="1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H46" i="7" s="1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G43" i="7" s="1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H42" i="7" s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H38" i="7" s="1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AG37" i="7" s="1"/>
  <c r="H37" i="7"/>
  <c r="G37" i="7"/>
  <c r="F37" i="7"/>
  <c r="E37" i="7"/>
  <c r="D37" i="7"/>
  <c r="C37" i="7"/>
  <c r="B37" i="7"/>
  <c r="AH37" i="7" s="1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G35" i="7" s="1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H34" i="7" s="1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AG33" i="7" s="1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H31" i="7" s="1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AG29" i="7" s="1"/>
  <c r="H29" i="7"/>
  <c r="G29" i="7"/>
  <c r="F29" i="7"/>
  <c r="E29" i="7"/>
  <c r="D29" i="7"/>
  <c r="C29" i="7"/>
  <c r="B29" i="7"/>
  <c r="AH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G28" i="7" s="1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G27" i="7" s="1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H26" i="7" s="1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H24" i="7" s="1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AG21" i="7" s="1"/>
  <c r="H21" i="7"/>
  <c r="G21" i="7"/>
  <c r="F21" i="7"/>
  <c r="E21" i="7"/>
  <c r="D21" i="7"/>
  <c r="C21" i="7"/>
  <c r="B21" i="7"/>
  <c r="AH21" i="7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20" i="7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G19" i="7" s="1"/>
  <c r="B19" i="7"/>
  <c r="AH19" i="7" s="1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G17" i="7" s="1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H16" i="7" s="1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H14" i="7" s="1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AG10" i="7" s="1"/>
  <c r="H10" i="7"/>
  <c r="G10" i="7"/>
  <c r="F10" i="7"/>
  <c r="E10" i="7"/>
  <c r="D10" i="7"/>
  <c r="C10" i="7"/>
  <c r="B10" i="7"/>
  <c r="AH10" i="7" s="1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G9" i="7" s="1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G8" i="7" s="1"/>
  <c r="B8" i="7"/>
  <c r="AH8" i="7" s="1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Z49" i="7" s="1"/>
  <c r="Y5" i="7"/>
  <c r="X5" i="7"/>
  <c r="W5" i="7"/>
  <c r="V5" i="7"/>
  <c r="U5" i="7"/>
  <c r="T5" i="7"/>
  <c r="S5" i="7"/>
  <c r="R5" i="7"/>
  <c r="R49" i="7" s="1"/>
  <c r="Q5" i="7"/>
  <c r="P5" i="7"/>
  <c r="O5" i="7"/>
  <c r="N5" i="7"/>
  <c r="M5" i="7"/>
  <c r="L5" i="7"/>
  <c r="K5" i="7"/>
  <c r="J5" i="7"/>
  <c r="J49" i="7" s="1"/>
  <c r="I5" i="7"/>
  <c r="H5" i="7"/>
  <c r="G5" i="7"/>
  <c r="F5" i="7"/>
  <c r="E5" i="7"/>
  <c r="D5" i="7"/>
  <c r="C5" i="7"/>
  <c r="B5" i="7"/>
  <c r="AH5" i="7" s="1"/>
  <c r="K3" i="7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7"/>
  <c r="D3" i="7" s="1"/>
  <c r="E3" i="7" s="1"/>
  <c r="F3" i="7" s="1"/>
  <c r="G3" i="7" s="1"/>
  <c r="H3" i="7" s="1"/>
  <c r="I3" i="7" s="1"/>
  <c r="J3" i="7" s="1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H47" i="6" s="1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H46" i="6" s="1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H45" i="6" s="1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AG43" i="6" s="1"/>
  <c r="H43" i="6"/>
  <c r="G43" i="6"/>
  <c r="F43" i="6"/>
  <c r="E43" i="6"/>
  <c r="D43" i="6"/>
  <c r="C43" i="6"/>
  <c r="B43" i="6"/>
  <c r="AH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42" i="6" s="1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H41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H38" i="6" s="1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H37" i="6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H36" i="6" s="1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AG35" i="6" s="1"/>
  <c r="H35" i="6"/>
  <c r="G35" i="6"/>
  <c r="F35" i="6"/>
  <c r="E35" i="6"/>
  <c r="D35" i="6"/>
  <c r="C35" i="6"/>
  <c r="B35" i="6"/>
  <c r="AH35" i="6" s="1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G33" i="6" s="1"/>
  <c r="B33" i="6"/>
  <c r="AH33" i="6" s="1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H32" i="6" s="1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H31" i="6" s="1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H29" i="6" s="1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AG27" i="6" s="1"/>
  <c r="H27" i="6"/>
  <c r="G27" i="6"/>
  <c r="F27" i="6"/>
  <c r="E27" i="6"/>
  <c r="D27" i="6"/>
  <c r="C27" i="6"/>
  <c r="B27" i="6"/>
  <c r="AH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G26" i="6" s="1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C50" i="6" s="1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H24" i="6" s="1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H21" i="6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AG19" i="6" s="1"/>
  <c r="H19" i="6"/>
  <c r="G19" i="6"/>
  <c r="F19" i="6"/>
  <c r="E19" i="6"/>
  <c r="D19" i="6"/>
  <c r="C19" i="6"/>
  <c r="B19" i="6"/>
  <c r="AH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G18" i="6" s="1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H17" i="6" s="1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H15" i="6" s="1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H12" i="6"/>
  <c r="AF11" i="6"/>
  <c r="AE11" i="6"/>
  <c r="AD11" i="6"/>
  <c r="AC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H10" i="6" s="1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G9" i="6" s="1"/>
  <c r="H9" i="6"/>
  <c r="G9" i="6"/>
  <c r="F9" i="6"/>
  <c r="E9" i="6"/>
  <c r="D9" i="6"/>
  <c r="C9" i="6"/>
  <c r="B9" i="6"/>
  <c r="AH9" i="6" s="1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K50" i="6" s="1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H6" i="6" s="1"/>
  <c r="AF5" i="6"/>
  <c r="AE5" i="6"/>
  <c r="AE50" i="6" s="1"/>
  <c r="AD5" i="6"/>
  <c r="AC5" i="6"/>
  <c r="AB5" i="6"/>
  <c r="AB50" i="6" s="1"/>
  <c r="AA5" i="6"/>
  <c r="Z5" i="6"/>
  <c r="Y5" i="6"/>
  <c r="X5" i="6"/>
  <c r="W5" i="6"/>
  <c r="W50" i="6" s="1"/>
  <c r="V5" i="6"/>
  <c r="U5" i="6"/>
  <c r="T5" i="6"/>
  <c r="T50" i="6" s="1"/>
  <c r="S5" i="6"/>
  <c r="R5" i="6"/>
  <c r="Q5" i="6"/>
  <c r="P5" i="6"/>
  <c r="O5" i="6"/>
  <c r="O50" i="6" s="1"/>
  <c r="N5" i="6"/>
  <c r="M5" i="6"/>
  <c r="L5" i="6"/>
  <c r="L50" i="6" s="1"/>
  <c r="K5" i="6"/>
  <c r="J5" i="6"/>
  <c r="I5" i="6"/>
  <c r="H5" i="6"/>
  <c r="G5" i="6"/>
  <c r="G50" i="6" s="1"/>
  <c r="F5" i="6"/>
  <c r="E5" i="6"/>
  <c r="D5" i="6"/>
  <c r="D50" i="6" s="1"/>
  <c r="C5" i="6"/>
  <c r="B5" i="6"/>
  <c r="J3" i="6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6"/>
  <c r="D3" i="6" s="1"/>
  <c r="E3" i="6" s="1"/>
  <c r="F3" i="6" s="1"/>
  <c r="G3" i="6" s="1"/>
  <c r="H3" i="6" s="1"/>
  <c r="I3" i="6" s="1"/>
  <c r="AH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G49" i="5" s="1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AG47" i="5" s="1"/>
  <c r="H47" i="5"/>
  <c r="G47" i="5"/>
  <c r="F47" i="5"/>
  <c r="E47" i="5"/>
  <c r="D47" i="5"/>
  <c r="C47" i="5"/>
  <c r="B47" i="5"/>
  <c r="AH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G44" i="5" s="1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H42" i="5" s="1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AG40" i="5" s="1"/>
  <c r="H40" i="5"/>
  <c r="G40" i="5"/>
  <c r="F40" i="5"/>
  <c r="E40" i="5"/>
  <c r="D40" i="5"/>
  <c r="C40" i="5"/>
  <c r="B40" i="5"/>
  <c r="AH40" i="5" s="1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H39" i="5" s="1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AG37" i="5" s="1"/>
  <c r="C37" i="5"/>
  <c r="B37" i="5"/>
  <c r="AH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H35" i="5" s="1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AG32" i="5" s="1"/>
  <c r="H32" i="5"/>
  <c r="G32" i="5"/>
  <c r="F32" i="5"/>
  <c r="E32" i="5"/>
  <c r="D32" i="5"/>
  <c r="C32" i="5"/>
  <c r="B32" i="5"/>
  <c r="AH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G31" i="5" s="1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H30" i="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G29" i="5" s="1"/>
  <c r="C29" i="5"/>
  <c r="B29" i="5"/>
  <c r="AH29" i="5" s="1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G28" i="5" s="1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H26" i="5" s="1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AG24" i="5" s="1"/>
  <c r="E24" i="5"/>
  <c r="D24" i="5"/>
  <c r="C24" i="5"/>
  <c r="B24" i="5"/>
  <c r="AH24" i="5" s="1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H23" i="5" s="1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G21" i="5" s="1"/>
  <c r="C21" i="5"/>
  <c r="B21" i="5"/>
  <c r="AH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H19" i="5" s="1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AG16" i="5" s="1"/>
  <c r="H16" i="5"/>
  <c r="G16" i="5"/>
  <c r="F16" i="5"/>
  <c r="E16" i="5"/>
  <c r="D16" i="5"/>
  <c r="C16" i="5"/>
  <c r="B16" i="5"/>
  <c r="AH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G15" i="5" s="1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H14" i="5" s="1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AG13" i="5" s="1"/>
  <c r="H13" i="5"/>
  <c r="G13" i="5"/>
  <c r="F13" i="5"/>
  <c r="E13" i="5"/>
  <c r="D13" i="5"/>
  <c r="C13" i="5"/>
  <c r="B13" i="5"/>
  <c r="AH13" i="5" s="1"/>
  <c r="AH12" i="5"/>
  <c r="AG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H10" i="5" s="1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G9" i="5" s="1"/>
  <c r="H9" i="5"/>
  <c r="G9" i="5"/>
  <c r="F9" i="5"/>
  <c r="F50" i="5" s="1"/>
  <c r="E9" i="5"/>
  <c r="D9" i="5"/>
  <c r="C9" i="5"/>
  <c r="B9" i="5"/>
  <c r="AH9" i="5" s="1"/>
  <c r="AF8" i="5"/>
  <c r="AE8" i="5"/>
  <c r="AD8" i="5"/>
  <c r="AC8" i="5"/>
  <c r="AB8" i="5"/>
  <c r="AA8" i="5"/>
  <c r="Z8" i="5"/>
  <c r="Z50" i="5" s="1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H7" i="5" s="1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AG6" i="5" s="1"/>
  <c r="H6" i="5"/>
  <c r="G6" i="5"/>
  <c r="F6" i="5"/>
  <c r="E6" i="5"/>
  <c r="D6" i="5"/>
  <c r="C6" i="5"/>
  <c r="B6" i="5"/>
  <c r="AH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N50" i="5" s="1"/>
  <c r="M5" i="5"/>
  <c r="L5" i="5"/>
  <c r="K5" i="5"/>
  <c r="J5" i="5"/>
  <c r="I5" i="5"/>
  <c r="H5" i="5"/>
  <c r="G5" i="5"/>
  <c r="F5" i="5"/>
  <c r="E5" i="5"/>
  <c r="D5" i="5"/>
  <c r="C5" i="5"/>
  <c r="B5" i="5"/>
  <c r="G3" i="5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D3" i="5"/>
  <c r="E3" i="5" s="1"/>
  <c r="F3" i="5" s="1"/>
  <c r="C3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AG49" i="4" s="1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AG48" i="4" s="1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AG47" i="4" s="1"/>
  <c r="E47" i="4"/>
  <c r="D47" i="4"/>
  <c r="C47" i="4"/>
  <c r="B47" i="4"/>
  <c r="AF46" i="4"/>
  <c r="AE46" i="4"/>
  <c r="AD46" i="4"/>
  <c r="AC46" i="4"/>
  <c r="AB46" i="4"/>
  <c r="AA46" i="4"/>
  <c r="Z46" i="4"/>
  <c r="Y46" i="4"/>
  <c r="Y50" i="4" s="1"/>
  <c r="X46" i="4"/>
  <c r="W46" i="4"/>
  <c r="V46" i="4"/>
  <c r="V50" i="4" s="1"/>
  <c r="U46" i="4"/>
  <c r="T46" i="4"/>
  <c r="S46" i="4"/>
  <c r="R46" i="4"/>
  <c r="Q46" i="4"/>
  <c r="Q50" i="4" s="1"/>
  <c r="P46" i="4"/>
  <c r="O46" i="4"/>
  <c r="N46" i="4"/>
  <c r="M46" i="4"/>
  <c r="L46" i="4"/>
  <c r="K46" i="4"/>
  <c r="J46" i="4"/>
  <c r="I46" i="4"/>
  <c r="I50" i="4" s="1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G42" i="4" s="1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G39" i="4" s="1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G38" i="4" s="1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G34" i="4" s="1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G31" i="4" s="1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G30" i="4" s="1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G27" i="4" s="1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G26" i="4" s="1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G23" i="4" s="1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G22" i="4" s="1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G18" i="4" s="1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G15" i="4" s="1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G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G9" i="4" s="1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G8" i="4" s="1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7" i="4" s="1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E50" i="4" s="1"/>
  <c r="AD5" i="4"/>
  <c r="AC5" i="4"/>
  <c r="AB5" i="4"/>
  <c r="AA5" i="4"/>
  <c r="AA50" i="4" s="1"/>
  <c r="Z5" i="4"/>
  <c r="Z50" i="4" s="1"/>
  <c r="Y5" i="4"/>
  <c r="X5" i="4"/>
  <c r="W5" i="4"/>
  <c r="W50" i="4" s="1"/>
  <c r="V5" i="4"/>
  <c r="U5" i="4"/>
  <c r="T5" i="4"/>
  <c r="S5" i="4"/>
  <c r="S50" i="4" s="1"/>
  <c r="R5" i="4"/>
  <c r="R50" i="4" s="1"/>
  <c r="Q5" i="4"/>
  <c r="P5" i="4"/>
  <c r="O5" i="4"/>
  <c r="O50" i="4" s="1"/>
  <c r="N5" i="4"/>
  <c r="M5" i="4"/>
  <c r="L5" i="4"/>
  <c r="K5" i="4"/>
  <c r="K50" i="4" s="1"/>
  <c r="J5" i="4"/>
  <c r="J50" i="4" s="1"/>
  <c r="I5" i="4"/>
  <c r="H5" i="4"/>
  <c r="G5" i="4"/>
  <c r="G50" i="4" s="1"/>
  <c r="F5" i="4"/>
  <c r="E5" i="4"/>
  <c r="D5" i="4"/>
  <c r="C5" i="4"/>
  <c r="C50" i="4" s="1"/>
  <c r="B5" i="4"/>
  <c r="B50" i="4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G49" i="3" s="1"/>
  <c r="B49" i="3"/>
  <c r="AH49" i="3" s="1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H48" i="3" s="1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AG46" i="3" s="1"/>
  <c r="H46" i="3"/>
  <c r="G46" i="3"/>
  <c r="F46" i="3"/>
  <c r="E46" i="3"/>
  <c r="D46" i="3"/>
  <c r="C46" i="3"/>
  <c r="B46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AH45" i="3" s="1"/>
  <c r="H45" i="3"/>
  <c r="G45" i="3"/>
  <c r="F45" i="3"/>
  <c r="E45" i="3"/>
  <c r="D45" i="3"/>
  <c r="C45" i="3"/>
  <c r="B45" i="3"/>
  <c r="AH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G44" i="3" s="1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G42" i="3" s="1"/>
  <c r="C42" i="3"/>
  <c r="B42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H41" i="3" s="1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G40" i="3" s="1"/>
  <c r="B40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H39" i="3" s="1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G37" i="3" s="1"/>
  <c r="H37" i="3"/>
  <c r="G37" i="3"/>
  <c r="F37" i="3"/>
  <c r="E37" i="3"/>
  <c r="D37" i="3"/>
  <c r="C37" i="3"/>
  <c r="B37" i="3"/>
  <c r="AH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G36" i="3" s="1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G34" i="3" s="1"/>
  <c r="C34" i="3"/>
  <c r="B34" i="3"/>
  <c r="AH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G32" i="3" s="1"/>
  <c r="B32" i="3"/>
  <c r="AH32" i="3" s="1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H31" i="3" s="1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AG29" i="3" s="1"/>
  <c r="H29" i="3"/>
  <c r="G29" i="3"/>
  <c r="F29" i="3"/>
  <c r="E29" i="3"/>
  <c r="D29" i="3"/>
  <c r="C29" i="3"/>
  <c r="B29" i="3"/>
  <c r="AH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G28" i="3" s="1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G26" i="3" s="1"/>
  <c r="C26" i="3"/>
  <c r="B26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H23" i="3" s="1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AG21" i="3" s="1"/>
  <c r="H21" i="3"/>
  <c r="G21" i="3"/>
  <c r="F21" i="3"/>
  <c r="E21" i="3"/>
  <c r="D21" i="3"/>
  <c r="C21" i="3"/>
  <c r="B21" i="3"/>
  <c r="AH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20" i="3" s="1"/>
  <c r="AF19" i="3"/>
  <c r="AE19" i="3"/>
  <c r="AD19" i="3"/>
  <c r="AC19" i="3"/>
  <c r="AB19" i="3"/>
  <c r="AA19" i="3"/>
  <c r="Z19" i="3"/>
  <c r="Z50" i="3" s="1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G18" i="3" s="1"/>
  <c r="B18" i="3"/>
  <c r="AH18" i="3" s="1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AG13" i="3" s="1"/>
  <c r="H13" i="3"/>
  <c r="G13" i="3"/>
  <c r="F13" i="3"/>
  <c r="E13" i="3"/>
  <c r="D13" i="3"/>
  <c r="C13" i="3"/>
  <c r="B13" i="3"/>
  <c r="AH13" i="3" s="1"/>
  <c r="AH12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G11" i="3" s="1"/>
  <c r="B11" i="3"/>
  <c r="AH11" i="3" s="1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AG9" i="3" s="1"/>
  <c r="D9" i="3"/>
  <c r="C9" i="3"/>
  <c r="B9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AG8" i="3" s="1"/>
  <c r="E8" i="3"/>
  <c r="D8" i="3"/>
  <c r="C8" i="3"/>
  <c r="B8" i="3"/>
  <c r="AH8" i="3" s="1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F5" i="3"/>
  <c r="AE5" i="3"/>
  <c r="AD5" i="3"/>
  <c r="AC5" i="3"/>
  <c r="AC50" i="3" s="1"/>
  <c r="AB5" i="3"/>
  <c r="AA5" i="3"/>
  <c r="Z5" i="3"/>
  <c r="Y5" i="3"/>
  <c r="Y50" i="3" s="1"/>
  <c r="X5" i="3"/>
  <c r="W5" i="3"/>
  <c r="V5" i="3"/>
  <c r="U5" i="3"/>
  <c r="U50" i="3" s="1"/>
  <c r="T5" i="3"/>
  <c r="S5" i="3"/>
  <c r="R5" i="3"/>
  <c r="Q5" i="3"/>
  <c r="Q50" i="3" s="1"/>
  <c r="P5" i="3"/>
  <c r="O5" i="3"/>
  <c r="N5" i="3"/>
  <c r="M5" i="3"/>
  <c r="M50" i="3" s="1"/>
  <c r="L5" i="3"/>
  <c r="K5" i="3"/>
  <c r="J5" i="3"/>
  <c r="I5" i="3"/>
  <c r="I50" i="3" s="1"/>
  <c r="H5" i="3"/>
  <c r="G5" i="3"/>
  <c r="F5" i="3"/>
  <c r="E5" i="3"/>
  <c r="E50" i="3" s="1"/>
  <c r="D5" i="3"/>
  <c r="C5" i="3"/>
  <c r="B5" i="3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C3" i="3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H49" i="2" s="1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AG47" i="2" s="1"/>
  <c r="H47" i="2"/>
  <c r="G47" i="2"/>
  <c r="F47" i="2"/>
  <c r="E47" i="2"/>
  <c r="D47" i="2"/>
  <c r="C47" i="2"/>
  <c r="B47" i="2"/>
  <c r="AH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G46" i="2" s="1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H45" i="2" s="1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G44" i="2" s="1"/>
  <c r="B44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H43" i="2" s="1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G42" i="2" s="1"/>
  <c r="D42" i="2"/>
  <c r="C42" i="2"/>
  <c r="B42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G41" i="2" s="1"/>
  <c r="E41" i="2"/>
  <c r="D41" i="2"/>
  <c r="C41" i="2"/>
  <c r="B41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G39" i="2" s="1"/>
  <c r="B39" i="2"/>
  <c r="AH39" i="2" s="1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AG38" i="2" s="1"/>
  <c r="H38" i="2"/>
  <c r="G38" i="2"/>
  <c r="F38" i="2"/>
  <c r="E38" i="2"/>
  <c r="D38" i="2"/>
  <c r="C38" i="2"/>
  <c r="B38" i="2"/>
  <c r="AH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G37" i="2" s="1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G36" i="2" s="1"/>
  <c r="B36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G34" i="2" s="1"/>
  <c r="D34" i="2"/>
  <c r="C34" i="2"/>
  <c r="B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G33" i="2" s="1"/>
  <c r="E33" i="2"/>
  <c r="D33" i="2"/>
  <c r="C33" i="2"/>
  <c r="B33" i="2"/>
  <c r="AH33" i="2" s="1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AG30" i="2" s="1"/>
  <c r="H30" i="2"/>
  <c r="G30" i="2"/>
  <c r="F30" i="2"/>
  <c r="E30" i="2"/>
  <c r="D30" i="2"/>
  <c r="C30" i="2"/>
  <c r="B30" i="2"/>
  <c r="AH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G29" i="2" s="1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H28" i="2" s="1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H27" i="2" s="1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G26" i="2" s="1"/>
  <c r="D26" i="2"/>
  <c r="C26" i="2"/>
  <c r="B26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G25" i="2" s="1"/>
  <c r="E25" i="2"/>
  <c r="D25" i="2"/>
  <c r="C25" i="2"/>
  <c r="B25" i="2"/>
  <c r="AH25" i="2" s="1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H23" i="2" s="1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AG22" i="2" s="1"/>
  <c r="H22" i="2"/>
  <c r="G22" i="2"/>
  <c r="F22" i="2"/>
  <c r="E22" i="2"/>
  <c r="D22" i="2"/>
  <c r="C22" i="2"/>
  <c r="B22" i="2"/>
  <c r="AH22" i="2" s="1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G18" i="2" s="1"/>
  <c r="D18" i="2"/>
  <c r="C18" i="2"/>
  <c r="B18" i="2"/>
  <c r="AH18" i="2" s="1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AG17" i="2" s="1"/>
  <c r="E17" i="2"/>
  <c r="D17" i="2"/>
  <c r="C17" i="2"/>
  <c r="B17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AG14" i="2" s="1"/>
  <c r="H14" i="2"/>
  <c r="G14" i="2"/>
  <c r="F14" i="2"/>
  <c r="E14" i="2"/>
  <c r="D14" i="2"/>
  <c r="C14" i="2"/>
  <c r="B14" i="2"/>
  <c r="AH14" i="2" s="1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G13" i="2" s="1"/>
  <c r="AH12" i="2"/>
  <c r="AG12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F10" i="2"/>
  <c r="AE10" i="2"/>
  <c r="AD10" i="2"/>
  <c r="AD50" i="2" s="1"/>
  <c r="AC10" i="2"/>
  <c r="AB10" i="2"/>
  <c r="AA10" i="2"/>
  <c r="Z10" i="2"/>
  <c r="Y10" i="2"/>
  <c r="X10" i="2"/>
  <c r="W10" i="2"/>
  <c r="V10" i="2"/>
  <c r="V50" i="2" s="1"/>
  <c r="U10" i="2"/>
  <c r="T10" i="2"/>
  <c r="S10" i="2"/>
  <c r="R10" i="2"/>
  <c r="Q10" i="2"/>
  <c r="P10" i="2"/>
  <c r="O10" i="2"/>
  <c r="N10" i="2"/>
  <c r="N50" i="2" s="1"/>
  <c r="M10" i="2"/>
  <c r="L10" i="2"/>
  <c r="K10" i="2"/>
  <c r="J10" i="2"/>
  <c r="I10" i="2"/>
  <c r="H10" i="2"/>
  <c r="G10" i="2"/>
  <c r="F10" i="2"/>
  <c r="AG10" i="2" s="1"/>
  <c r="E10" i="2"/>
  <c r="D10" i="2"/>
  <c r="C10" i="2"/>
  <c r="B10" i="2"/>
  <c r="AH10" i="2" s="1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H8" i="2" s="1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AG7" i="2" s="1"/>
  <c r="H7" i="2"/>
  <c r="G7" i="2"/>
  <c r="F7" i="2"/>
  <c r="E7" i="2"/>
  <c r="D7" i="2"/>
  <c r="C7" i="2"/>
  <c r="B7" i="2"/>
  <c r="AH7" i="2" s="1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G6" i="2" s="1"/>
  <c r="AF5" i="2"/>
  <c r="AE5" i="2"/>
  <c r="AD5" i="2"/>
  <c r="AC5" i="2"/>
  <c r="AB5" i="2"/>
  <c r="AA5" i="2"/>
  <c r="Z5" i="2"/>
  <c r="Y5" i="2"/>
  <c r="Y50" i="2" s="1"/>
  <c r="X5" i="2"/>
  <c r="W5" i="2"/>
  <c r="V5" i="2"/>
  <c r="U5" i="2"/>
  <c r="T5" i="2"/>
  <c r="S5" i="2"/>
  <c r="R5" i="2"/>
  <c r="Q5" i="2"/>
  <c r="Q50" i="2" s="1"/>
  <c r="P5" i="2"/>
  <c r="O5" i="2"/>
  <c r="N5" i="2"/>
  <c r="M5" i="2"/>
  <c r="L5" i="2"/>
  <c r="K5" i="2"/>
  <c r="J5" i="2"/>
  <c r="I5" i="2"/>
  <c r="I50" i="2" s="1"/>
  <c r="H5" i="2"/>
  <c r="G5" i="2"/>
  <c r="F5" i="2"/>
  <c r="E5" i="2"/>
  <c r="D5" i="2"/>
  <c r="C5" i="2"/>
  <c r="B5" i="2"/>
  <c r="H3" i="2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C3" i="2"/>
  <c r="D3" i="2" s="1"/>
  <c r="E3" i="2" s="1"/>
  <c r="F3" i="2" s="1"/>
  <c r="G3" i="2" s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G49" i="1" s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G47" i="1" s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G43" i="1" s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G41" i="1" s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G39" i="1" s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1" i="1" s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E29" i="1"/>
  <c r="AD29" i="1"/>
  <c r="AC29" i="1"/>
  <c r="AB29" i="1"/>
  <c r="AA29" i="1"/>
  <c r="Z29" i="1"/>
  <c r="Y29" i="1"/>
  <c r="X29" i="1"/>
  <c r="W29" i="1"/>
  <c r="W50" i="1" s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G27" i="1" s="1"/>
  <c r="B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G26" i="1" s="1"/>
  <c r="B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G25" i="1" s="1"/>
  <c r="B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G24" i="1" s="1"/>
  <c r="B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G23" i="1" s="1"/>
  <c r="B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G22" i="1" s="1"/>
  <c r="B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G21" i="1" s="1"/>
  <c r="B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s="1"/>
  <c r="B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9" i="1" s="1"/>
  <c r="B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G18" i="1" s="1"/>
  <c r="B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G17" i="1" s="1"/>
  <c r="B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G16" i="1" s="1"/>
  <c r="B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G15" i="1" s="1"/>
  <c r="B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3" i="1" s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1" i="1" s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10" i="1" s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9" i="1" s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8" i="1" s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G7" i="1" s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G6" i="1" s="1"/>
  <c r="AF5" i="1"/>
  <c r="AF50" i="1" s="1"/>
  <c r="AE5" i="1"/>
  <c r="AE50" i="1" s="1"/>
  <c r="AD5" i="1"/>
  <c r="AC5" i="1"/>
  <c r="AC50" i="1" s="1"/>
  <c r="AB5" i="1"/>
  <c r="AB50" i="1" s="1"/>
  <c r="AA5" i="1"/>
  <c r="Z5" i="1"/>
  <c r="Z50" i="1" s="1"/>
  <c r="Y5" i="1"/>
  <c r="Y50" i="1" s="1"/>
  <c r="X5" i="1"/>
  <c r="X50" i="1" s="1"/>
  <c r="W5" i="1"/>
  <c r="V5" i="1"/>
  <c r="U5" i="1"/>
  <c r="T5" i="1"/>
  <c r="T50" i="1" s="1"/>
  <c r="S5" i="1"/>
  <c r="R5" i="1"/>
  <c r="R50" i="1" s="1"/>
  <c r="Q5" i="1"/>
  <c r="Q50" i="1" s="1"/>
  <c r="P5" i="1"/>
  <c r="P50" i="1" s="1"/>
  <c r="O5" i="1"/>
  <c r="O50" i="1" s="1"/>
  <c r="N5" i="1"/>
  <c r="M5" i="1"/>
  <c r="M50" i="1" s="1"/>
  <c r="L5" i="1"/>
  <c r="L50" i="1" s="1"/>
  <c r="K5" i="1"/>
  <c r="J5" i="1"/>
  <c r="J50" i="1" s="1"/>
  <c r="I5" i="1"/>
  <c r="I50" i="1" s="1"/>
  <c r="H5" i="1"/>
  <c r="H50" i="1" s="1"/>
  <c r="G5" i="1"/>
  <c r="G50" i="1" s="1"/>
  <c r="F5" i="1"/>
  <c r="E5" i="1"/>
  <c r="E50" i="1" s="1"/>
  <c r="D5" i="1"/>
  <c r="D50" i="1" s="1"/>
  <c r="C5" i="1"/>
  <c r="B5" i="1"/>
  <c r="B50" i="1" s="1"/>
  <c r="J3" i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I3" i="1"/>
  <c r="C3" i="1"/>
  <c r="D3" i="1" s="1"/>
  <c r="E3" i="1" s="1"/>
  <c r="F3" i="1" s="1"/>
  <c r="C50" i="1" l="1"/>
  <c r="K50" i="1"/>
  <c r="S50" i="1"/>
  <c r="AA50" i="1"/>
  <c r="AG34" i="1"/>
  <c r="AG42" i="1"/>
  <c r="AH5" i="2"/>
  <c r="J50" i="2"/>
  <c r="R50" i="2"/>
  <c r="Z50" i="2"/>
  <c r="AH20" i="2"/>
  <c r="AH32" i="2"/>
  <c r="AH42" i="2"/>
  <c r="AH10" i="3"/>
  <c r="AH14" i="3"/>
  <c r="AG21" i="2"/>
  <c r="C50" i="2"/>
  <c r="K50" i="2"/>
  <c r="S50" i="2"/>
  <c r="AA50" i="2"/>
  <c r="AH19" i="2"/>
  <c r="AH30" i="2"/>
  <c r="AH31" i="2"/>
  <c r="AH41" i="2"/>
  <c r="AH9" i="3"/>
  <c r="F50" i="4"/>
  <c r="AG46" i="4"/>
  <c r="N50" i="4"/>
  <c r="AD50" i="4"/>
  <c r="AG32" i="1"/>
  <c r="AB50" i="2"/>
  <c r="N50" i="1"/>
  <c r="AD50" i="1"/>
  <c r="E50" i="2"/>
  <c r="M50" i="2"/>
  <c r="U50" i="2"/>
  <c r="AC50" i="2"/>
  <c r="AH17" i="2"/>
  <c r="AH38" i="2"/>
  <c r="AG5" i="3"/>
  <c r="AH7" i="3"/>
  <c r="AG44" i="8"/>
  <c r="AH44" i="8"/>
  <c r="D50" i="2"/>
  <c r="F50" i="1"/>
  <c r="AG50" i="1" s="1"/>
  <c r="V50" i="1"/>
  <c r="AG30" i="1"/>
  <c r="AG38" i="1"/>
  <c r="AG46" i="1"/>
  <c r="AH11" i="2"/>
  <c r="AH13" i="2"/>
  <c r="AH16" i="2"/>
  <c r="AH26" i="2"/>
  <c r="AH36" i="2"/>
  <c r="AH47" i="2"/>
  <c r="AH48" i="2"/>
  <c r="B50" i="3"/>
  <c r="J50" i="3"/>
  <c r="R50" i="3"/>
  <c r="AH6" i="3"/>
  <c r="AG17" i="3"/>
  <c r="AH17" i="3"/>
  <c r="AG48" i="1"/>
  <c r="T50" i="2"/>
  <c r="AH40" i="2"/>
  <c r="F50" i="2"/>
  <c r="AG19" i="3"/>
  <c r="AH19" i="3"/>
  <c r="AG29" i="1"/>
  <c r="AG37" i="1"/>
  <c r="AG45" i="1"/>
  <c r="G50" i="2"/>
  <c r="O50" i="2"/>
  <c r="W50" i="2"/>
  <c r="AE50" i="2"/>
  <c r="AG11" i="2"/>
  <c r="AH15" i="2"/>
  <c r="AH35" i="2"/>
  <c r="AG48" i="2"/>
  <c r="AG6" i="3"/>
  <c r="AH8" i="5"/>
  <c r="AG35" i="1"/>
  <c r="U50" i="1"/>
  <c r="AG40" i="1"/>
  <c r="L50" i="2"/>
  <c r="AG31" i="2"/>
  <c r="AG5" i="1"/>
  <c r="AG28" i="1"/>
  <c r="AG36" i="1"/>
  <c r="AG44" i="1"/>
  <c r="H50" i="2"/>
  <c r="P50" i="2"/>
  <c r="X50" i="2"/>
  <c r="AF50" i="2"/>
  <c r="AH6" i="2"/>
  <c r="AH9" i="2"/>
  <c r="AH21" i="2"/>
  <c r="AH24" i="2"/>
  <c r="AH34" i="2"/>
  <c r="AH44" i="2"/>
  <c r="AH25" i="3"/>
  <c r="AG8" i="2"/>
  <c r="AG15" i="2"/>
  <c r="AG23" i="2"/>
  <c r="AH5" i="3"/>
  <c r="AH16" i="3"/>
  <c r="AH21" i="3"/>
  <c r="AH22" i="3"/>
  <c r="AH37" i="3"/>
  <c r="AH38" i="3"/>
  <c r="H50" i="4"/>
  <c r="P50" i="4"/>
  <c r="X50" i="4"/>
  <c r="AF50" i="4"/>
  <c r="AG17" i="4"/>
  <c r="AG25" i="4"/>
  <c r="AG33" i="4"/>
  <c r="AG41" i="4"/>
  <c r="G50" i="5"/>
  <c r="AH18" i="5"/>
  <c r="AH34" i="5"/>
  <c r="N50" i="8"/>
  <c r="V50" i="8"/>
  <c r="AG9" i="2"/>
  <c r="AG16" i="2"/>
  <c r="AG24" i="2"/>
  <c r="AG32" i="2"/>
  <c r="AG40" i="2"/>
  <c r="AG49" i="2"/>
  <c r="C50" i="3"/>
  <c r="K50" i="3"/>
  <c r="S50" i="3"/>
  <c r="AA50" i="3"/>
  <c r="AG7" i="3"/>
  <c r="AH15" i="3"/>
  <c r="AG15" i="3"/>
  <c r="AG33" i="3"/>
  <c r="AH34" i="3"/>
  <c r="AH35" i="3"/>
  <c r="AG6" i="4"/>
  <c r="AG16" i="4"/>
  <c r="AG24" i="4"/>
  <c r="AG32" i="4"/>
  <c r="AG40" i="4"/>
  <c r="H50" i="5"/>
  <c r="AH11" i="5"/>
  <c r="AH16" i="5"/>
  <c r="AH17" i="5"/>
  <c r="AH28" i="5"/>
  <c r="AH32" i="5"/>
  <c r="AH33" i="5"/>
  <c r="AH44" i="5"/>
  <c r="AG46" i="5"/>
  <c r="AH47" i="5"/>
  <c r="AH48" i="5"/>
  <c r="I50" i="5"/>
  <c r="Q49" i="7"/>
  <c r="D50" i="3"/>
  <c r="L50" i="3"/>
  <c r="T50" i="3"/>
  <c r="AB50" i="3"/>
  <c r="AG8" i="5"/>
  <c r="AG8" i="6"/>
  <c r="AH8" i="6"/>
  <c r="B50" i="2"/>
  <c r="AG5" i="5"/>
  <c r="B50" i="5"/>
  <c r="J50" i="5"/>
  <c r="R50" i="5"/>
  <c r="AH6" i="5"/>
  <c r="AH27" i="5"/>
  <c r="AH43" i="5"/>
  <c r="AG36" i="7"/>
  <c r="AH36" i="7"/>
  <c r="AI24" i="9"/>
  <c r="AG19" i="2"/>
  <c r="AG27" i="2"/>
  <c r="AG35" i="2"/>
  <c r="AG43" i="2"/>
  <c r="F50" i="3"/>
  <c r="N50" i="3"/>
  <c r="V50" i="3"/>
  <c r="AD50" i="3"/>
  <c r="AG10" i="3"/>
  <c r="AH29" i="3"/>
  <c r="AH30" i="3"/>
  <c r="AH46" i="3"/>
  <c r="AH47" i="3"/>
  <c r="D50" i="4"/>
  <c r="AG50" i="4" s="1"/>
  <c r="L50" i="4"/>
  <c r="T50" i="4"/>
  <c r="AB50" i="4"/>
  <c r="AG11" i="4"/>
  <c r="AG13" i="4"/>
  <c r="AG21" i="4"/>
  <c r="AG29" i="4"/>
  <c r="AG37" i="4"/>
  <c r="C50" i="5"/>
  <c r="K50" i="5"/>
  <c r="S50" i="6"/>
  <c r="AA50" i="6"/>
  <c r="AG34" i="6"/>
  <c r="AH34" i="6"/>
  <c r="G49" i="7"/>
  <c r="O49" i="7"/>
  <c r="W49" i="7"/>
  <c r="AE49" i="7"/>
  <c r="D50" i="8"/>
  <c r="L50" i="8"/>
  <c r="T50" i="8"/>
  <c r="AB50" i="8"/>
  <c r="AG5" i="2"/>
  <c r="AG20" i="2"/>
  <c r="AG28" i="2"/>
  <c r="G50" i="3"/>
  <c r="O50" i="3"/>
  <c r="W50" i="3"/>
  <c r="AE50" i="3"/>
  <c r="AG25" i="3"/>
  <c r="AH26" i="3"/>
  <c r="AH27" i="3"/>
  <c r="AG41" i="3"/>
  <c r="AH42" i="3"/>
  <c r="AH43" i="3"/>
  <c r="E50" i="4"/>
  <c r="M50" i="4"/>
  <c r="U50" i="4"/>
  <c r="AC50" i="4"/>
  <c r="AG10" i="4"/>
  <c r="AG20" i="4"/>
  <c r="AG28" i="4"/>
  <c r="AG36" i="4"/>
  <c r="AG44" i="4"/>
  <c r="D50" i="5"/>
  <c r="AG23" i="5"/>
  <c r="AH25" i="5"/>
  <c r="AG39" i="5"/>
  <c r="AH41" i="5"/>
  <c r="AH14" i="6"/>
  <c r="AG5" i="9"/>
  <c r="AI7" i="9"/>
  <c r="H50" i="3"/>
  <c r="P50" i="3"/>
  <c r="X50" i="3"/>
  <c r="AF50" i="3"/>
  <c r="AH24" i="3"/>
  <c r="AH40" i="3"/>
  <c r="AG19" i="4"/>
  <c r="AG35" i="4"/>
  <c r="AG43" i="4"/>
  <c r="E50" i="5"/>
  <c r="M50" i="5"/>
  <c r="U50" i="5"/>
  <c r="AC50" i="5"/>
  <c r="AG20" i="5"/>
  <c r="AH21" i="5"/>
  <c r="AH22" i="5"/>
  <c r="AG36" i="5"/>
  <c r="AH37" i="5"/>
  <c r="AH38" i="5"/>
  <c r="AH41" i="7"/>
  <c r="AG27" i="3"/>
  <c r="AG35" i="3"/>
  <c r="AG43" i="3"/>
  <c r="S50" i="5"/>
  <c r="AA50" i="5"/>
  <c r="AG7" i="5"/>
  <c r="AG14" i="5"/>
  <c r="AG22" i="5"/>
  <c r="AG30" i="5"/>
  <c r="AG38" i="5"/>
  <c r="AG48" i="5"/>
  <c r="E50" i="6"/>
  <c r="M50" i="6"/>
  <c r="U50" i="6"/>
  <c r="AC50" i="6"/>
  <c r="AH13" i="6"/>
  <c r="AH23" i="6"/>
  <c r="H49" i="7"/>
  <c r="P49" i="7"/>
  <c r="X49" i="7"/>
  <c r="AF49" i="7"/>
  <c r="AH7" i="7"/>
  <c r="AH18" i="7"/>
  <c r="AH29" i="7"/>
  <c r="AH30" i="7"/>
  <c r="AH40" i="7"/>
  <c r="AG41" i="7"/>
  <c r="I49" i="7"/>
  <c r="AH5" i="8"/>
  <c r="J50" i="8"/>
  <c r="R50" i="8"/>
  <c r="Z50" i="8"/>
  <c r="AH26" i="8"/>
  <c r="AH37" i="8"/>
  <c r="AH38" i="8"/>
  <c r="AH49" i="8"/>
  <c r="AI6" i="9"/>
  <c r="AI27" i="9"/>
  <c r="AG40" i="9"/>
  <c r="AI40" i="9"/>
  <c r="L50" i="5"/>
  <c r="T50" i="5"/>
  <c r="AB50" i="5"/>
  <c r="F50" i="6"/>
  <c r="N50" i="6"/>
  <c r="V50" i="6"/>
  <c r="AD50" i="6"/>
  <c r="AH11" i="6"/>
  <c r="AH22" i="6"/>
  <c r="AH43" i="6"/>
  <c r="AH44" i="6"/>
  <c r="AH6" i="7"/>
  <c r="AH17" i="7"/>
  <c r="AH27" i="7"/>
  <c r="AH39" i="7"/>
  <c r="AH47" i="7"/>
  <c r="C50" i="8"/>
  <c r="K50" i="8"/>
  <c r="S50" i="8"/>
  <c r="AA50" i="8"/>
  <c r="AH15" i="8"/>
  <c r="AH25" i="8"/>
  <c r="AH35" i="8"/>
  <c r="AH47" i="8"/>
  <c r="AH48" i="8"/>
  <c r="AI25" i="9"/>
  <c r="AI38" i="9"/>
  <c r="AH49" i="9"/>
  <c r="AG22" i="3"/>
  <c r="AG30" i="3"/>
  <c r="AG38" i="3"/>
  <c r="AG47" i="3"/>
  <c r="AG5" i="4"/>
  <c r="V50" i="5"/>
  <c r="AD50" i="5"/>
  <c r="AG10" i="5"/>
  <c r="AG17" i="5"/>
  <c r="AG25" i="5"/>
  <c r="AG33" i="5"/>
  <c r="AG41" i="5"/>
  <c r="H50" i="6"/>
  <c r="P50" i="6"/>
  <c r="X50" i="6"/>
  <c r="AF50" i="6"/>
  <c r="AH7" i="6"/>
  <c r="AH19" i="6"/>
  <c r="AH20" i="6"/>
  <c r="AH30" i="6"/>
  <c r="AH40" i="6"/>
  <c r="AH49" i="6"/>
  <c r="C49" i="7"/>
  <c r="K49" i="7"/>
  <c r="S49" i="7"/>
  <c r="AA49" i="7"/>
  <c r="AH25" i="7"/>
  <c r="AH35" i="7"/>
  <c r="E50" i="8"/>
  <c r="M50" i="8"/>
  <c r="U50" i="8"/>
  <c r="AC50" i="8"/>
  <c r="AH13" i="8"/>
  <c r="AH20" i="8"/>
  <c r="AH23" i="8"/>
  <c r="AG15" i="9"/>
  <c r="AI15" i="9"/>
  <c r="AI47" i="9"/>
  <c r="AG23" i="3"/>
  <c r="AG31" i="3"/>
  <c r="AG39" i="3"/>
  <c r="AG48" i="3"/>
  <c r="O50" i="5"/>
  <c r="W50" i="5"/>
  <c r="AE50" i="5"/>
  <c r="AG11" i="5"/>
  <c r="AG18" i="5"/>
  <c r="AG26" i="5"/>
  <c r="AG34" i="5"/>
  <c r="AG42" i="5"/>
  <c r="I50" i="6"/>
  <c r="Q50" i="6"/>
  <c r="Y50" i="6"/>
  <c r="AH39" i="6"/>
  <c r="D49" i="7"/>
  <c r="L49" i="7"/>
  <c r="T49" i="7"/>
  <c r="AB49" i="7"/>
  <c r="AH22" i="8"/>
  <c r="AH32" i="8"/>
  <c r="AH13" i="9"/>
  <c r="AI19" i="9"/>
  <c r="AI20" i="9"/>
  <c r="AH34" i="9"/>
  <c r="AI35" i="9"/>
  <c r="AI36" i="9"/>
  <c r="AG16" i="3"/>
  <c r="AG24" i="3"/>
  <c r="P50" i="5"/>
  <c r="X50" i="5"/>
  <c r="AF50" i="5"/>
  <c r="AG19" i="5"/>
  <c r="AG27" i="5"/>
  <c r="AG35" i="5"/>
  <c r="AG43" i="5"/>
  <c r="B50" i="6"/>
  <c r="J50" i="6"/>
  <c r="R50" i="6"/>
  <c r="Z50" i="6"/>
  <c r="AH16" i="6"/>
  <c r="AH27" i="6"/>
  <c r="AH28" i="6"/>
  <c r="AH48" i="6"/>
  <c r="E49" i="7"/>
  <c r="M49" i="7"/>
  <c r="U49" i="7"/>
  <c r="AC49" i="7"/>
  <c r="AH9" i="7"/>
  <c r="AH13" i="7"/>
  <c r="AH20" i="7"/>
  <c r="AH23" i="7"/>
  <c r="AH33" i="7"/>
  <c r="AH43" i="7"/>
  <c r="G50" i="8"/>
  <c r="O50" i="8"/>
  <c r="W50" i="8"/>
  <c r="AE50" i="8"/>
  <c r="AH7" i="8"/>
  <c r="AH10" i="8"/>
  <c r="AH19" i="8"/>
  <c r="AH31" i="8"/>
  <c r="AH41" i="8"/>
  <c r="AI11" i="9"/>
  <c r="AI33" i="9"/>
  <c r="AG44" i="9"/>
  <c r="AI44" i="9"/>
  <c r="AI45" i="9"/>
  <c r="Q50" i="5"/>
  <c r="Y50" i="5"/>
  <c r="AH25" i="6"/>
  <c r="F49" i="7"/>
  <c r="N49" i="7"/>
  <c r="V49" i="7"/>
  <c r="AD49" i="7"/>
  <c r="AH11" i="7"/>
  <c r="AH22" i="7"/>
  <c r="AH32" i="7"/>
  <c r="H50" i="8"/>
  <c r="P50" i="8"/>
  <c r="X50" i="8"/>
  <c r="AF50" i="8"/>
  <c r="AH9" i="8"/>
  <c r="AH29" i="8"/>
  <c r="AH30" i="8"/>
  <c r="AH40" i="8"/>
  <c r="AH8" i="9"/>
  <c r="AI9" i="9"/>
  <c r="AI10" i="9"/>
  <c r="AH30" i="9"/>
  <c r="AI32" i="9"/>
  <c r="AI43" i="9"/>
  <c r="AG10" i="6"/>
  <c r="AG11" i="6"/>
  <c r="AG20" i="6"/>
  <c r="AG28" i="6"/>
  <c r="AG36" i="6"/>
  <c r="AG44" i="6"/>
  <c r="AG11" i="7"/>
  <c r="AG22" i="7"/>
  <c r="AG30" i="7"/>
  <c r="AG38" i="7"/>
  <c r="B49" i="7"/>
  <c r="AG9" i="8"/>
  <c r="AG22" i="8"/>
  <c r="AG30" i="8"/>
  <c r="AG38" i="8"/>
  <c r="AG48" i="8"/>
  <c r="AH5" i="9"/>
  <c r="AH9" i="9"/>
  <c r="AG16" i="9"/>
  <c r="AH19" i="9"/>
  <c r="AH23" i="9"/>
  <c r="AH27" i="9"/>
  <c r="AH31" i="9"/>
  <c r="AH35" i="9"/>
  <c r="AG41" i="9"/>
  <c r="AG45" i="9"/>
  <c r="AH50" i="9"/>
  <c r="AG21" i="6"/>
  <c r="AG29" i="6"/>
  <c r="AG37" i="6"/>
  <c r="AG45" i="6"/>
  <c r="AG13" i="7"/>
  <c r="AG23" i="7"/>
  <c r="AG31" i="7"/>
  <c r="AG39" i="7"/>
  <c r="AG10" i="8"/>
  <c r="AG23" i="8"/>
  <c r="AG31" i="8"/>
  <c r="AG39" i="8"/>
  <c r="AG49" i="8"/>
  <c r="AI5" i="9"/>
  <c r="AG10" i="9"/>
  <c r="AH16" i="9"/>
  <c r="AG20" i="9"/>
  <c r="AG24" i="9"/>
  <c r="AG28" i="9"/>
  <c r="AG32" i="9"/>
  <c r="AG36" i="9"/>
  <c r="AH41" i="9"/>
  <c r="AH45" i="9"/>
  <c r="AG47" i="9"/>
  <c r="AG13" i="6"/>
  <c r="AG22" i="6"/>
  <c r="AG30" i="6"/>
  <c r="AG38" i="6"/>
  <c r="AG46" i="6"/>
  <c r="AG5" i="7"/>
  <c r="AG14" i="7"/>
  <c r="AG16" i="7"/>
  <c r="AG24" i="7"/>
  <c r="AG32" i="7"/>
  <c r="AG40" i="7"/>
  <c r="AG11" i="8"/>
  <c r="AG24" i="8"/>
  <c r="AG32" i="8"/>
  <c r="AG40" i="8"/>
  <c r="AH6" i="9"/>
  <c r="AH10" i="9"/>
  <c r="AG17" i="9"/>
  <c r="AH20" i="9"/>
  <c r="AH24" i="9"/>
  <c r="AH28" i="9"/>
  <c r="AH32" i="9"/>
  <c r="AH36" i="9"/>
  <c r="AG37" i="9"/>
  <c r="AG42" i="9"/>
  <c r="AH47" i="9"/>
  <c r="AG5" i="6"/>
  <c r="AG15" i="6"/>
  <c r="AG23" i="6"/>
  <c r="AG31" i="6"/>
  <c r="AG39" i="6"/>
  <c r="AG47" i="6"/>
  <c r="AG48" i="6"/>
  <c r="AG6" i="7"/>
  <c r="AG25" i="7"/>
  <c r="AG13" i="8"/>
  <c r="AG15" i="8"/>
  <c r="AG17" i="8"/>
  <c r="AG25" i="8"/>
  <c r="AG33" i="8"/>
  <c r="AG41" i="8"/>
  <c r="B50" i="8"/>
  <c r="AG7" i="9"/>
  <c r="AG11" i="9"/>
  <c r="AH17" i="9"/>
  <c r="AG21" i="9"/>
  <c r="AG25" i="9"/>
  <c r="AG29" i="9"/>
  <c r="AG33" i="9"/>
  <c r="AH37" i="9"/>
  <c r="AH42" i="9"/>
  <c r="AG48" i="9"/>
  <c r="AH5" i="6"/>
  <c r="AG6" i="6"/>
  <c r="AG16" i="6"/>
  <c r="AG24" i="6"/>
  <c r="AG32" i="6"/>
  <c r="AG40" i="6"/>
  <c r="AG49" i="6"/>
  <c r="AG7" i="7"/>
  <c r="AG18" i="7"/>
  <c r="AG26" i="7"/>
  <c r="AG34" i="7"/>
  <c r="AG42" i="7"/>
  <c r="AG46" i="7"/>
  <c r="AG5" i="8"/>
  <c r="AG18" i="8"/>
  <c r="AG26" i="8"/>
  <c r="AG34" i="8"/>
  <c r="AG42" i="8"/>
  <c r="AH7" i="9"/>
  <c r="AH11" i="9"/>
  <c r="AH21" i="9"/>
  <c r="AH25" i="9"/>
  <c r="AH29" i="9"/>
  <c r="AH33" i="9"/>
  <c r="AG38" i="9"/>
  <c r="AG43" i="9"/>
  <c r="AH48" i="9"/>
  <c r="AG7" i="6"/>
  <c r="AG17" i="6"/>
  <c r="AG25" i="6"/>
  <c r="AG41" i="6"/>
  <c r="AG47" i="7"/>
  <c r="AG6" i="8"/>
  <c r="AG19" i="8"/>
  <c r="AG27" i="8"/>
  <c r="AG35" i="8"/>
  <c r="AG43" i="8"/>
  <c r="AG8" i="9"/>
  <c r="AG13" i="9"/>
  <c r="AG26" i="9"/>
  <c r="AG30" i="9"/>
  <c r="AG34" i="9"/>
  <c r="AH38" i="9"/>
  <c r="AH43" i="9"/>
  <c r="AG49" i="9"/>
  <c r="AH50" i="6" l="1"/>
  <c r="AG50" i="6"/>
  <c r="AH50" i="2"/>
  <c r="AH49" i="7"/>
  <c r="AG50" i="2"/>
  <c r="AG50" i="5"/>
  <c r="AH50" i="3"/>
  <c r="AG49" i="7"/>
  <c r="AG50" i="8"/>
  <c r="AH50" i="8"/>
  <c r="AH50" i="5"/>
  <c r="AG50" i="3"/>
</calcChain>
</file>

<file path=xl/sharedStrings.xml><?xml version="1.0" encoding="utf-8"?>
<sst xmlns="http://schemas.openxmlformats.org/spreadsheetml/2006/main" count="1724" uniqueCount="241">
  <si>
    <t>Temperatura Instantânea (°C)</t>
  </si>
  <si>
    <t>Municípios</t>
  </si>
  <si>
    <t>Outubro/2024</t>
  </si>
  <si>
    <t>Média</t>
  </si>
  <si>
    <t>Água Clara</t>
  </si>
  <si>
    <t>Amambai</t>
  </si>
  <si>
    <t>Angélica</t>
  </si>
  <si>
    <t>Aquidauana</t>
  </si>
  <si>
    <t>Aral Moreira</t>
  </si>
  <si>
    <t>Bandeirantes</t>
  </si>
  <si>
    <t>Bataguassu</t>
  </si>
  <si>
    <t>Bela Vista</t>
  </si>
  <si>
    <t>*</t>
  </si>
  <si>
    <t xml:space="preserve"> </t>
  </si>
  <si>
    <t>Bonito</t>
  </si>
  <si>
    <t>Brasilândia</t>
  </si>
  <si>
    <t>Caarapó</t>
  </si>
  <si>
    <t>Camapuã</t>
  </si>
  <si>
    <t>Campo Grande</t>
  </si>
  <si>
    <t>Cassilândia</t>
  </si>
  <si>
    <t>Chapadão do Sul</t>
  </si>
  <si>
    <t>Corumbá</t>
  </si>
  <si>
    <t>Costa Rica</t>
  </si>
  <si>
    <t>Coxim</t>
  </si>
  <si>
    <t>Dourados</t>
  </si>
  <si>
    <t>Fátima do Sul</t>
  </si>
  <si>
    <t>Iguatemi</t>
  </si>
  <si>
    <t>Itaporã</t>
  </si>
  <si>
    <t>Itaquirai</t>
  </si>
  <si>
    <t>Ivinhema</t>
  </si>
  <si>
    <t>Jardim</t>
  </si>
  <si>
    <t>Juti</t>
  </si>
  <si>
    <t>Laguna Carapã</t>
  </si>
  <si>
    <t>Maracaju</t>
  </si>
  <si>
    <t>Miranda</t>
  </si>
  <si>
    <t>Nhumirim - Nhecolândia</t>
  </si>
  <si>
    <t>Nova Alvorada do Sul</t>
  </si>
  <si>
    <t>Nova Andradina</t>
  </si>
  <si>
    <t>Paranaíba</t>
  </si>
  <si>
    <t>Pedro Gomes</t>
  </si>
  <si>
    <t>Ponta Porã</t>
  </si>
  <si>
    <t>Porto Murtinho</t>
  </si>
  <si>
    <t>Ribas do Rio Pardo</t>
  </si>
  <si>
    <t>Rio Brilhante</t>
  </si>
  <si>
    <t>Santa Rita do Pardo</t>
  </si>
  <si>
    <t>São Gabriel do Oeste</t>
  </si>
  <si>
    <t>Selviría</t>
  </si>
  <si>
    <t>Sete Quedas</t>
  </si>
  <si>
    <t>Sidrolândia</t>
  </si>
  <si>
    <t>Sonora</t>
  </si>
  <si>
    <t>Três Lagoas</t>
  </si>
  <si>
    <t>Média Registrada</t>
  </si>
  <si>
    <t>Fonte: INMET/SEMADESC/CEMTEC</t>
  </si>
  <si>
    <t xml:space="preserve">(*) Nenhuma Infotmação Disponivel pelo INMET </t>
  </si>
  <si>
    <t>Temperatura Máxima (°C)</t>
  </si>
  <si>
    <t>Outubro/204</t>
  </si>
  <si>
    <t>Máxima</t>
  </si>
  <si>
    <t>Mês</t>
  </si>
  <si>
    <t xml:space="preserve">  </t>
  </si>
  <si>
    <t>Máxima Registrada</t>
  </si>
  <si>
    <t>Temperatura Mínima (°C)</t>
  </si>
  <si>
    <t>Mínima</t>
  </si>
  <si>
    <t>Mínima Registrada</t>
  </si>
  <si>
    <t>Umidade Instantânea (%)</t>
  </si>
  <si>
    <t>Umidade Máxima (%)</t>
  </si>
  <si>
    <t>Umidade Mínima (%)</t>
  </si>
  <si>
    <t>Velocidade do Vento Máxima (km/h)</t>
  </si>
  <si>
    <t>Rajada do Vento (km/h)</t>
  </si>
  <si>
    <t>Chuva (mm)</t>
  </si>
  <si>
    <t>Total</t>
  </si>
  <si>
    <t>Dias sem chuva</t>
  </si>
  <si>
    <t>Campo Grande (UPA GONÇALVES)</t>
  </si>
  <si>
    <t>Campo Grande (Vila Sta.Luzia)</t>
  </si>
  <si>
    <t>Corguinho</t>
  </si>
  <si>
    <t>Corumbá (Fortaleza)</t>
  </si>
  <si>
    <t>Dois Irmãos do Buriti</t>
  </si>
  <si>
    <t>Itaquiraí</t>
  </si>
  <si>
    <t>Mundo Novo</t>
  </si>
  <si>
    <t>Rio Verde de Mato Grosso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</si>
  <si>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</si>
  <si>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</si>
  <si>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</si>
  <si>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</si>
  <si>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</si>
  <si>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>Porto Murtinho (ANA)</t>
  </si>
  <si>
    <t>Fonte: CEMADEN</t>
  </si>
  <si>
    <t>Fonte: EMBRAPA (Agropecuária Oeste)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</si>
  <si>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</si>
  <si>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</si>
  <si>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</si>
  <si>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</si>
  <si>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</si>
  <si>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</si>
  <si>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</si>
  <si>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 SEMAGRO</t>
  </si>
  <si>
    <t>Localização Física das PCDs Automáticas</t>
  </si>
  <si>
    <t xml:space="preserve">1. Água Clara </t>
  </si>
  <si>
    <t>INMET</t>
  </si>
  <si>
    <t>A 756</t>
  </si>
  <si>
    <t>Rodovia BR 262, Km 134 (Prefeitura)</t>
  </si>
  <si>
    <t>2. Amambai</t>
  </si>
  <si>
    <t>A 750</t>
  </si>
  <si>
    <t>Rodovia Amambaí – Arial Moreira – km 17 (Escola Agrotécnica)</t>
  </si>
  <si>
    <t>3.Aquidauana</t>
  </si>
  <si>
    <t>A719</t>
  </si>
  <si>
    <t>Av. Duque de Caxias – Bairro Alto (Exército)</t>
  </si>
  <si>
    <t>4.Angélica</t>
  </si>
  <si>
    <t>SEMAGRO</t>
  </si>
  <si>
    <t>S 701</t>
  </si>
  <si>
    <t>Avenida São João S/N - Bairro Mutum</t>
  </si>
  <si>
    <t>5.Aral Motreira</t>
  </si>
  <si>
    <t>S 702</t>
  </si>
  <si>
    <t xml:space="preserve">Rua General Dutra S/N - </t>
  </si>
  <si>
    <t>6. Bela Vista</t>
  </si>
  <si>
    <t>A 757</t>
  </si>
  <si>
    <t>Rua Alcebíades Bobadilha da Cunha, 627 (Exército)</t>
  </si>
  <si>
    <t>7. Bataguassu</t>
  </si>
  <si>
    <t>A 759</t>
  </si>
  <si>
    <t>Rodovia BR 267, km 35 - Distrito Industrial Casulo</t>
  </si>
  <si>
    <t>8. Bandeirantes</t>
  </si>
  <si>
    <t>S 703</t>
  </si>
  <si>
    <t>BR 163 - KM 543 - Antigo IBC</t>
  </si>
  <si>
    <t>9. Bonito</t>
  </si>
  <si>
    <t>S 704</t>
  </si>
  <si>
    <t>06/082018</t>
  </si>
  <si>
    <t xml:space="preserve"> Rodovia MS,  178 - KM 33 - Aeroporto de Bonito</t>
  </si>
  <si>
    <t>10. Brasilândia</t>
  </si>
  <si>
    <t>S 705</t>
  </si>
  <si>
    <t>Escola Agrícola Rodovia MS 395</t>
  </si>
  <si>
    <t>11. Caarapó</t>
  </si>
  <si>
    <t>S 706</t>
  </si>
  <si>
    <t>Chácara Municipal - Antigo Balneário Airton Sena</t>
  </si>
  <si>
    <t>12. Camapuã</t>
  </si>
  <si>
    <t>S 707</t>
  </si>
  <si>
    <t xml:space="preserve">Rodovia MS 060 - Escola Agricola Professor Marcio Elias Nery </t>
  </si>
  <si>
    <t>13. Campo Grande</t>
  </si>
  <si>
    <t>A 702</t>
  </si>
  <si>
    <t>BR 262 – km 04 – Saída para Aquidauana (EMBRAPA)</t>
  </si>
  <si>
    <t>14. Cassilândia</t>
  </si>
  <si>
    <t>A 742</t>
  </si>
  <si>
    <t>Rodovia BR 158 – Saída para Paranaíba (Conab)</t>
  </si>
  <si>
    <t>15. Chapadão do Sul</t>
  </si>
  <si>
    <t>A  730</t>
  </si>
  <si>
    <t>Rodovia MS 306 – km 96 – Saída para Cassilândia (Conab)</t>
  </si>
  <si>
    <t>16. Corumbá</t>
  </si>
  <si>
    <t>A 724</t>
  </si>
  <si>
    <t>Rua Cárceres, 296 – Centro (Exército) Coronel Rocha- 32311890</t>
  </si>
  <si>
    <t>17. Costa Rica</t>
  </si>
  <si>
    <t>A 760</t>
  </si>
  <si>
    <t>Aeroporto de Costa Rica</t>
  </si>
  <si>
    <t>18. Coxim</t>
  </si>
  <si>
    <t>A 720</t>
  </si>
  <si>
    <t>47° BI – BR 163 – km 729 – Vila São Paulo (Exército)</t>
  </si>
  <si>
    <t>19. Dourados</t>
  </si>
  <si>
    <t>A 721</t>
  </si>
  <si>
    <t>Av. Guaicurus, n° 9000 (Exército) 67-34169490</t>
  </si>
  <si>
    <t>20. Fátima do Sul</t>
  </si>
  <si>
    <t>S 708</t>
  </si>
  <si>
    <t>Estrada da Setima Linha - KM 1  de Culturama</t>
  </si>
  <si>
    <t>21. Iguatemi</t>
  </si>
  <si>
    <t>S 709</t>
  </si>
  <si>
    <t>Rodovia MS 295 - Sentido Tacuru - Casa do Mel  ao lado da casa do Tete/Sítio Igreja</t>
  </si>
  <si>
    <t>22. Itaporã</t>
  </si>
  <si>
    <t>S 710</t>
  </si>
  <si>
    <t xml:space="preserve">Parque de Exposição </t>
  </si>
  <si>
    <t>23. Itaquiraí</t>
  </si>
  <si>
    <t>A 752</t>
  </si>
  <si>
    <t>Rodovia BR 163 – km 80 (Escola Família Agrícola)</t>
  </si>
  <si>
    <t>24. Ivinhema</t>
  </si>
  <si>
    <t>A709</t>
  </si>
  <si>
    <t>Av. Antonio Travain, s/n° (Prefeitura)</t>
  </si>
  <si>
    <t>25. Jardim</t>
  </si>
  <si>
    <t xml:space="preserve">A 758 </t>
  </si>
  <si>
    <t>Rua Ren Ary Rodrigues, 2.520 (Exército)</t>
  </si>
  <si>
    <t>26. Juti</t>
  </si>
  <si>
    <t>A 749</t>
  </si>
  <si>
    <t>Av. Sergio Marciel, 525 (Prefeitura)</t>
  </si>
  <si>
    <t>27. Laguna Carapã</t>
  </si>
  <si>
    <t>S 711</t>
  </si>
  <si>
    <t>Rodovia MS 379, Km 1.2 (Próximo a Parque de Exposição)</t>
  </si>
  <si>
    <t>28. Maracaju</t>
  </si>
  <si>
    <t>A 731</t>
  </si>
  <si>
    <t>Rodovia MS 460 – km 1,5 – Saída para Água Fria (Conab) Fone: 67-34541384 Elvis  Rodrigues Lima ms.ua-maracaju@conab.gov.br</t>
  </si>
  <si>
    <t>29. Nova Alvorada do Sul</t>
  </si>
  <si>
    <t>S 712</t>
  </si>
  <si>
    <t>Avenida Jofre de Araújo - Antiga Escola Agrícola</t>
  </si>
  <si>
    <t>30. Nova Andradina</t>
  </si>
  <si>
    <t>S 713</t>
  </si>
  <si>
    <t>Rodovia MS 743 - sede do IFMS</t>
  </si>
  <si>
    <t>31. Miranda</t>
  </si>
  <si>
    <t>A 722</t>
  </si>
  <si>
    <t>Rodovia MS 339 – km 20 – Zona Rural (Exército)</t>
  </si>
  <si>
    <t>32. Nhumirim (Embrapa Pantanal)</t>
  </si>
  <si>
    <t>A 717</t>
  </si>
  <si>
    <t>Rua 21 de Setembro, 1880 – Fazenda Nhumirim (EMBRAPA)</t>
  </si>
  <si>
    <t>33.Paranaíba</t>
  </si>
  <si>
    <t>A 710</t>
  </si>
  <si>
    <t>13/112006</t>
  </si>
  <si>
    <t>Av. Três Lagoas, s/n° - Jardim Jaraguá (Prefeitura)</t>
  </si>
  <si>
    <t>34.  Pedro Gomes</t>
  </si>
  <si>
    <t>S 714</t>
  </si>
  <si>
    <t xml:space="preserve">Chácara Municipal </t>
  </si>
  <si>
    <t>35.Ponta Porã</t>
  </si>
  <si>
    <t>A 703</t>
  </si>
  <si>
    <t>Av. Brasil esquina com Cardoso s/n° (Prefeitura)</t>
  </si>
  <si>
    <t>36.Porto Murtinho</t>
  </si>
  <si>
    <t>A 723</t>
  </si>
  <si>
    <t>Cia de Fronteira – Rua Capitão Cantalice, 1077 (Exército)</t>
  </si>
  <si>
    <t>37.São Gabriel do Oeste</t>
  </si>
  <si>
    <t>A 732</t>
  </si>
  <si>
    <t>Rodovia BR 163 – km 541 – Zona Rural (Conab)</t>
  </si>
  <si>
    <t>38. Ribas do Rio Pardo</t>
  </si>
  <si>
    <t>S 715</t>
  </si>
  <si>
    <t xml:space="preserve">39. Rio Brilhante </t>
  </si>
  <si>
    <t>A 743</t>
  </si>
  <si>
    <t>Rodovia BR 163 – km 252 (Conab)</t>
  </si>
  <si>
    <t>40. Santa Rita do Pardo</t>
  </si>
  <si>
    <t>S 716</t>
  </si>
  <si>
    <t>Prolongamento da Rua Geraldo da Silva Souza S/N - Bairro Sta Luzia</t>
  </si>
  <si>
    <t>41. Sidrolândia</t>
  </si>
  <si>
    <t>A 754</t>
  </si>
  <si>
    <t>1°/10/2008</t>
  </si>
  <si>
    <t xml:space="preserve"> Rodovia MS, km 162 – Saída para Maracajú (Conab) 32721371</t>
  </si>
  <si>
    <t>42. Sete Quedas</t>
  </si>
  <si>
    <t>A 751</t>
  </si>
  <si>
    <t>(Prefeitura)</t>
  </si>
  <si>
    <t>43. Selviría</t>
  </si>
  <si>
    <t>S 717</t>
  </si>
  <si>
    <t>Rua Jailda Candido Pereira Lote T - Qda11</t>
  </si>
  <si>
    <t>44. Sonora</t>
  </si>
  <si>
    <t>A 761</t>
  </si>
  <si>
    <t>30/11/2012</t>
  </si>
  <si>
    <t>Rua da Cana, 178 - Centro</t>
  </si>
  <si>
    <t>45. Três Lagoas</t>
  </si>
  <si>
    <t>A 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</si>
  <si>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</si>
  <si>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</si>
  <si>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</si>
  <si>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</si>
  <si>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Aquidauana – CEMADEN</t>
  </si>
  <si>
    <t>Fonte: AGÊNCIA NACIONAL DE ÁGUAS (ANA)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</si>
</sst>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_-* #,##0.00_-;\-* #,##0.00_-;_-* \-??_-;_-@_-"/>
    <numFmt numFmtId="166" formatCode="_(* #,##0.00_);_(* \(#,##0.00\);_(* \-??_);_(@_)"/>
  </numFmts>
  <fonts count="28" x14ac:knownFonts="1">
    <font>
      <sz val="10"/>
      <name val="Arial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20"/>
      <color rgb="FFFFFFFF"/>
      <name val="Arial"/>
      <family val="2"/>
      <charset val="1"/>
    </font>
    <font>
      <b/>
      <sz val="12"/>
      <color rgb="FF17375E"/>
      <name val="Arial"/>
      <family val="2"/>
      <charset val="1"/>
    </font>
    <font>
      <b/>
      <sz val="16"/>
      <color rgb="FF17375E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17375E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C00000"/>
      <name val="Arial"/>
      <family val="2"/>
      <charset val="1"/>
    </font>
    <font>
      <b/>
      <sz val="8"/>
      <color rgb="FFC00000"/>
      <name val="Arial"/>
      <family val="2"/>
      <charset val="1"/>
    </font>
    <font>
      <b/>
      <i/>
      <sz val="9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10243E"/>
      <name val="Arial"/>
      <family val="2"/>
      <charset val="1"/>
    </font>
    <font>
      <b/>
      <sz val="12"/>
      <color rgb="FF10243E"/>
      <name val="Arial"/>
      <family val="2"/>
      <charset val="1"/>
    </font>
    <font>
      <b/>
      <sz val="16"/>
      <color rgb="FF10243E"/>
      <name val="Arial"/>
      <family val="2"/>
      <charset val="1"/>
    </font>
    <font>
      <b/>
      <sz val="9"/>
      <color rgb="FFC9211E"/>
      <name val="Arial"/>
      <family val="2"/>
      <charset val="1"/>
    </font>
    <font>
      <sz val="10"/>
      <color rgb="FFC9211E"/>
      <name val="Arial"/>
      <charset val="1"/>
    </font>
    <font>
      <sz val="10"/>
      <color rgb="FFC00000"/>
      <name val="Arial"/>
      <charset val="1"/>
    </font>
    <font>
      <sz val="10"/>
      <color rgb="FF000000"/>
      <name val="Arial"/>
      <charset val="1"/>
    </font>
    <font>
      <sz val="10"/>
      <color rgb="FF17375E"/>
      <name val="Arial"/>
      <family val="2"/>
      <charset val="1"/>
    </font>
    <font>
      <sz val="11"/>
      <color rgb="FF17375E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charset val="1"/>
    </font>
    <font>
      <b/>
      <sz val="9"/>
      <color rgb="FFFF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1F497D"/>
        <bgColor rgb="FF17375E"/>
      </patternFill>
    </fill>
    <fill>
      <patternFill patternType="solid">
        <fgColor rgb="FFC6D9F1"/>
        <bgColor rgb="FFB7DEE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E6E0EC"/>
      </patternFill>
    </fill>
    <fill>
      <patternFill patternType="solid">
        <fgColor rgb="FFB9CDE5"/>
        <bgColor rgb="FFC6D9F1"/>
      </patternFill>
    </fill>
    <fill>
      <patternFill patternType="solid">
        <fgColor rgb="FFB7DEE8"/>
        <bgColor rgb="FFC6D9F1"/>
      </patternFill>
    </fill>
    <fill>
      <patternFill patternType="solid">
        <fgColor rgb="FFFFC000"/>
        <bgColor rgb="FFFF9900"/>
      </patternFill>
    </fill>
    <fill>
      <patternFill patternType="solid">
        <fgColor rgb="FFFAC090"/>
        <bgColor rgb="FFFF99CC"/>
      </patternFill>
    </fill>
    <fill>
      <patternFill patternType="solid">
        <fgColor rgb="FFB7DEE8"/>
        <bgColor indexed="64"/>
      </patternFill>
    </fill>
    <fill>
      <patternFill patternType="solid">
        <fgColor rgb="FFB7DEE8"/>
        <bgColor rgb="FFDCE6F2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165" fontId="26" fillId="0" borderId="0" applyBorder="0" applyProtection="0"/>
    <xf numFmtId="0" fontId="25" fillId="0" borderId="0" applyBorder="0" applyProtection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1" fillId="0" borderId="0" xfId="0" applyFont="1"/>
    <xf numFmtId="2" fontId="0" fillId="0" borderId="0" xfId="0" applyNumberFormat="1"/>
    <xf numFmtId="4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4" fontId="9" fillId="4" borderId="4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5" borderId="0" xfId="0" applyFill="1" applyBorder="1"/>
    <xf numFmtId="49" fontId="1" fillId="5" borderId="8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49" fontId="0" fillId="5" borderId="10" xfId="0" applyNumberFormat="1" applyFill="1" applyBorder="1"/>
    <xf numFmtId="0" fontId="1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2" fontId="16" fillId="6" borderId="3" xfId="0" applyNumberFormat="1" applyFont="1" applyFill="1" applyBorder="1" applyAlignment="1">
      <alignment horizontal="center" vertical="center"/>
    </xf>
    <xf numFmtId="4" fontId="2" fillId="7" borderId="4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/>
    <xf numFmtId="4" fontId="2" fillId="3" borderId="4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7" xfId="0" applyFill="1" applyBorder="1"/>
    <xf numFmtId="0" fontId="1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49" fontId="0" fillId="5" borderId="9" xfId="0" applyNumberFormat="1" applyFill="1" applyBorder="1"/>
    <xf numFmtId="0" fontId="0" fillId="5" borderId="10" xfId="0" applyFill="1" applyBorder="1"/>
    <xf numFmtId="0" fontId="0" fillId="0" borderId="0" xfId="0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2" fontId="16" fillId="6" borderId="4" xfId="0" applyNumberFormat="1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0" fontId="20" fillId="0" borderId="0" xfId="0" applyFont="1"/>
    <xf numFmtId="2" fontId="1" fillId="0" borderId="4" xfId="0" applyNumberFormat="1" applyFont="1" applyBorder="1" applyAlignment="1">
      <alignment horizontal="center" vertical="center"/>
    </xf>
    <xf numFmtId="0" fontId="21" fillId="0" borderId="0" xfId="0" applyFont="1"/>
    <xf numFmtId="0" fontId="9" fillId="0" borderId="12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2" fontId="10" fillId="0" borderId="4" xfId="0" applyNumberFormat="1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/>
    </xf>
    <xf numFmtId="0" fontId="22" fillId="0" borderId="0" xfId="0" applyFont="1"/>
    <xf numFmtId="4" fontId="10" fillId="0" borderId="4" xfId="0" applyNumberFormat="1" applyFont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15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5" borderId="4" xfId="0" applyFont="1" applyFill="1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164" fontId="11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1" fillId="5" borderId="4" xfId="0" applyNumberFormat="1" applyFont="1" applyFill="1" applyBorder="1" applyAlignment="1">
      <alignment horizontal="center" wrapText="1"/>
    </xf>
    <xf numFmtId="0" fontId="0" fillId="5" borderId="0" xfId="0" applyFill="1"/>
    <xf numFmtId="0" fontId="11" fillId="5" borderId="4" xfId="0" applyFont="1" applyFill="1" applyBorder="1" applyAlignment="1">
      <alignment horizontal="center" wrapText="1"/>
    </xf>
    <xf numFmtId="2" fontId="11" fillId="5" borderId="4" xfId="0" applyNumberFormat="1" applyFont="1" applyFill="1" applyBorder="1" applyAlignment="1">
      <alignment horizontal="center" wrapText="1"/>
    </xf>
    <xf numFmtId="3" fontId="11" fillId="5" borderId="4" xfId="0" applyNumberFormat="1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0" fillId="0" borderId="0" xfId="0"/>
    <xf numFmtId="0" fontId="23" fillId="5" borderId="4" xfId="0" applyFont="1" applyFill="1" applyBorder="1" applyAlignment="1">
      <alignment wrapText="1"/>
    </xf>
    <xf numFmtId="0" fontId="23" fillId="5" borderId="4" xfId="0" applyFont="1" applyFill="1" applyBorder="1" applyAlignment="1">
      <alignment horizontal="center" vertical="center" wrapText="1"/>
    </xf>
    <xf numFmtId="3" fontId="23" fillId="5" borderId="4" xfId="0" applyNumberFormat="1" applyFont="1" applyFill="1" applyBorder="1" applyAlignment="1">
      <alignment horizontal="center" wrapText="1"/>
    </xf>
    <xf numFmtId="0" fontId="23" fillId="5" borderId="4" xfId="0" applyFont="1" applyFill="1" applyBorder="1" applyAlignment="1">
      <alignment horizontal="center" wrapText="1"/>
    </xf>
    <xf numFmtId="164" fontId="23" fillId="5" borderId="4" xfId="0" applyNumberFormat="1" applyFont="1" applyFill="1" applyBorder="1" applyAlignment="1">
      <alignment horizontal="center" wrapText="1"/>
    </xf>
    <xf numFmtId="0" fontId="23" fillId="5" borderId="4" xfId="0" applyFont="1" applyFill="1" applyBorder="1" applyAlignment="1">
      <alignment horizontal="center" wrapText="1"/>
    </xf>
    <xf numFmtId="0" fontId="24" fillId="5" borderId="4" xfId="0" applyFont="1" applyFill="1" applyBorder="1" applyAlignment="1">
      <alignment horizontal="center"/>
    </xf>
    <xf numFmtId="0" fontId="24" fillId="5" borderId="0" xfId="0" applyFont="1" applyFill="1"/>
    <xf numFmtId="0" fontId="24" fillId="0" borderId="0" xfId="0" applyFont="1"/>
    <xf numFmtId="0" fontId="0" fillId="5" borderId="4" xfId="0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166" fontId="0" fillId="5" borderId="0" xfId="1" applyNumberFormat="1" applyFont="1" applyFill="1" applyBorder="1" applyAlignment="1" applyProtection="1"/>
    <xf numFmtId="166" fontId="0" fillId="0" borderId="0" xfId="1" applyNumberFormat="1" applyFont="1" applyBorder="1" applyAlignment="1" applyProtection="1"/>
    <xf numFmtId="0" fontId="0" fillId="5" borderId="4" xfId="0" applyFill="1" applyBorder="1"/>
    <xf numFmtId="0" fontId="15" fillId="5" borderId="4" xfId="0" applyFont="1" applyFill="1" applyBorder="1" applyAlignment="1">
      <alignment wrapText="1"/>
    </xf>
    <xf numFmtId="0" fontId="15" fillId="5" borderId="4" xfId="0" applyFont="1" applyFill="1" applyBorder="1" applyAlignment="1">
      <alignment horizontal="center" wrapText="1"/>
    </xf>
    <xf numFmtId="0" fontId="25" fillId="5" borderId="0" xfId="2" applyFont="1" applyFill="1" applyBorder="1" applyAlignment="1" applyProtection="1"/>
    <xf numFmtId="0" fontId="0" fillId="5" borderId="0" xfId="0" applyFill="1" applyBorder="1" applyAlignment="1"/>
    <xf numFmtId="0" fontId="0" fillId="5" borderId="0" xfId="0" applyFill="1" applyAlignment="1"/>
    <xf numFmtId="0" fontId="2" fillId="9" borderId="2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1" fontId="16" fillId="3" borderId="11" xfId="0" applyNumberFormat="1" applyFont="1" applyFill="1" applyBorder="1" applyAlignment="1">
      <alignment horizontal="center" vertical="center"/>
    </xf>
    <xf numFmtId="1" fontId="16" fillId="3" borderId="4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9" fillId="8" borderId="1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11" borderId="12" xfId="0" applyFont="1" applyFill="1" applyBorder="1" applyAlignment="1">
      <alignment horizontal="left" vertical="center"/>
    </xf>
    <xf numFmtId="0" fontId="9" fillId="12" borderId="2" xfId="0" applyFont="1" applyFill="1" applyBorder="1" applyAlignment="1">
      <alignment horizontal="left" vertical="center"/>
    </xf>
    <xf numFmtId="1" fontId="27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1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FFF99"/>
      <rgbColor rgb="FFB7DEE8"/>
      <rgbColor rgb="FFFF99CC"/>
      <rgbColor rgb="FFCC99FF"/>
      <rgbColor rgb="FFFAC090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C9211E"/>
      <rgbColor rgb="FF993366"/>
      <rgbColor rgb="FF1F497D"/>
      <rgbColor rgb="FF10243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307080</xdr:colOff>
      <xdr:row>50</xdr:row>
      <xdr:rowOff>95400</xdr:rowOff>
    </xdr:from>
    <xdr:to>
      <xdr:col>31</xdr:col>
      <xdr:colOff>228600</xdr:colOff>
      <xdr:row>56</xdr:row>
      <xdr:rowOff>70920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91240" y="8031600"/>
          <a:ext cx="8728200" cy="946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21240</xdr:colOff>
      <xdr:row>50</xdr:row>
      <xdr:rowOff>127080</xdr:rowOff>
    </xdr:from>
    <xdr:to>
      <xdr:col>32</xdr:col>
      <xdr:colOff>16920</xdr:colOff>
      <xdr:row>56</xdr:row>
      <xdr:rowOff>102600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84280" y="8165880"/>
          <a:ext cx="863460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84600</xdr:colOff>
      <xdr:row>50</xdr:row>
      <xdr:rowOff>95400</xdr:rowOff>
    </xdr:from>
    <xdr:to>
      <xdr:col>28</xdr:col>
      <xdr:colOff>129240</xdr:colOff>
      <xdr:row>56</xdr:row>
      <xdr:rowOff>70920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227120" y="8134200"/>
          <a:ext cx="864072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296280</xdr:colOff>
      <xdr:row>50</xdr:row>
      <xdr:rowOff>95400</xdr:rowOff>
    </xdr:from>
    <xdr:to>
      <xdr:col>26</xdr:col>
      <xdr:colOff>429480</xdr:colOff>
      <xdr:row>56</xdr:row>
      <xdr:rowOff>70920</xdr:rowOff>
    </xdr:to>
    <xdr:pic>
      <xdr:nvPicPr>
        <xdr:cNvPr id="3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44880" y="8134200"/>
          <a:ext cx="869040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10440</xdr:colOff>
      <xdr:row>50</xdr:row>
      <xdr:rowOff>127080</xdr:rowOff>
    </xdr:from>
    <xdr:to>
      <xdr:col>26</xdr:col>
      <xdr:colOff>302400</xdr:colOff>
      <xdr:row>56</xdr:row>
      <xdr:rowOff>102600</xdr:rowOff>
    </xdr:to>
    <xdr:pic>
      <xdr:nvPicPr>
        <xdr:cNvPr id="4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264200" y="8165880"/>
          <a:ext cx="859896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31680</xdr:colOff>
      <xdr:row>50</xdr:row>
      <xdr:rowOff>84600</xdr:rowOff>
    </xdr:from>
    <xdr:to>
      <xdr:col>30</xdr:col>
      <xdr:colOff>344880</xdr:colOff>
      <xdr:row>56</xdr:row>
      <xdr:rowOff>60120</xdr:rowOff>
    </xdr:to>
    <xdr:pic>
      <xdr:nvPicPr>
        <xdr:cNvPr id="5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02400" y="8114040"/>
          <a:ext cx="868716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254160</xdr:colOff>
      <xdr:row>49</xdr:row>
      <xdr:rowOff>105840</xdr:rowOff>
    </xdr:from>
    <xdr:to>
      <xdr:col>30</xdr:col>
      <xdr:colOff>175680</xdr:colOff>
      <xdr:row>55</xdr:row>
      <xdr:rowOff>81360</xdr:rowOff>
    </xdr:to>
    <xdr:pic>
      <xdr:nvPicPr>
        <xdr:cNvPr id="6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406400" y="7821000"/>
          <a:ext cx="8728200" cy="94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307080</xdr:colOff>
      <xdr:row>50</xdr:row>
      <xdr:rowOff>116280</xdr:rowOff>
    </xdr:from>
    <xdr:to>
      <xdr:col>30</xdr:col>
      <xdr:colOff>112320</xdr:colOff>
      <xdr:row>56</xdr:row>
      <xdr:rowOff>91800</xdr:rowOff>
    </xdr:to>
    <xdr:pic>
      <xdr:nvPicPr>
        <xdr:cNvPr id="7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601520" y="7993440"/>
          <a:ext cx="8723880" cy="946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180360</xdr:colOff>
      <xdr:row>74</xdr:row>
      <xdr:rowOff>83880</xdr:rowOff>
    </xdr:from>
    <xdr:to>
      <xdr:col>33</xdr:col>
      <xdr:colOff>313560</xdr:colOff>
      <xdr:row>80</xdr:row>
      <xdr:rowOff>59760</xdr:rowOff>
    </xdr:to>
    <xdr:pic>
      <xdr:nvPicPr>
        <xdr:cNvPr id="8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31760" y="11201400"/>
          <a:ext cx="8641080" cy="9471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&#193;guaClara%20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aarap&#243;_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amapu&#227;_2024%20(GOE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ampoGrande_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assil&#226;ndia_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hapad&#227;oDoSul_2024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orumb&#225;_2024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ostaRica_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Coxim_2024%20(GOE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Dourados_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F&#225;timaDoSul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Amambai_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Iguatemi_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Itapor&#227;_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Itaquira&#237;_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Ivinhema_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Jardim_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Juti_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LagunaCarap&#227;_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Maracaju_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Miranda_2024%20(GOES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Nhumirim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Ang&#233;lica_202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NovaAlvorada%20do%20Sul_202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NovaAndradina_202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Parana&#237;ba_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PedroGomes_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PontaPor&#227;_202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PortoMurtinho_20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RibasdoRioPardo_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RioBrilhante_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antaRitadoPardo_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&#227;oGabriel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Aquidauana_202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elv&#237;ria_2024%20(DEPREDADA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eteQuedas_202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idrol&#226;ndia_202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Sonora_202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Tr&#234;sLagoas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AralMoreira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Bandeirantes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Bataguassu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Bonito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maro\Downloads\CEMTEC\2%20_%20CEMTEC_%20BOLETIM.%20INDIV-%20INMET_SEMAGRO\2024\BoletimBrasil&#226;ndia_2024%20(DEPREDAD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30.25</v>
          </cell>
          <cell r="C5">
            <v>40.799999999999997</v>
          </cell>
          <cell r="D5">
            <v>20.6</v>
          </cell>
          <cell r="E5">
            <v>44.6666666666667</v>
          </cell>
          <cell r="F5">
            <v>80</v>
          </cell>
          <cell r="G5">
            <v>19</v>
          </cell>
          <cell r="H5">
            <v>11.88</v>
          </cell>
          <cell r="J5">
            <v>31.32</v>
          </cell>
          <cell r="K5">
            <v>0</v>
          </cell>
        </row>
        <row r="6">
          <cell r="B6">
            <v>31.212499999999999</v>
          </cell>
          <cell r="C6">
            <v>40.6</v>
          </cell>
          <cell r="D6">
            <v>23.4</v>
          </cell>
          <cell r="E6">
            <v>46.7916666666667</v>
          </cell>
          <cell r="F6">
            <v>84</v>
          </cell>
          <cell r="G6">
            <v>21</v>
          </cell>
          <cell r="H6">
            <v>14.4</v>
          </cell>
          <cell r="J6">
            <v>37.08</v>
          </cell>
          <cell r="K6">
            <v>0</v>
          </cell>
        </row>
        <row r="7">
          <cell r="B7">
            <v>30.216666666666701</v>
          </cell>
          <cell r="C7">
            <v>38.200000000000003</v>
          </cell>
          <cell r="D7">
            <v>24.3</v>
          </cell>
          <cell r="E7">
            <v>54.6666666666667</v>
          </cell>
          <cell r="F7">
            <v>79</v>
          </cell>
          <cell r="G7">
            <v>31</v>
          </cell>
          <cell r="H7">
            <v>10.44</v>
          </cell>
          <cell r="J7">
            <v>19.440000000000001</v>
          </cell>
          <cell r="K7">
            <v>0</v>
          </cell>
        </row>
        <row r="8">
          <cell r="B8">
            <v>27.941666666666698</v>
          </cell>
          <cell r="C8">
            <v>35</v>
          </cell>
          <cell r="D8">
            <v>20.8</v>
          </cell>
          <cell r="E8">
            <v>51.75</v>
          </cell>
          <cell r="F8">
            <v>71</v>
          </cell>
          <cell r="G8">
            <v>30</v>
          </cell>
          <cell r="H8">
            <v>12.24</v>
          </cell>
          <cell r="J8">
            <v>25.56</v>
          </cell>
          <cell r="K8">
            <v>0</v>
          </cell>
        </row>
        <row r="9">
          <cell r="B9">
            <v>27.462499999999999</v>
          </cell>
          <cell r="C9">
            <v>37.1</v>
          </cell>
          <cell r="D9">
            <v>20.100000000000001</v>
          </cell>
          <cell r="E9">
            <v>47.875</v>
          </cell>
          <cell r="F9">
            <v>72</v>
          </cell>
          <cell r="G9">
            <v>21</v>
          </cell>
          <cell r="H9">
            <v>12.24</v>
          </cell>
          <cell r="J9">
            <v>29.16</v>
          </cell>
          <cell r="K9">
            <v>0</v>
          </cell>
        </row>
        <row r="10">
          <cell r="B10">
            <v>27.379166666666698</v>
          </cell>
          <cell r="C10">
            <v>41.4</v>
          </cell>
          <cell r="D10">
            <v>14.8</v>
          </cell>
          <cell r="E10">
            <v>46.1666666666667</v>
          </cell>
          <cell r="F10">
            <v>90</v>
          </cell>
          <cell r="G10">
            <v>8</v>
          </cell>
          <cell r="H10">
            <v>10.08</v>
          </cell>
          <cell r="J10">
            <v>26.28</v>
          </cell>
          <cell r="K10">
            <v>0</v>
          </cell>
        </row>
        <row r="11">
          <cell r="B11">
            <v>28.7083333333333</v>
          </cell>
          <cell r="C11">
            <v>42.1</v>
          </cell>
          <cell r="D11">
            <v>15.8</v>
          </cell>
          <cell r="E11">
            <v>38.7083333333333</v>
          </cell>
          <cell r="F11">
            <v>85</v>
          </cell>
          <cell r="G11">
            <v>7</v>
          </cell>
          <cell r="H11">
            <v>8.2799999999999994</v>
          </cell>
          <cell r="J11">
            <v>27.36</v>
          </cell>
          <cell r="K11">
            <v>0</v>
          </cell>
        </row>
        <row r="12">
          <cell r="B12">
            <v>28.029166666666701</v>
          </cell>
          <cell r="C12">
            <v>40.799999999999997</v>
          </cell>
          <cell r="D12">
            <v>16.899999999999999</v>
          </cell>
          <cell r="E12">
            <v>44.5833333333333</v>
          </cell>
          <cell r="F12">
            <v>83</v>
          </cell>
          <cell r="G12">
            <v>19</v>
          </cell>
          <cell r="H12">
            <v>8.64</v>
          </cell>
          <cell r="J12">
            <v>31.68</v>
          </cell>
          <cell r="K12">
            <v>0</v>
          </cell>
        </row>
        <row r="13">
          <cell r="B13">
            <v>27.425000000000001</v>
          </cell>
          <cell r="C13">
            <v>35.4</v>
          </cell>
          <cell r="D13">
            <v>23.5</v>
          </cell>
          <cell r="E13">
            <v>63.8333333333333</v>
          </cell>
          <cell r="F13">
            <v>90</v>
          </cell>
          <cell r="G13">
            <v>29</v>
          </cell>
          <cell r="H13">
            <v>14.4</v>
          </cell>
          <cell r="J13">
            <v>41.76</v>
          </cell>
          <cell r="K13">
            <v>0.6</v>
          </cell>
        </row>
        <row r="14">
          <cell r="B14">
            <v>23.191666666666698</v>
          </cell>
          <cell r="C14">
            <v>25.3</v>
          </cell>
          <cell r="D14">
            <v>21.3</v>
          </cell>
          <cell r="E14">
            <v>93.75</v>
          </cell>
          <cell r="F14">
            <v>100</v>
          </cell>
          <cell r="G14">
            <v>82</v>
          </cell>
          <cell r="H14">
            <v>6.84</v>
          </cell>
          <cell r="J14">
            <v>19.079999999999998</v>
          </cell>
          <cell r="K14">
            <v>11.2</v>
          </cell>
        </row>
        <row r="15">
          <cell r="B15">
            <v>25.845833333333299</v>
          </cell>
          <cell r="C15">
            <v>33.5</v>
          </cell>
          <cell r="D15">
            <v>22.1</v>
          </cell>
          <cell r="E15">
            <v>81.625</v>
          </cell>
          <cell r="F15">
            <v>100</v>
          </cell>
          <cell r="G15">
            <v>46</v>
          </cell>
          <cell r="H15">
            <v>14.4</v>
          </cell>
          <cell r="J15">
            <v>60.48</v>
          </cell>
          <cell r="K15">
            <v>0</v>
          </cell>
        </row>
        <row r="16">
          <cell r="B16">
            <v>25.566666666666698</v>
          </cell>
          <cell r="C16">
            <v>33.1</v>
          </cell>
          <cell r="D16">
            <v>19.7</v>
          </cell>
          <cell r="E16">
            <v>70.6666666666667</v>
          </cell>
          <cell r="F16">
            <v>100</v>
          </cell>
          <cell r="G16">
            <v>32</v>
          </cell>
          <cell r="H16">
            <v>6.84</v>
          </cell>
          <cell r="J16">
            <v>17.64</v>
          </cell>
          <cell r="K16">
            <v>0.2</v>
          </cell>
        </row>
        <row r="17">
          <cell r="B17">
            <v>27.462499999999999</v>
          </cell>
          <cell r="C17">
            <v>37.299999999999997</v>
          </cell>
          <cell r="D17">
            <v>18.600000000000001</v>
          </cell>
          <cell r="E17">
            <v>61.75</v>
          </cell>
          <cell r="F17">
            <v>99</v>
          </cell>
          <cell r="G17">
            <v>26</v>
          </cell>
          <cell r="H17">
            <v>9.36</v>
          </cell>
          <cell r="J17">
            <v>27</v>
          </cell>
          <cell r="K17">
            <v>0</v>
          </cell>
        </row>
        <row r="18">
          <cell r="B18">
            <v>28.404166666666701</v>
          </cell>
          <cell r="C18">
            <v>38.5</v>
          </cell>
          <cell r="D18">
            <v>20.2</v>
          </cell>
          <cell r="E18">
            <v>50.5</v>
          </cell>
          <cell r="F18">
            <v>84</v>
          </cell>
          <cell r="G18">
            <v>16</v>
          </cell>
          <cell r="H18">
            <v>12.24</v>
          </cell>
          <cell r="J18">
            <v>28.44</v>
          </cell>
          <cell r="K18">
            <v>0</v>
          </cell>
        </row>
        <row r="19">
          <cell r="B19">
            <v>29.5833333333333</v>
          </cell>
          <cell r="C19">
            <v>37.9</v>
          </cell>
          <cell r="D19">
            <v>23.5</v>
          </cell>
          <cell r="E19">
            <v>50.9166666666667</v>
          </cell>
          <cell r="F19">
            <v>79</v>
          </cell>
          <cell r="G19">
            <v>24</v>
          </cell>
          <cell r="H19">
            <v>21.6</v>
          </cell>
          <cell r="J19">
            <v>48.6</v>
          </cell>
          <cell r="K19">
            <v>0</v>
          </cell>
        </row>
        <row r="20">
          <cell r="B20">
            <v>29.5833333333333</v>
          </cell>
          <cell r="C20">
            <v>37.9</v>
          </cell>
          <cell r="D20">
            <v>23.5</v>
          </cell>
          <cell r="E20">
            <v>50.9166666666667</v>
          </cell>
          <cell r="F20">
            <v>79</v>
          </cell>
          <cell r="G20">
            <v>24</v>
          </cell>
          <cell r="H20">
            <v>21.6</v>
          </cell>
          <cell r="J20">
            <v>48.6</v>
          </cell>
          <cell r="K20">
            <v>0</v>
          </cell>
        </row>
        <row r="21">
          <cell r="B21">
            <v>30.15</v>
          </cell>
          <cell r="C21">
            <v>40.6</v>
          </cell>
          <cell r="D21">
            <v>21.8</v>
          </cell>
          <cell r="E21">
            <v>53.5416666666667</v>
          </cell>
          <cell r="F21">
            <v>91</v>
          </cell>
          <cell r="G21">
            <v>20</v>
          </cell>
          <cell r="H21">
            <v>9.7200000000000006</v>
          </cell>
          <cell r="J21">
            <v>24.48</v>
          </cell>
          <cell r="K21">
            <v>0</v>
          </cell>
        </row>
        <row r="22">
          <cell r="B22">
            <v>26.129166666666698</v>
          </cell>
          <cell r="C22">
            <v>32.4</v>
          </cell>
          <cell r="D22">
            <v>22.3</v>
          </cell>
          <cell r="E22">
            <v>71.7083333333333</v>
          </cell>
          <cell r="F22">
            <v>97</v>
          </cell>
          <cell r="G22">
            <v>37</v>
          </cell>
          <cell r="H22">
            <v>18</v>
          </cell>
          <cell r="J22">
            <v>35.28</v>
          </cell>
          <cell r="K22">
            <v>3.4</v>
          </cell>
        </row>
        <row r="23">
          <cell r="B23">
            <v>23.9375</v>
          </cell>
          <cell r="C23">
            <v>30.6</v>
          </cell>
          <cell r="D23">
            <v>21</v>
          </cell>
          <cell r="E23">
            <v>87.1666666666667</v>
          </cell>
          <cell r="F23">
            <v>100</v>
          </cell>
          <cell r="G23">
            <v>55</v>
          </cell>
          <cell r="H23">
            <v>7.56</v>
          </cell>
          <cell r="J23">
            <v>35.28</v>
          </cell>
          <cell r="K23">
            <v>0.6</v>
          </cell>
        </row>
        <row r="24">
          <cell r="B24">
            <v>22.745833333333302</v>
          </cell>
          <cell r="C24">
            <v>27.1</v>
          </cell>
          <cell r="D24">
            <v>20.7</v>
          </cell>
          <cell r="E24">
            <v>89.4166666666667</v>
          </cell>
          <cell r="F24">
            <v>100</v>
          </cell>
          <cell r="G24">
            <v>70</v>
          </cell>
          <cell r="H24">
            <v>9</v>
          </cell>
          <cell r="J24">
            <v>21.6</v>
          </cell>
          <cell r="K24">
            <v>2.2000000000000002</v>
          </cell>
        </row>
        <row r="25">
          <cell r="B25">
            <v>26.154166666666701</v>
          </cell>
          <cell r="C25">
            <v>34.799999999999997</v>
          </cell>
          <cell r="D25">
            <v>21.6</v>
          </cell>
          <cell r="E25">
            <v>76.2916666666667</v>
          </cell>
          <cell r="F25">
            <v>96</v>
          </cell>
          <cell r="G25">
            <v>41</v>
          </cell>
          <cell r="H25">
            <v>10.44</v>
          </cell>
          <cell r="J25">
            <v>28.8</v>
          </cell>
          <cell r="K25">
            <v>0</v>
          </cell>
        </row>
        <row r="26">
          <cell r="B26">
            <v>27.8958333333333</v>
          </cell>
          <cell r="C26">
            <v>35.799999999999997</v>
          </cell>
          <cell r="D26">
            <v>23.1</v>
          </cell>
          <cell r="E26">
            <v>68.7083333333333</v>
          </cell>
          <cell r="F26">
            <v>95</v>
          </cell>
          <cell r="G26">
            <v>34</v>
          </cell>
          <cell r="H26">
            <v>8.64</v>
          </cell>
          <cell r="J26">
            <v>29.16</v>
          </cell>
          <cell r="K26">
            <v>0</v>
          </cell>
        </row>
        <row r="27">
          <cell r="B27">
            <v>28.55</v>
          </cell>
          <cell r="C27">
            <v>38.799999999999997</v>
          </cell>
          <cell r="D27">
            <v>21.8</v>
          </cell>
          <cell r="E27">
            <v>65.875</v>
          </cell>
          <cell r="F27">
            <v>98</v>
          </cell>
          <cell r="G27">
            <v>26</v>
          </cell>
          <cell r="H27">
            <v>15.84</v>
          </cell>
          <cell r="J27">
            <v>38.880000000000003</v>
          </cell>
          <cell r="K27">
            <v>0</v>
          </cell>
        </row>
        <row r="28">
          <cell r="B28">
            <v>29.725000000000001</v>
          </cell>
          <cell r="C28">
            <v>39.700000000000003</v>
          </cell>
          <cell r="D28">
            <v>22.8</v>
          </cell>
          <cell r="E28">
            <v>62.9583333333333</v>
          </cell>
          <cell r="F28">
            <v>95</v>
          </cell>
          <cell r="G28">
            <v>27</v>
          </cell>
          <cell r="H28">
            <v>20.16</v>
          </cell>
          <cell r="J28">
            <v>51.48</v>
          </cell>
          <cell r="K28">
            <v>0</v>
          </cell>
        </row>
        <row r="29">
          <cell r="B29">
            <v>29.304166666666699</v>
          </cell>
          <cell r="C29">
            <v>36.9</v>
          </cell>
          <cell r="D29">
            <v>24</v>
          </cell>
          <cell r="E29">
            <v>68.2916666666667</v>
          </cell>
          <cell r="F29">
            <v>97</v>
          </cell>
          <cell r="G29">
            <v>38</v>
          </cell>
          <cell r="H29">
            <v>14.04</v>
          </cell>
          <cell r="J29">
            <v>32.4</v>
          </cell>
          <cell r="K29">
            <v>11.4</v>
          </cell>
        </row>
        <row r="30">
          <cell r="B30">
            <v>24.091666666666701</v>
          </cell>
          <cell r="C30">
            <v>28.3</v>
          </cell>
          <cell r="D30">
            <v>21.3</v>
          </cell>
          <cell r="E30">
            <v>89.9583333333333</v>
          </cell>
          <cell r="F30">
            <v>100</v>
          </cell>
          <cell r="G30">
            <v>61</v>
          </cell>
          <cell r="H30">
            <v>11.88</v>
          </cell>
          <cell r="J30">
            <v>62.28</v>
          </cell>
          <cell r="K30">
            <v>33.200000000000003</v>
          </cell>
        </row>
        <row r="31">
          <cell r="B31">
            <v>26.4</v>
          </cell>
          <cell r="C31">
            <v>32.799999999999997</v>
          </cell>
          <cell r="D31">
            <v>21.6</v>
          </cell>
          <cell r="E31">
            <v>77.3333333333333</v>
          </cell>
          <cell r="F31">
            <v>100</v>
          </cell>
          <cell r="G31">
            <v>43</v>
          </cell>
          <cell r="H31">
            <v>6.84</v>
          </cell>
          <cell r="J31">
            <v>19.8</v>
          </cell>
          <cell r="K31">
            <v>0</v>
          </cell>
        </row>
        <row r="32">
          <cell r="B32">
            <v>26.4791666666667</v>
          </cell>
          <cell r="C32">
            <v>31.6</v>
          </cell>
          <cell r="D32">
            <v>23.3</v>
          </cell>
          <cell r="E32">
            <v>79.4583333333333</v>
          </cell>
          <cell r="F32">
            <v>100</v>
          </cell>
          <cell r="G32">
            <v>57</v>
          </cell>
          <cell r="H32">
            <v>10.8</v>
          </cell>
          <cell r="J32">
            <v>22.68</v>
          </cell>
          <cell r="K32">
            <v>0.6</v>
          </cell>
        </row>
        <row r="33">
          <cell r="B33">
            <v>27.683333333333302</v>
          </cell>
          <cell r="C33">
            <v>35.799999999999997</v>
          </cell>
          <cell r="D33">
            <v>20.7</v>
          </cell>
          <cell r="E33">
            <v>70.125</v>
          </cell>
          <cell r="F33">
            <v>100</v>
          </cell>
          <cell r="G33">
            <v>35</v>
          </cell>
          <cell r="H33">
            <v>10.44</v>
          </cell>
          <cell r="J33">
            <v>25.92</v>
          </cell>
          <cell r="K33">
            <v>0</v>
          </cell>
        </row>
        <row r="34">
          <cell r="B34">
            <v>29.0625</v>
          </cell>
          <cell r="C34">
            <v>37.1</v>
          </cell>
          <cell r="D34">
            <v>21.2</v>
          </cell>
          <cell r="E34">
            <v>62.3333333333333</v>
          </cell>
          <cell r="F34">
            <v>99</v>
          </cell>
          <cell r="G34">
            <v>28</v>
          </cell>
          <cell r="H34">
            <v>9</v>
          </cell>
          <cell r="J34">
            <v>22.32</v>
          </cell>
          <cell r="K34">
            <v>0</v>
          </cell>
        </row>
        <row r="35">
          <cell r="B35">
            <v>28.337499999999999</v>
          </cell>
          <cell r="C35">
            <v>38</v>
          </cell>
          <cell r="D35">
            <v>21.2</v>
          </cell>
          <cell r="E35">
            <v>57.375</v>
          </cell>
          <cell r="F35">
            <v>91</v>
          </cell>
          <cell r="G35">
            <v>19</v>
          </cell>
          <cell r="H35">
            <v>16.2</v>
          </cell>
          <cell r="J35">
            <v>28.44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30.8541666666667</v>
          </cell>
          <cell r="C5">
            <v>39</v>
          </cell>
          <cell r="D5">
            <v>25.5</v>
          </cell>
          <cell r="E5">
            <v>38.5</v>
          </cell>
          <cell r="F5">
            <v>54</v>
          </cell>
          <cell r="G5">
            <v>23</v>
          </cell>
          <cell r="H5">
            <v>20.16</v>
          </cell>
          <cell r="J5">
            <v>56.16</v>
          </cell>
          <cell r="K5">
            <v>0</v>
          </cell>
        </row>
        <row r="6">
          <cell r="B6">
            <v>31.475000000000001</v>
          </cell>
          <cell r="C6">
            <v>38.9</v>
          </cell>
          <cell r="D6">
            <v>26.5</v>
          </cell>
          <cell r="E6">
            <v>41.4583333333333</v>
          </cell>
          <cell r="F6">
            <v>61</v>
          </cell>
          <cell r="G6">
            <v>23</v>
          </cell>
          <cell r="H6">
            <v>32.04</v>
          </cell>
          <cell r="J6">
            <v>47.88</v>
          </cell>
          <cell r="K6">
            <v>0</v>
          </cell>
        </row>
        <row r="7">
          <cell r="B7">
            <v>24.170833333333299</v>
          </cell>
          <cell r="C7">
            <v>29.9</v>
          </cell>
          <cell r="D7">
            <v>19.100000000000001</v>
          </cell>
          <cell r="E7">
            <v>72.2916666666667</v>
          </cell>
          <cell r="F7">
            <v>96</v>
          </cell>
          <cell r="G7">
            <v>52</v>
          </cell>
          <cell r="H7">
            <v>21.6</v>
          </cell>
          <cell r="J7">
            <v>37.44</v>
          </cell>
          <cell r="K7">
            <v>0</v>
          </cell>
        </row>
        <row r="8">
          <cell r="B8">
            <v>24.670833333333299</v>
          </cell>
          <cell r="C8">
            <v>32.799999999999997</v>
          </cell>
          <cell r="D8">
            <v>17.899999999999999</v>
          </cell>
          <cell r="E8">
            <v>62.8333333333333</v>
          </cell>
          <cell r="F8">
            <v>83</v>
          </cell>
          <cell r="G8">
            <v>41</v>
          </cell>
          <cell r="H8">
            <v>15.48</v>
          </cell>
          <cell r="J8">
            <v>28.44</v>
          </cell>
          <cell r="K8">
            <v>0</v>
          </cell>
        </row>
        <row r="9">
          <cell r="B9">
            <v>25.516666666666701</v>
          </cell>
          <cell r="C9">
            <v>33</v>
          </cell>
          <cell r="D9">
            <v>18.399999999999999</v>
          </cell>
          <cell r="E9">
            <v>55.5</v>
          </cell>
          <cell r="F9">
            <v>77</v>
          </cell>
          <cell r="G9">
            <v>32</v>
          </cell>
          <cell r="H9">
            <v>20.16</v>
          </cell>
          <cell r="J9">
            <v>38.880000000000003</v>
          </cell>
          <cell r="K9">
            <v>0</v>
          </cell>
        </row>
        <row r="10">
          <cell r="B10">
            <v>26.675000000000001</v>
          </cell>
          <cell r="C10">
            <v>34.5</v>
          </cell>
          <cell r="D10">
            <v>21.4</v>
          </cell>
          <cell r="E10">
            <v>42.375</v>
          </cell>
          <cell r="F10">
            <v>59</v>
          </cell>
          <cell r="G10">
            <v>22</v>
          </cell>
          <cell r="H10">
            <v>19.440000000000001</v>
          </cell>
          <cell r="J10">
            <v>34.56</v>
          </cell>
          <cell r="K10">
            <v>0</v>
          </cell>
        </row>
        <row r="11">
          <cell r="B11">
            <v>28.695833333333301</v>
          </cell>
          <cell r="C11">
            <v>38.6</v>
          </cell>
          <cell r="D11">
            <v>21.5</v>
          </cell>
          <cell r="E11">
            <v>38.5</v>
          </cell>
          <cell r="F11">
            <v>58</v>
          </cell>
          <cell r="G11">
            <v>16</v>
          </cell>
          <cell r="H11">
            <v>22.32</v>
          </cell>
          <cell r="J11">
            <v>45.72</v>
          </cell>
          <cell r="K11">
            <v>0</v>
          </cell>
        </row>
        <row r="12">
          <cell r="B12">
            <v>29.866666666666699</v>
          </cell>
          <cell r="C12">
            <v>38.5</v>
          </cell>
          <cell r="D12">
            <v>23.5</v>
          </cell>
          <cell r="E12">
            <v>36.3333333333333</v>
          </cell>
          <cell r="F12">
            <v>44</v>
          </cell>
          <cell r="G12">
            <v>25</v>
          </cell>
          <cell r="H12">
            <v>21.24</v>
          </cell>
          <cell r="J12">
            <v>41.76</v>
          </cell>
          <cell r="K12">
            <v>0</v>
          </cell>
        </row>
        <row r="13">
          <cell r="B13">
            <v>26.362500000000001</v>
          </cell>
          <cell r="C13">
            <v>32.5</v>
          </cell>
          <cell r="D13">
            <v>21.3</v>
          </cell>
          <cell r="E13">
            <v>62.6666666666667</v>
          </cell>
          <cell r="F13">
            <v>94</v>
          </cell>
          <cell r="G13">
            <v>37</v>
          </cell>
          <cell r="H13">
            <v>26.28</v>
          </cell>
          <cell r="J13">
            <v>46.44</v>
          </cell>
          <cell r="K13">
            <v>5.4</v>
          </cell>
        </row>
        <row r="14">
          <cell r="B14">
            <v>21.75</v>
          </cell>
          <cell r="C14">
            <v>22.4</v>
          </cell>
          <cell r="D14">
            <v>21</v>
          </cell>
          <cell r="E14">
            <v>96.4583333333333</v>
          </cell>
          <cell r="F14">
            <v>100</v>
          </cell>
          <cell r="G14">
            <v>87</v>
          </cell>
          <cell r="H14">
            <v>16.920000000000002</v>
          </cell>
          <cell r="J14">
            <v>33.840000000000003</v>
          </cell>
          <cell r="K14">
            <v>28</v>
          </cell>
        </row>
        <row r="15">
          <cell r="B15">
            <v>21.7</v>
          </cell>
          <cell r="C15">
            <v>25.5</v>
          </cell>
          <cell r="D15">
            <v>19.7</v>
          </cell>
          <cell r="E15">
            <v>93.4583333333333</v>
          </cell>
          <cell r="F15">
            <v>100</v>
          </cell>
          <cell r="G15">
            <v>72</v>
          </cell>
          <cell r="H15">
            <v>22.32</v>
          </cell>
          <cell r="J15">
            <v>38.880000000000003</v>
          </cell>
          <cell r="K15">
            <v>50</v>
          </cell>
        </row>
        <row r="16">
          <cell r="B16">
            <v>21.683333333333302</v>
          </cell>
          <cell r="C16">
            <v>29.4</v>
          </cell>
          <cell r="D16">
            <v>15.3</v>
          </cell>
          <cell r="E16">
            <v>76.9166666666667</v>
          </cell>
          <cell r="F16">
            <v>100</v>
          </cell>
          <cell r="G16">
            <v>43</v>
          </cell>
          <cell r="H16">
            <v>12.6</v>
          </cell>
          <cell r="J16">
            <v>24.84</v>
          </cell>
          <cell r="K16">
            <v>0.2</v>
          </cell>
        </row>
        <row r="17">
          <cell r="B17">
            <v>25.612500000000001</v>
          </cell>
          <cell r="C17">
            <v>32.5</v>
          </cell>
          <cell r="D17">
            <v>20</v>
          </cell>
          <cell r="E17">
            <v>63.625</v>
          </cell>
          <cell r="F17">
            <v>83</v>
          </cell>
          <cell r="G17">
            <v>44</v>
          </cell>
          <cell r="H17">
            <v>15.84</v>
          </cell>
          <cell r="J17">
            <v>30.6</v>
          </cell>
          <cell r="K17">
            <v>0</v>
          </cell>
        </row>
        <row r="18">
          <cell r="B18">
            <v>26.641666666666701</v>
          </cell>
          <cell r="C18">
            <v>32.299999999999997</v>
          </cell>
          <cell r="D18">
            <v>21.2</v>
          </cell>
          <cell r="E18">
            <v>56.9166666666667</v>
          </cell>
          <cell r="F18">
            <v>76</v>
          </cell>
          <cell r="G18">
            <v>40</v>
          </cell>
          <cell r="H18">
            <v>24.48</v>
          </cell>
          <cell r="J18">
            <v>38.880000000000003</v>
          </cell>
          <cell r="K18">
            <v>0</v>
          </cell>
        </row>
        <row r="19">
          <cell r="B19">
            <v>27.591666666666701</v>
          </cell>
          <cell r="C19">
            <v>35.6</v>
          </cell>
          <cell r="D19">
            <v>21.4</v>
          </cell>
          <cell r="E19">
            <v>59.2083333333333</v>
          </cell>
          <cell r="F19">
            <v>86</v>
          </cell>
          <cell r="G19">
            <v>34</v>
          </cell>
          <cell r="H19">
            <v>19.8</v>
          </cell>
          <cell r="J19">
            <v>36.36</v>
          </cell>
          <cell r="K19">
            <v>0</v>
          </cell>
        </row>
        <row r="20">
          <cell r="B20">
            <v>27.024999999999999</v>
          </cell>
          <cell r="C20">
            <v>36</v>
          </cell>
          <cell r="D20">
            <v>19.399999999999999</v>
          </cell>
          <cell r="E20">
            <v>60.2083333333333</v>
          </cell>
          <cell r="F20">
            <v>88</v>
          </cell>
          <cell r="G20">
            <v>33</v>
          </cell>
          <cell r="H20">
            <v>29.16</v>
          </cell>
          <cell r="J20">
            <v>47.16</v>
          </cell>
          <cell r="K20">
            <v>0</v>
          </cell>
        </row>
        <row r="21">
          <cell r="B21">
            <v>28.030434782608701</v>
          </cell>
          <cell r="C21">
            <v>37.700000000000003</v>
          </cell>
          <cell r="D21">
            <v>21.3</v>
          </cell>
          <cell r="E21">
            <v>59.521739130434803</v>
          </cell>
          <cell r="F21">
            <v>88</v>
          </cell>
          <cell r="G21">
            <v>27</v>
          </cell>
          <cell r="H21">
            <v>18.36</v>
          </cell>
          <cell r="J21">
            <v>49.68</v>
          </cell>
          <cell r="K21">
            <v>0</v>
          </cell>
        </row>
        <row r="22">
          <cell r="B22">
            <v>23.024999999999999</v>
          </cell>
          <cell r="C22">
            <v>27.9</v>
          </cell>
          <cell r="D22">
            <v>19.899999999999999</v>
          </cell>
          <cell r="E22">
            <v>79.875</v>
          </cell>
          <cell r="F22">
            <v>99</v>
          </cell>
          <cell r="G22">
            <v>45</v>
          </cell>
          <cell r="H22">
            <v>36</v>
          </cell>
          <cell r="J22">
            <v>56.16</v>
          </cell>
          <cell r="K22">
            <v>24.4</v>
          </cell>
        </row>
        <row r="23">
          <cell r="B23">
            <v>20.616666666666699</v>
          </cell>
          <cell r="C23">
            <v>22.3</v>
          </cell>
          <cell r="D23">
            <v>19.2</v>
          </cell>
          <cell r="E23">
            <v>97.5</v>
          </cell>
          <cell r="F23">
            <v>100</v>
          </cell>
          <cell r="G23">
            <v>88</v>
          </cell>
          <cell r="H23">
            <v>11.16</v>
          </cell>
          <cell r="J23">
            <v>19.440000000000001</v>
          </cell>
          <cell r="K23">
            <v>22</v>
          </cell>
        </row>
        <row r="24">
          <cell r="B24">
            <v>21.716666666666701</v>
          </cell>
          <cell r="C24">
            <v>26.3</v>
          </cell>
          <cell r="D24">
            <v>19.3</v>
          </cell>
          <cell r="E24">
            <v>87.7916666666667</v>
          </cell>
          <cell r="F24">
            <v>99</v>
          </cell>
          <cell r="G24">
            <v>64</v>
          </cell>
          <cell r="H24">
            <v>14.4</v>
          </cell>
          <cell r="J24">
            <v>31.32</v>
          </cell>
          <cell r="K24">
            <v>0.2</v>
          </cell>
        </row>
        <row r="25">
          <cell r="B25">
            <v>24.574999999999999</v>
          </cell>
          <cell r="C25">
            <v>31.7</v>
          </cell>
          <cell r="D25">
            <v>19.7</v>
          </cell>
          <cell r="E25">
            <v>76.7083333333333</v>
          </cell>
          <cell r="F25">
            <v>94</v>
          </cell>
          <cell r="G25">
            <v>48</v>
          </cell>
          <cell r="H25">
            <v>19.8</v>
          </cell>
          <cell r="J25">
            <v>36.36</v>
          </cell>
          <cell r="K25">
            <v>0</v>
          </cell>
        </row>
        <row r="26">
          <cell r="B26">
            <v>26.245833333333302</v>
          </cell>
          <cell r="C26">
            <v>35.299999999999997</v>
          </cell>
          <cell r="D26">
            <v>20.2</v>
          </cell>
          <cell r="E26">
            <v>75.1666666666667</v>
          </cell>
          <cell r="F26">
            <v>100</v>
          </cell>
          <cell r="G26">
            <v>34</v>
          </cell>
          <cell r="H26">
            <v>16.2</v>
          </cell>
          <cell r="J26">
            <v>38.159999999999997</v>
          </cell>
          <cell r="K26">
            <v>1</v>
          </cell>
        </row>
        <row r="27">
          <cell r="B27">
            <v>27.579166666666701</v>
          </cell>
          <cell r="C27">
            <v>35.700000000000003</v>
          </cell>
          <cell r="D27">
            <v>22.5</v>
          </cell>
          <cell r="E27">
            <v>70.5833333333333</v>
          </cell>
          <cell r="F27">
            <v>96</v>
          </cell>
          <cell r="G27">
            <v>35</v>
          </cell>
          <cell r="H27">
            <v>15.12</v>
          </cell>
          <cell r="J27">
            <v>38.520000000000003</v>
          </cell>
          <cell r="K27">
            <v>0.2</v>
          </cell>
        </row>
        <row r="28">
          <cell r="B28">
            <v>29.670833333333299</v>
          </cell>
          <cell r="C28">
            <v>36.700000000000003</v>
          </cell>
          <cell r="D28">
            <v>23.5</v>
          </cell>
          <cell r="E28">
            <v>60.2083333333333</v>
          </cell>
          <cell r="F28">
            <v>86</v>
          </cell>
          <cell r="G28">
            <v>34</v>
          </cell>
          <cell r="H28">
            <v>29.52</v>
          </cell>
          <cell r="J28">
            <v>59.4</v>
          </cell>
          <cell r="K28">
            <v>0</v>
          </cell>
        </row>
        <row r="29">
          <cell r="B29">
            <v>27.537500000000001</v>
          </cell>
          <cell r="C29">
            <v>34</v>
          </cell>
          <cell r="D29">
            <v>21.5</v>
          </cell>
          <cell r="E29">
            <v>64.5833333333333</v>
          </cell>
          <cell r="F29">
            <v>90</v>
          </cell>
          <cell r="G29">
            <v>41</v>
          </cell>
          <cell r="H29">
            <v>19.8</v>
          </cell>
          <cell r="J29">
            <v>36.36</v>
          </cell>
          <cell r="K29">
            <v>0.2</v>
          </cell>
        </row>
        <row r="30">
          <cell r="B30">
            <v>24.9</v>
          </cell>
          <cell r="C30">
            <v>30</v>
          </cell>
          <cell r="D30">
            <v>21.2</v>
          </cell>
          <cell r="E30">
            <v>57.5</v>
          </cell>
          <cell r="F30">
            <v>76</v>
          </cell>
          <cell r="G30">
            <v>34</v>
          </cell>
          <cell r="H30">
            <v>22.32</v>
          </cell>
          <cell r="J30">
            <v>38.159999999999997</v>
          </cell>
          <cell r="K30">
            <v>0.6</v>
          </cell>
        </row>
        <row r="31">
          <cell r="B31">
            <v>25.158333333333299</v>
          </cell>
          <cell r="C31">
            <v>33.5</v>
          </cell>
          <cell r="D31">
            <v>16.3</v>
          </cell>
          <cell r="E31">
            <v>54.5833333333333</v>
          </cell>
          <cell r="F31">
            <v>85</v>
          </cell>
          <cell r="G31">
            <v>31</v>
          </cell>
          <cell r="H31">
            <v>19.8</v>
          </cell>
          <cell r="J31">
            <v>36</v>
          </cell>
          <cell r="K31">
            <v>0</v>
          </cell>
        </row>
        <row r="32">
          <cell r="B32">
            <v>27.262499999999999</v>
          </cell>
          <cell r="C32">
            <v>32.299999999999997</v>
          </cell>
          <cell r="D32">
            <v>23.3</v>
          </cell>
          <cell r="E32">
            <v>63.625</v>
          </cell>
          <cell r="F32">
            <v>84</v>
          </cell>
          <cell r="G32">
            <v>48</v>
          </cell>
          <cell r="H32">
            <v>18.36</v>
          </cell>
          <cell r="J32">
            <v>31.68</v>
          </cell>
          <cell r="K32">
            <v>0</v>
          </cell>
        </row>
        <row r="33">
          <cell r="B33">
            <v>27.920833333333299</v>
          </cell>
          <cell r="C33">
            <v>34.9</v>
          </cell>
          <cell r="D33">
            <v>22.1</v>
          </cell>
          <cell r="E33">
            <v>62.875</v>
          </cell>
          <cell r="F33">
            <v>91</v>
          </cell>
          <cell r="G33">
            <v>35</v>
          </cell>
          <cell r="H33">
            <v>13.68</v>
          </cell>
          <cell r="J33">
            <v>26.28</v>
          </cell>
          <cell r="K33">
            <v>0</v>
          </cell>
        </row>
        <row r="34">
          <cell r="B34">
            <v>28.420833333333299</v>
          </cell>
          <cell r="C34">
            <v>36.1</v>
          </cell>
          <cell r="D34">
            <v>21.3</v>
          </cell>
          <cell r="E34">
            <v>55.7916666666667</v>
          </cell>
          <cell r="F34">
            <v>86</v>
          </cell>
          <cell r="G34">
            <v>30</v>
          </cell>
          <cell r="H34">
            <v>14.4</v>
          </cell>
          <cell r="J34">
            <v>28.44</v>
          </cell>
          <cell r="K34">
            <v>0</v>
          </cell>
        </row>
        <row r="35">
          <cell r="B35">
            <v>28.8541666666667</v>
          </cell>
          <cell r="C35">
            <v>34.799999999999997</v>
          </cell>
          <cell r="D35">
            <v>23.6</v>
          </cell>
          <cell r="E35">
            <v>47.375</v>
          </cell>
          <cell r="F35">
            <v>60</v>
          </cell>
          <cell r="G35">
            <v>32</v>
          </cell>
          <cell r="H35">
            <v>25.2</v>
          </cell>
          <cell r="J35">
            <v>46.08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30.625</v>
          </cell>
          <cell r="C5">
            <v>38</v>
          </cell>
          <cell r="D5">
            <v>24.5</v>
          </cell>
          <cell r="E5">
            <v>39.2083333333333</v>
          </cell>
          <cell r="F5">
            <v>54</v>
          </cell>
          <cell r="G5">
            <v>26</v>
          </cell>
          <cell r="H5">
            <v>18.36</v>
          </cell>
          <cell r="J5">
            <v>43.56</v>
          </cell>
          <cell r="K5">
            <v>0</v>
          </cell>
        </row>
        <row r="6">
          <cell r="B6">
            <v>29.109090909090899</v>
          </cell>
          <cell r="C6">
            <v>38.1</v>
          </cell>
          <cell r="D6">
            <v>22</v>
          </cell>
          <cell r="E6">
            <v>51.454545454545503</v>
          </cell>
          <cell r="F6">
            <v>80</v>
          </cell>
          <cell r="G6">
            <v>29</v>
          </cell>
          <cell r="H6">
            <v>28.44</v>
          </cell>
          <cell r="J6">
            <v>46.08</v>
          </cell>
          <cell r="K6">
            <v>0</v>
          </cell>
        </row>
        <row r="7">
          <cell r="B7">
            <v>28.909090909090899</v>
          </cell>
          <cell r="C7">
            <v>37.700000000000003</v>
          </cell>
          <cell r="D7">
            <v>21.4</v>
          </cell>
          <cell r="E7">
            <v>61.545454545454497</v>
          </cell>
          <cell r="F7">
            <v>100</v>
          </cell>
          <cell r="G7">
            <v>32</v>
          </cell>
          <cell r="H7">
            <v>36</v>
          </cell>
          <cell r="J7">
            <v>70.2</v>
          </cell>
          <cell r="K7">
            <v>12.4</v>
          </cell>
        </row>
        <row r="8">
          <cell r="B8">
            <v>27.686956521739098</v>
          </cell>
          <cell r="C8">
            <v>36.1</v>
          </cell>
          <cell r="D8">
            <v>21.4</v>
          </cell>
          <cell r="E8">
            <v>67.869565217391298</v>
          </cell>
          <cell r="F8">
            <v>100</v>
          </cell>
          <cell r="G8">
            <v>34</v>
          </cell>
          <cell r="H8">
            <v>23.4</v>
          </cell>
          <cell r="J8">
            <v>40.68</v>
          </cell>
          <cell r="K8">
            <v>0</v>
          </cell>
        </row>
        <row r="9">
          <cell r="B9">
            <v>28.0521739130435</v>
          </cell>
          <cell r="C9">
            <v>36.799999999999997</v>
          </cell>
          <cell r="D9">
            <v>21.9</v>
          </cell>
          <cell r="E9">
            <v>52.6086956521739</v>
          </cell>
          <cell r="F9">
            <v>77</v>
          </cell>
          <cell r="G9">
            <v>29</v>
          </cell>
          <cell r="H9">
            <v>23.4</v>
          </cell>
          <cell r="J9">
            <v>43.92</v>
          </cell>
          <cell r="K9">
            <v>0</v>
          </cell>
        </row>
        <row r="10">
          <cell r="B10">
            <v>29.111462450592899</v>
          </cell>
          <cell r="C10">
            <v>40.700000000000003</v>
          </cell>
          <cell r="D10">
            <v>18.3</v>
          </cell>
          <cell r="E10">
            <v>40.073122529644301</v>
          </cell>
          <cell r="F10">
            <v>78</v>
          </cell>
          <cell r="G10">
            <v>8</v>
          </cell>
          <cell r="H10">
            <v>84.24</v>
          </cell>
          <cell r="J10">
            <v>158.11199999999999</v>
          </cell>
          <cell r="K10">
            <v>0</v>
          </cell>
        </row>
        <row r="11">
          <cell r="B11">
            <v>30.271428571428601</v>
          </cell>
          <cell r="C11">
            <v>39.6</v>
          </cell>
          <cell r="D11">
            <v>19.3</v>
          </cell>
          <cell r="E11">
            <v>29.380952380952401</v>
          </cell>
          <cell r="F11">
            <v>59</v>
          </cell>
          <cell r="G11">
            <v>11</v>
          </cell>
          <cell r="H11">
            <v>23.4</v>
          </cell>
          <cell r="J11">
            <v>47.52</v>
          </cell>
          <cell r="K11">
            <v>0</v>
          </cell>
        </row>
        <row r="12">
          <cell r="B12">
            <v>30.0833333333333</v>
          </cell>
          <cell r="C12">
            <v>39.200000000000003</v>
          </cell>
          <cell r="D12">
            <v>20.9</v>
          </cell>
          <cell r="E12">
            <v>43.625</v>
          </cell>
          <cell r="F12">
            <v>76</v>
          </cell>
          <cell r="G12">
            <v>25</v>
          </cell>
          <cell r="H12">
            <v>18</v>
          </cell>
          <cell r="J12">
            <v>35.64</v>
          </cell>
          <cell r="K12">
            <v>0</v>
          </cell>
        </row>
        <row r="13">
          <cell r="B13">
            <v>27.721739130434798</v>
          </cell>
          <cell r="C13">
            <v>31.8</v>
          </cell>
          <cell r="D13">
            <v>24.5</v>
          </cell>
          <cell r="E13">
            <v>56.826086956521699</v>
          </cell>
          <cell r="F13">
            <v>93</v>
          </cell>
          <cell r="G13">
            <v>39</v>
          </cell>
          <cell r="H13">
            <v>27.36</v>
          </cell>
          <cell r="J13">
            <v>50.04</v>
          </cell>
          <cell r="K13">
            <v>0.2</v>
          </cell>
        </row>
        <row r="14">
          <cell r="B14">
            <v>23.3739130434783</v>
          </cell>
          <cell r="C14">
            <v>26.2</v>
          </cell>
          <cell r="D14">
            <v>22</v>
          </cell>
          <cell r="E14">
            <v>95.384615384615401</v>
          </cell>
          <cell r="F14">
            <v>100</v>
          </cell>
          <cell r="G14">
            <v>75</v>
          </cell>
          <cell r="H14">
            <v>19.8</v>
          </cell>
          <cell r="J14">
            <v>37.08</v>
          </cell>
          <cell r="K14">
            <v>6.6</v>
          </cell>
        </row>
        <row r="15">
          <cell r="B15">
            <v>25.079166666666701</v>
          </cell>
          <cell r="C15">
            <v>32.9</v>
          </cell>
          <cell r="D15">
            <v>20</v>
          </cell>
          <cell r="E15">
            <v>74</v>
          </cell>
          <cell r="F15">
            <v>100</v>
          </cell>
          <cell r="G15">
            <v>47</v>
          </cell>
          <cell r="H15">
            <v>27.72</v>
          </cell>
          <cell r="J15">
            <v>56.88</v>
          </cell>
          <cell r="K15">
            <v>2</v>
          </cell>
        </row>
        <row r="16">
          <cell r="B16">
            <v>25.182608695652199</v>
          </cell>
          <cell r="C16">
            <v>34.299999999999997</v>
          </cell>
          <cell r="D16">
            <v>18.7</v>
          </cell>
          <cell r="E16">
            <v>60.466666666666697</v>
          </cell>
          <cell r="F16">
            <v>100</v>
          </cell>
          <cell r="G16">
            <v>37</v>
          </cell>
          <cell r="H16">
            <v>14.04</v>
          </cell>
          <cell r="J16">
            <v>27.72</v>
          </cell>
          <cell r="K16">
            <v>0</v>
          </cell>
        </row>
        <row r="17">
          <cell r="B17">
            <v>28.03</v>
          </cell>
          <cell r="C17">
            <v>37</v>
          </cell>
          <cell r="D17">
            <v>19.8</v>
          </cell>
          <cell r="E17">
            <v>61.65</v>
          </cell>
          <cell r="F17">
            <v>100</v>
          </cell>
          <cell r="G17">
            <v>31</v>
          </cell>
          <cell r="H17">
            <v>15.48</v>
          </cell>
          <cell r="J17">
            <v>43.2</v>
          </cell>
          <cell r="K17">
            <v>0</v>
          </cell>
        </row>
        <row r="18">
          <cell r="B18">
            <v>29.394736842105299</v>
          </cell>
          <cell r="C18">
            <v>38.4</v>
          </cell>
          <cell r="D18">
            <v>20.6</v>
          </cell>
          <cell r="E18">
            <v>46.842105263157897</v>
          </cell>
          <cell r="F18">
            <v>86</v>
          </cell>
          <cell r="G18">
            <v>16</v>
          </cell>
          <cell r="H18">
            <v>15.84</v>
          </cell>
          <cell r="J18">
            <v>35.28</v>
          </cell>
          <cell r="K18">
            <v>0</v>
          </cell>
        </row>
        <row r="19">
          <cell r="B19">
            <v>29.068181818181799</v>
          </cell>
          <cell r="C19">
            <v>36.1</v>
          </cell>
          <cell r="D19">
            <v>23.8</v>
          </cell>
          <cell r="E19">
            <v>51.454545454545503</v>
          </cell>
          <cell r="F19">
            <v>71</v>
          </cell>
          <cell r="G19">
            <v>32</v>
          </cell>
          <cell r="H19">
            <v>17.64</v>
          </cell>
          <cell r="J19">
            <v>37.799999999999997</v>
          </cell>
          <cell r="K19">
            <v>0</v>
          </cell>
        </row>
        <row r="20">
          <cell r="B20">
            <v>27.271428571428601</v>
          </cell>
          <cell r="C20">
            <v>36.4</v>
          </cell>
          <cell r="D20">
            <v>20.5</v>
          </cell>
          <cell r="E20">
            <v>62.904761904761898</v>
          </cell>
          <cell r="F20">
            <v>100</v>
          </cell>
          <cell r="G20">
            <v>31</v>
          </cell>
          <cell r="H20">
            <v>19.079999999999998</v>
          </cell>
          <cell r="J20">
            <v>42.12</v>
          </cell>
          <cell r="K20">
            <v>1.2</v>
          </cell>
        </row>
        <row r="21">
          <cell r="B21">
            <v>27.954166666666701</v>
          </cell>
          <cell r="C21">
            <v>37.5</v>
          </cell>
          <cell r="D21">
            <v>21</v>
          </cell>
          <cell r="E21">
            <v>62.695652173913103</v>
          </cell>
          <cell r="F21">
            <v>100</v>
          </cell>
          <cell r="G21">
            <v>31</v>
          </cell>
          <cell r="H21">
            <v>14.04</v>
          </cell>
          <cell r="J21">
            <v>41.04</v>
          </cell>
          <cell r="K21">
            <v>0</v>
          </cell>
        </row>
        <row r="22">
          <cell r="B22">
            <v>26.469565217391299</v>
          </cell>
          <cell r="C22">
            <v>33.4</v>
          </cell>
          <cell r="D22">
            <v>20.9</v>
          </cell>
          <cell r="E22">
            <v>64.409090909090907</v>
          </cell>
          <cell r="F22">
            <v>100</v>
          </cell>
          <cell r="G22">
            <v>39</v>
          </cell>
          <cell r="H22">
            <v>18.72</v>
          </cell>
          <cell r="J22">
            <v>39.96</v>
          </cell>
          <cell r="K22">
            <v>2.6</v>
          </cell>
        </row>
        <row r="23">
          <cell r="B23">
            <v>22.254999999999999</v>
          </cell>
          <cell r="C23">
            <v>23.8</v>
          </cell>
          <cell r="D23">
            <v>21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>
            <v>20.16</v>
          </cell>
          <cell r="K23">
            <v>2.8</v>
          </cell>
        </row>
        <row r="24">
          <cell r="B24">
            <v>22.691666666666698</v>
          </cell>
          <cell r="C24">
            <v>29</v>
          </cell>
          <cell r="D24">
            <v>19.7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>
            <v>46.44</v>
          </cell>
          <cell r="K24">
            <v>13.8</v>
          </cell>
        </row>
        <row r="25">
          <cell r="B25">
            <v>25.0863636363636</v>
          </cell>
          <cell r="C25">
            <v>33.5</v>
          </cell>
          <cell r="D25">
            <v>19.100000000000001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15.12</v>
          </cell>
          <cell r="J25">
            <v>29.16</v>
          </cell>
          <cell r="K25">
            <v>0.4</v>
          </cell>
        </row>
        <row r="26">
          <cell r="B26">
            <v>26.940909090909098</v>
          </cell>
          <cell r="C26">
            <v>35.200000000000003</v>
          </cell>
          <cell r="D26">
            <v>21.2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15.48</v>
          </cell>
          <cell r="J26">
            <v>32.04</v>
          </cell>
          <cell r="K26">
            <v>3.6</v>
          </cell>
        </row>
        <row r="27">
          <cell r="B27">
            <v>25.508333333333301</v>
          </cell>
          <cell r="C27">
            <v>33.299999999999997</v>
          </cell>
          <cell r="D27">
            <v>21.6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18</v>
          </cell>
          <cell r="J27">
            <v>30.24</v>
          </cell>
          <cell r="K27">
            <v>0</v>
          </cell>
        </row>
        <row r="28">
          <cell r="B28">
            <v>28.3047619047619</v>
          </cell>
          <cell r="C28">
            <v>35.5</v>
          </cell>
          <cell r="D28">
            <v>22.8</v>
          </cell>
          <cell r="E28">
            <v>71.571428571428598</v>
          </cell>
          <cell r="F28">
            <v>100</v>
          </cell>
          <cell r="G28">
            <v>40</v>
          </cell>
          <cell r="H28">
            <v>23.76</v>
          </cell>
          <cell r="J28">
            <v>42.12</v>
          </cell>
          <cell r="K28">
            <v>0</v>
          </cell>
        </row>
        <row r="29">
          <cell r="B29">
            <v>27.991304347826102</v>
          </cell>
          <cell r="C29">
            <v>34.4</v>
          </cell>
          <cell r="D29">
            <v>22.5</v>
          </cell>
          <cell r="E29">
            <v>70.772727272727295</v>
          </cell>
          <cell r="F29">
            <v>100</v>
          </cell>
          <cell r="G29">
            <v>46</v>
          </cell>
          <cell r="H29">
            <v>16.559999999999999</v>
          </cell>
          <cell r="J29">
            <v>44.64</v>
          </cell>
          <cell r="K29">
            <v>2.6</v>
          </cell>
        </row>
        <row r="30">
          <cell r="B30">
            <v>22.795454545454501</v>
          </cell>
          <cell r="C30">
            <v>28.5</v>
          </cell>
          <cell r="D30">
            <v>20.100000000000001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12.6</v>
          </cell>
          <cell r="J30">
            <v>23.04</v>
          </cell>
          <cell r="K30">
            <v>63</v>
          </cell>
        </row>
        <row r="31">
          <cell r="B31">
            <v>23.966666666666701</v>
          </cell>
          <cell r="C31">
            <v>31</v>
          </cell>
          <cell r="D31">
            <v>19.399999999999999</v>
          </cell>
          <cell r="E31" t="str">
            <v>*</v>
          </cell>
          <cell r="F31" t="str">
            <v>*</v>
          </cell>
          <cell r="G31" t="str">
            <v>*</v>
          </cell>
          <cell r="H31">
            <v>0</v>
          </cell>
          <cell r="J31" t="str">
            <v>*</v>
          </cell>
          <cell r="K31">
            <v>0.4</v>
          </cell>
        </row>
        <row r="32">
          <cell r="B32">
            <v>25.434782608695699</v>
          </cell>
          <cell r="C32">
            <v>32.5</v>
          </cell>
          <cell r="D32">
            <v>21.3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0</v>
          </cell>
          <cell r="J32" t="str">
            <v>*</v>
          </cell>
          <cell r="K32">
            <v>28.8</v>
          </cell>
        </row>
        <row r="33">
          <cell r="B33">
            <v>26.0695652173913</v>
          </cell>
          <cell r="C33">
            <v>33.200000000000003</v>
          </cell>
          <cell r="D33">
            <v>21.1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0</v>
          </cell>
          <cell r="J33" t="str">
            <v>*</v>
          </cell>
          <cell r="K33">
            <v>1.6</v>
          </cell>
        </row>
        <row r="34">
          <cell r="B34">
            <v>28.2173913043478</v>
          </cell>
          <cell r="C34">
            <v>35.799999999999997</v>
          </cell>
          <cell r="D34">
            <v>21</v>
          </cell>
          <cell r="E34">
            <v>64.047619047619094</v>
          </cell>
          <cell r="F34">
            <v>100</v>
          </cell>
          <cell r="G34">
            <v>30</v>
          </cell>
          <cell r="H34">
            <v>0</v>
          </cell>
          <cell r="J34">
            <v>0</v>
          </cell>
          <cell r="K34">
            <v>0</v>
          </cell>
        </row>
        <row r="35">
          <cell r="B35">
            <v>26.609090909090899</v>
          </cell>
          <cell r="C35">
            <v>34.200000000000003</v>
          </cell>
          <cell r="D35">
            <v>21</v>
          </cell>
          <cell r="E35">
            <v>68.363636363636402</v>
          </cell>
          <cell r="F35">
            <v>100</v>
          </cell>
          <cell r="G35">
            <v>35</v>
          </cell>
          <cell r="H35">
            <v>13.68</v>
          </cell>
          <cell r="J35">
            <v>32.04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31.066666666666698</v>
          </cell>
          <cell r="C5">
            <v>37.5</v>
          </cell>
          <cell r="D5">
            <v>26.1</v>
          </cell>
          <cell r="E5">
            <v>34.625</v>
          </cell>
          <cell r="F5">
            <v>51</v>
          </cell>
          <cell r="G5">
            <v>21</v>
          </cell>
          <cell r="H5">
            <v>18</v>
          </cell>
          <cell r="J5">
            <v>46.8</v>
          </cell>
          <cell r="K5">
            <v>0</v>
          </cell>
        </row>
        <row r="6">
          <cell r="B6">
            <v>30.625</v>
          </cell>
          <cell r="C6">
            <v>37.299999999999997</v>
          </cell>
          <cell r="D6">
            <v>25.3</v>
          </cell>
          <cell r="E6">
            <v>38.375</v>
          </cell>
          <cell r="F6">
            <v>51</v>
          </cell>
          <cell r="G6">
            <v>25</v>
          </cell>
          <cell r="H6">
            <v>21.24</v>
          </cell>
          <cell r="J6">
            <v>38.880000000000003</v>
          </cell>
          <cell r="K6">
            <v>0</v>
          </cell>
        </row>
        <row r="7">
          <cell r="B7">
            <v>28.316666666666698</v>
          </cell>
          <cell r="C7">
            <v>35.1</v>
          </cell>
          <cell r="D7">
            <v>23.6</v>
          </cell>
          <cell r="E7">
            <v>57.125</v>
          </cell>
          <cell r="F7">
            <v>78</v>
          </cell>
          <cell r="G7">
            <v>36</v>
          </cell>
          <cell r="H7">
            <v>16.2</v>
          </cell>
          <cell r="J7">
            <v>27.72</v>
          </cell>
          <cell r="K7">
            <v>0</v>
          </cell>
        </row>
        <row r="8">
          <cell r="B8">
            <v>27.445833333333301</v>
          </cell>
          <cell r="C8">
            <v>34.6</v>
          </cell>
          <cell r="D8">
            <v>22</v>
          </cell>
          <cell r="E8">
            <v>54.875</v>
          </cell>
          <cell r="F8">
            <v>75</v>
          </cell>
          <cell r="G8">
            <v>34</v>
          </cell>
          <cell r="H8">
            <v>21.24</v>
          </cell>
          <cell r="J8">
            <v>37.44</v>
          </cell>
          <cell r="K8">
            <v>0</v>
          </cell>
        </row>
        <row r="9">
          <cell r="B9">
            <v>28.7</v>
          </cell>
          <cell r="C9">
            <v>35.6</v>
          </cell>
          <cell r="D9">
            <v>22.8</v>
          </cell>
          <cell r="E9">
            <v>44.4166666666667</v>
          </cell>
          <cell r="F9">
            <v>61</v>
          </cell>
          <cell r="G9">
            <v>27</v>
          </cell>
          <cell r="H9">
            <v>28.44</v>
          </cell>
          <cell r="J9">
            <v>48.96</v>
          </cell>
          <cell r="K9">
            <v>0</v>
          </cell>
        </row>
        <row r="10">
          <cell r="B10">
            <v>30.662500000000001</v>
          </cell>
          <cell r="C10">
            <v>39.700000000000003</v>
          </cell>
          <cell r="D10">
            <v>24.3</v>
          </cell>
          <cell r="E10">
            <v>28.0416666666667</v>
          </cell>
          <cell r="F10">
            <v>45</v>
          </cell>
          <cell r="G10">
            <v>10</v>
          </cell>
          <cell r="H10">
            <v>25.92</v>
          </cell>
          <cell r="J10">
            <v>45</v>
          </cell>
          <cell r="K10">
            <v>0</v>
          </cell>
        </row>
        <row r="11">
          <cell r="B11">
            <v>31.5</v>
          </cell>
          <cell r="C11">
            <v>39.700000000000003</v>
          </cell>
          <cell r="D11">
            <v>25.6</v>
          </cell>
          <cell r="E11">
            <v>22.869565217391301</v>
          </cell>
          <cell r="F11">
            <v>36</v>
          </cell>
          <cell r="G11">
            <v>8</v>
          </cell>
          <cell r="H11">
            <v>27</v>
          </cell>
          <cell r="J11">
            <v>45.72</v>
          </cell>
          <cell r="K11">
            <v>0</v>
          </cell>
        </row>
        <row r="12">
          <cell r="B12">
            <v>31.266666666666701</v>
          </cell>
          <cell r="C12">
            <v>38.299999999999997</v>
          </cell>
          <cell r="D12">
            <v>25.3</v>
          </cell>
          <cell r="E12">
            <v>36.1666666666667</v>
          </cell>
          <cell r="F12">
            <v>57</v>
          </cell>
          <cell r="G12">
            <v>16</v>
          </cell>
          <cell r="H12">
            <v>15.84</v>
          </cell>
          <cell r="J12">
            <v>34.92</v>
          </cell>
          <cell r="K12">
            <v>0</v>
          </cell>
        </row>
        <row r="13">
          <cell r="B13">
            <v>28.733333333333299</v>
          </cell>
          <cell r="C13">
            <v>34.299999999999997</v>
          </cell>
          <cell r="D13">
            <v>21.9</v>
          </cell>
          <cell r="E13">
            <v>47.5</v>
          </cell>
          <cell r="F13">
            <v>86</v>
          </cell>
          <cell r="G13">
            <v>32</v>
          </cell>
          <cell r="H13">
            <v>25.2</v>
          </cell>
          <cell r="J13">
            <v>52.92</v>
          </cell>
          <cell r="K13">
            <v>3</v>
          </cell>
        </row>
        <row r="14">
          <cell r="B14">
            <v>22.2291666666667</v>
          </cell>
          <cell r="C14">
            <v>25.2</v>
          </cell>
          <cell r="D14">
            <v>20.100000000000001</v>
          </cell>
          <cell r="E14">
            <v>87.0416666666667</v>
          </cell>
          <cell r="F14">
            <v>93</v>
          </cell>
          <cell r="G14">
            <v>77</v>
          </cell>
          <cell r="H14">
            <v>19.079999999999998</v>
          </cell>
          <cell r="J14">
            <v>47.52</v>
          </cell>
          <cell r="K14">
            <v>17.600000000000001</v>
          </cell>
        </row>
        <row r="15">
          <cell r="B15">
            <v>23.625</v>
          </cell>
          <cell r="C15">
            <v>25.8</v>
          </cell>
          <cell r="D15">
            <v>21</v>
          </cell>
          <cell r="E15">
            <v>78.6666666666667</v>
          </cell>
          <cell r="F15">
            <v>89</v>
          </cell>
          <cell r="G15">
            <v>63</v>
          </cell>
          <cell r="H15">
            <v>22.68</v>
          </cell>
          <cell r="J15">
            <v>45.72</v>
          </cell>
          <cell r="K15">
            <v>1</v>
          </cell>
        </row>
        <row r="16">
          <cell r="B16">
            <v>23.5208333333333</v>
          </cell>
          <cell r="C16">
            <v>31.7</v>
          </cell>
          <cell r="D16">
            <v>18.2</v>
          </cell>
          <cell r="E16">
            <v>68.875</v>
          </cell>
          <cell r="F16">
            <v>93</v>
          </cell>
          <cell r="G16">
            <v>28</v>
          </cell>
          <cell r="H16">
            <v>14.4</v>
          </cell>
          <cell r="J16">
            <v>22.68</v>
          </cell>
          <cell r="K16">
            <v>0</v>
          </cell>
        </row>
        <row r="17">
          <cell r="B17">
            <v>27.1875</v>
          </cell>
          <cell r="C17">
            <v>36.1</v>
          </cell>
          <cell r="D17">
            <v>22.8</v>
          </cell>
          <cell r="E17">
            <v>55.625</v>
          </cell>
          <cell r="F17">
            <v>80</v>
          </cell>
          <cell r="G17">
            <v>32</v>
          </cell>
          <cell r="H17">
            <v>19.079999999999998</v>
          </cell>
          <cell r="J17">
            <v>52.56</v>
          </cell>
          <cell r="K17">
            <v>11.2</v>
          </cell>
        </row>
        <row r="18">
          <cell r="B18">
            <v>29.379166666666698</v>
          </cell>
          <cell r="C18">
            <v>36.4</v>
          </cell>
          <cell r="D18">
            <v>24.5</v>
          </cell>
          <cell r="E18">
            <v>42.25</v>
          </cell>
          <cell r="F18">
            <v>76</v>
          </cell>
          <cell r="G18">
            <v>21</v>
          </cell>
          <cell r="H18">
            <v>18</v>
          </cell>
          <cell r="J18">
            <v>34.56</v>
          </cell>
          <cell r="K18">
            <v>0.2</v>
          </cell>
        </row>
        <row r="19">
          <cell r="B19">
            <v>29.2708333333333</v>
          </cell>
          <cell r="C19">
            <v>36.200000000000003</v>
          </cell>
          <cell r="D19">
            <v>24.1</v>
          </cell>
          <cell r="E19">
            <v>44.625</v>
          </cell>
          <cell r="F19">
            <v>64</v>
          </cell>
          <cell r="G19">
            <v>23</v>
          </cell>
          <cell r="H19">
            <v>21.96</v>
          </cell>
          <cell r="J19">
            <v>38.159999999999997</v>
          </cell>
          <cell r="K19">
            <v>0</v>
          </cell>
        </row>
        <row r="20">
          <cell r="B20">
            <v>28.491666666666699</v>
          </cell>
          <cell r="C20">
            <v>35.799999999999997</v>
          </cell>
          <cell r="D20">
            <v>20.7</v>
          </cell>
          <cell r="E20">
            <v>47.2083333333333</v>
          </cell>
          <cell r="F20">
            <v>77</v>
          </cell>
          <cell r="G20">
            <v>24</v>
          </cell>
          <cell r="H20">
            <v>13.32</v>
          </cell>
          <cell r="J20">
            <v>24.12</v>
          </cell>
          <cell r="K20">
            <v>0</v>
          </cell>
        </row>
        <row r="21">
          <cell r="B21">
            <v>29.2304347826087</v>
          </cell>
          <cell r="C21">
            <v>37.1</v>
          </cell>
          <cell r="D21">
            <v>23.5</v>
          </cell>
          <cell r="E21">
            <v>47.913043478260903</v>
          </cell>
          <cell r="F21">
            <v>67</v>
          </cell>
          <cell r="G21">
            <v>27</v>
          </cell>
          <cell r="H21">
            <v>19.440000000000001</v>
          </cell>
          <cell r="J21">
            <v>55.8</v>
          </cell>
          <cell r="K21">
            <v>0</v>
          </cell>
        </row>
        <row r="22">
          <cell r="B22">
            <v>24.2083333333333</v>
          </cell>
          <cell r="C22">
            <v>29.9</v>
          </cell>
          <cell r="D22">
            <v>21.3</v>
          </cell>
          <cell r="E22">
            <v>71.125</v>
          </cell>
          <cell r="F22">
            <v>89</v>
          </cell>
          <cell r="G22">
            <v>44</v>
          </cell>
          <cell r="H22">
            <v>17.64</v>
          </cell>
          <cell r="J22">
            <v>39.24</v>
          </cell>
          <cell r="K22">
            <v>3.6</v>
          </cell>
        </row>
        <row r="23">
          <cell r="B23">
            <v>22.4375</v>
          </cell>
          <cell r="C23">
            <v>24.8</v>
          </cell>
          <cell r="D23">
            <v>20.7</v>
          </cell>
          <cell r="E23">
            <v>83.125</v>
          </cell>
          <cell r="F23">
            <v>92</v>
          </cell>
          <cell r="G23">
            <v>67</v>
          </cell>
          <cell r="H23">
            <v>12.96</v>
          </cell>
          <cell r="J23">
            <v>23.76</v>
          </cell>
          <cell r="K23">
            <v>2.6</v>
          </cell>
        </row>
        <row r="24">
          <cell r="B24">
            <v>22.733333333333299</v>
          </cell>
          <cell r="C24">
            <v>28.7</v>
          </cell>
          <cell r="D24">
            <v>20.399999999999999</v>
          </cell>
          <cell r="E24">
            <v>80.5</v>
          </cell>
          <cell r="F24">
            <v>91</v>
          </cell>
          <cell r="G24">
            <v>55</v>
          </cell>
          <cell r="H24">
            <v>15.84</v>
          </cell>
          <cell r="J24">
            <v>39.24</v>
          </cell>
          <cell r="K24">
            <v>1.6</v>
          </cell>
        </row>
        <row r="25">
          <cell r="B25">
            <v>25.779166666666701</v>
          </cell>
          <cell r="C25">
            <v>33.700000000000003</v>
          </cell>
          <cell r="D25">
            <v>20.399999999999999</v>
          </cell>
          <cell r="E25">
            <v>66.3333333333333</v>
          </cell>
          <cell r="F25">
            <v>87</v>
          </cell>
          <cell r="G25">
            <v>29</v>
          </cell>
          <cell r="H25">
            <v>20.88</v>
          </cell>
          <cell r="J25">
            <v>41.04</v>
          </cell>
          <cell r="K25">
            <v>0</v>
          </cell>
        </row>
        <row r="26">
          <cell r="B26">
            <v>26.866666666666699</v>
          </cell>
          <cell r="C26">
            <v>34.1</v>
          </cell>
          <cell r="D26">
            <v>23.2</v>
          </cell>
          <cell r="E26">
            <v>63.9583333333333</v>
          </cell>
          <cell r="F26">
            <v>83</v>
          </cell>
          <cell r="G26">
            <v>34</v>
          </cell>
          <cell r="H26">
            <v>20.16</v>
          </cell>
          <cell r="J26">
            <v>42.84</v>
          </cell>
          <cell r="K26">
            <v>3</v>
          </cell>
        </row>
        <row r="27">
          <cell r="B27">
            <v>27.820833333333301</v>
          </cell>
          <cell r="C27">
            <v>35.299999999999997</v>
          </cell>
          <cell r="D27">
            <v>22.7</v>
          </cell>
          <cell r="E27">
            <v>59.625</v>
          </cell>
          <cell r="F27">
            <v>80</v>
          </cell>
          <cell r="G27">
            <v>32</v>
          </cell>
          <cell r="H27">
            <v>18.72</v>
          </cell>
          <cell r="J27">
            <v>36</v>
          </cell>
          <cell r="K27">
            <v>0.6</v>
          </cell>
        </row>
        <row r="28">
          <cell r="B28">
            <v>29.762499999999999</v>
          </cell>
          <cell r="C28">
            <v>35.200000000000003</v>
          </cell>
          <cell r="D28">
            <v>25.5</v>
          </cell>
          <cell r="E28">
            <v>51.75</v>
          </cell>
          <cell r="F28">
            <v>69</v>
          </cell>
          <cell r="G28">
            <v>33</v>
          </cell>
          <cell r="H28">
            <v>26.28</v>
          </cell>
          <cell r="J28">
            <v>48.96</v>
          </cell>
          <cell r="K28">
            <v>0</v>
          </cell>
        </row>
        <row r="29">
          <cell r="B29">
            <v>27.608333333333299</v>
          </cell>
          <cell r="C29">
            <v>33.9</v>
          </cell>
          <cell r="D29">
            <v>22.3</v>
          </cell>
          <cell r="E29">
            <v>67.8333333333333</v>
          </cell>
          <cell r="F29">
            <v>90</v>
          </cell>
          <cell r="G29">
            <v>42</v>
          </cell>
          <cell r="H29">
            <v>19.079999999999998</v>
          </cell>
          <cell r="J29">
            <v>43.56</v>
          </cell>
          <cell r="K29">
            <v>4.4000000000000004</v>
          </cell>
        </row>
        <row r="30">
          <cell r="B30">
            <v>22.758333333333301</v>
          </cell>
          <cell r="C30">
            <v>28.7</v>
          </cell>
          <cell r="D30">
            <v>19.100000000000001</v>
          </cell>
          <cell r="E30">
            <v>82.5416666666667</v>
          </cell>
          <cell r="F30">
            <v>92</v>
          </cell>
          <cell r="G30">
            <v>58</v>
          </cell>
          <cell r="H30">
            <v>14.4</v>
          </cell>
          <cell r="J30">
            <v>32.76</v>
          </cell>
          <cell r="K30">
            <v>25.4</v>
          </cell>
        </row>
        <row r="31">
          <cell r="B31">
            <v>23.487500000000001</v>
          </cell>
          <cell r="C31">
            <v>29.3</v>
          </cell>
          <cell r="D31">
            <v>19.399999999999999</v>
          </cell>
          <cell r="E31">
            <v>79.375</v>
          </cell>
          <cell r="F31">
            <v>94</v>
          </cell>
          <cell r="G31">
            <v>50</v>
          </cell>
          <cell r="H31">
            <v>10.44</v>
          </cell>
          <cell r="J31">
            <v>19.8</v>
          </cell>
          <cell r="K31">
            <v>0.2</v>
          </cell>
        </row>
        <row r="32">
          <cell r="B32">
            <v>26.183333333333302</v>
          </cell>
          <cell r="C32">
            <v>31.6</v>
          </cell>
          <cell r="D32">
            <v>22.9</v>
          </cell>
          <cell r="E32">
            <v>70.375</v>
          </cell>
          <cell r="F32">
            <v>85</v>
          </cell>
          <cell r="G32">
            <v>47</v>
          </cell>
          <cell r="H32">
            <v>17.64</v>
          </cell>
          <cell r="J32">
            <v>31.68</v>
          </cell>
          <cell r="K32">
            <v>0</v>
          </cell>
        </row>
        <row r="33">
          <cell r="B33">
            <v>26.987500000000001</v>
          </cell>
          <cell r="C33">
            <v>34</v>
          </cell>
          <cell r="D33">
            <v>21.6</v>
          </cell>
          <cell r="E33">
            <v>64.375</v>
          </cell>
          <cell r="F33">
            <v>89</v>
          </cell>
          <cell r="G33">
            <v>34</v>
          </cell>
          <cell r="H33">
            <v>11.88</v>
          </cell>
          <cell r="J33">
            <v>32.04</v>
          </cell>
          <cell r="K33">
            <v>0</v>
          </cell>
        </row>
        <row r="34">
          <cell r="B34">
            <v>28.491666666666699</v>
          </cell>
          <cell r="C34">
            <v>35.9</v>
          </cell>
          <cell r="D34">
            <v>23.1</v>
          </cell>
          <cell r="E34">
            <v>53.9583333333333</v>
          </cell>
          <cell r="F34">
            <v>77</v>
          </cell>
          <cell r="G34">
            <v>28</v>
          </cell>
          <cell r="H34">
            <v>14.4</v>
          </cell>
          <cell r="J34">
            <v>25.56</v>
          </cell>
          <cell r="K34">
            <v>0</v>
          </cell>
        </row>
        <row r="35">
          <cell r="B35">
            <v>27.454166666666701</v>
          </cell>
          <cell r="C35">
            <v>34.9</v>
          </cell>
          <cell r="D35">
            <v>24.4</v>
          </cell>
          <cell r="E35">
            <v>53.8333333333333</v>
          </cell>
          <cell r="F35">
            <v>70</v>
          </cell>
          <cell r="G35">
            <v>32</v>
          </cell>
          <cell r="H35">
            <v>20.16</v>
          </cell>
          <cell r="J35">
            <v>46.44</v>
          </cell>
          <cell r="K35">
            <v>0.6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31.125</v>
          </cell>
          <cell r="C5">
            <v>39.700000000000003</v>
          </cell>
          <cell r="D5">
            <v>22.8</v>
          </cell>
          <cell r="E5">
            <v>30.5</v>
          </cell>
          <cell r="F5">
            <v>55</v>
          </cell>
          <cell r="G5">
            <v>14</v>
          </cell>
          <cell r="J5">
            <v>34.92</v>
          </cell>
        </row>
        <row r="6">
          <cell r="B6">
            <v>30.183333333333302</v>
          </cell>
          <cell r="C6">
            <v>40.299999999999997</v>
          </cell>
          <cell r="D6">
            <v>20.5</v>
          </cell>
          <cell r="E6">
            <v>34.4583333333333</v>
          </cell>
          <cell r="F6">
            <v>59</v>
          </cell>
          <cell r="G6">
            <v>14</v>
          </cell>
          <cell r="J6">
            <v>38.159999999999997</v>
          </cell>
        </row>
        <row r="7">
          <cell r="B7">
            <v>29.0208333333333</v>
          </cell>
          <cell r="C7">
            <v>38.299999999999997</v>
          </cell>
          <cell r="D7">
            <v>22.7</v>
          </cell>
          <cell r="E7">
            <v>53.9583333333333</v>
          </cell>
          <cell r="F7">
            <v>100</v>
          </cell>
          <cell r="G7">
            <v>24</v>
          </cell>
          <cell r="J7">
            <v>50.76</v>
          </cell>
        </row>
        <row r="8">
          <cell r="B8">
            <v>28.266666666666701</v>
          </cell>
          <cell r="C8">
            <v>36.9</v>
          </cell>
          <cell r="D8">
            <v>22.2</v>
          </cell>
          <cell r="E8">
            <v>52.25</v>
          </cell>
          <cell r="F8">
            <v>73</v>
          </cell>
          <cell r="G8">
            <v>28</v>
          </cell>
          <cell r="J8">
            <v>24.84</v>
          </cell>
        </row>
        <row r="9">
          <cell r="B9">
            <v>28.420833333333299</v>
          </cell>
          <cell r="C9">
            <v>37.4</v>
          </cell>
          <cell r="D9">
            <v>21</v>
          </cell>
          <cell r="E9">
            <v>44.4583333333333</v>
          </cell>
          <cell r="F9">
            <v>67</v>
          </cell>
          <cell r="G9">
            <v>23</v>
          </cell>
          <cell r="J9">
            <v>28.44</v>
          </cell>
        </row>
        <row r="10">
          <cell r="B10">
            <v>27.7083333333333</v>
          </cell>
          <cell r="C10">
            <v>38.9</v>
          </cell>
          <cell r="D10">
            <v>16.600000000000001</v>
          </cell>
          <cell r="E10">
            <v>40.625</v>
          </cell>
          <cell r="F10">
            <v>82</v>
          </cell>
          <cell r="G10">
            <v>9</v>
          </cell>
          <cell r="J10">
            <v>25.92</v>
          </cell>
        </row>
        <row r="11">
          <cell r="B11">
            <v>28.587499999999999</v>
          </cell>
          <cell r="C11">
            <v>41.5</v>
          </cell>
          <cell r="D11">
            <v>16.600000000000001</v>
          </cell>
          <cell r="E11">
            <v>33.25</v>
          </cell>
          <cell r="F11">
            <v>66</v>
          </cell>
          <cell r="G11">
            <v>8</v>
          </cell>
          <cell r="J11">
            <v>27</v>
          </cell>
        </row>
        <row r="12">
          <cell r="B12">
            <v>29.625</v>
          </cell>
          <cell r="C12">
            <v>39.799999999999997</v>
          </cell>
          <cell r="D12">
            <v>19.899999999999999</v>
          </cell>
          <cell r="E12">
            <v>35.25</v>
          </cell>
          <cell r="F12">
            <v>59</v>
          </cell>
          <cell r="G12">
            <v>19</v>
          </cell>
          <cell r="J12">
            <v>47.16</v>
          </cell>
        </row>
        <row r="13">
          <cell r="B13">
            <v>29.570833333333301</v>
          </cell>
          <cell r="C13">
            <v>37.1</v>
          </cell>
          <cell r="D13">
            <v>23.1</v>
          </cell>
          <cell r="E13">
            <v>49.8333333333333</v>
          </cell>
          <cell r="F13">
            <v>89</v>
          </cell>
          <cell r="G13">
            <v>27</v>
          </cell>
          <cell r="J13">
            <v>43.92</v>
          </cell>
        </row>
        <row r="14">
          <cell r="B14">
            <v>24.625</v>
          </cell>
          <cell r="C14">
            <v>29.5</v>
          </cell>
          <cell r="D14">
            <v>21.4</v>
          </cell>
          <cell r="E14">
            <v>73.941176470588204</v>
          </cell>
          <cell r="F14">
            <v>100</v>
          </cell>
          <cell r="G14">
            <v>49</v>
          </cell>
          <cell r="J14">
            <v>39.6</v>
          </cell>
        </row>
        <row r="15">
          <cell r="B15">
            <v>26.037500000000001</v>
          </cell>
          <cell r="C15">
            <v>35.200000000000003</v>
          </cell>
          <cell r="D15">
            <v>21.4</v>
          </cell>
          <cell r="E15">
            <v>69.578947368421098</v>
          </cell>
          <cell r="F15">
            <v>100</v>
          </cell>
          <cell r="G15">
            <v>33</v>
          </cell>
          <cell r="J15">
            <v>47.16</v>
          </cell>
        </row>
        <row r="16">
          <cell r="B16">
            <v>26.341666666666701</v>
          </cell>
          <cell r="C16">
            <v>35</v>
          </cell>
          <cell r="D16">
            <v>21.3</v>
          </cell>
          <cell r="E16">
            <v>67.434782608695699</v>
          </cell>
          <cell r="F16">
            <v>100</v>
          </cell>
          <cell r="G16">
            <v>33</v>
          </cell>
          <cell r="J16">
            <v>28.8</v>
          </cell>
        </row>
        <row r="17">
          <cell r="B17">
            <v>27.970833333333299</v>
          </cell>
          <cell r="C17">
            <v>36.700000000000003</v>
          </cell>
          <cell r="D17">
            <v>21.5</v>
          </cell>
          <cell r="E17">
            <v>54.9166666666667</v>
          </cell>
          <cell r="F17">
            <v>92</v>
          </cell>
          <cell r="G17">
            <v>21</v>
          </cell>
          <cell r="J17">
            <v>23.4</v>
          </cell>
        </row>
        <row r="18">
          <cell r="B18">
            <v>28.391666666666701</v>
          </cell>
          <cell r="C18">
            <v>36.9</v>
          </cell>
          <cell r="D18">
            <v>21</v>
          </cell>
          <cell r="E18">
            <v>44.4166666666667</v>
          </cell>
          <cell r="F18">
            <v>68</v>
          </cell>
          <cell r="G18">
            <v>25</v>
          </cell>
          <cell r="J18">
            <v>37.799999999999997</v>
          </cell>
        </row>
        <row r="19">
          <cell r="B19">
            <v>25.920833333333299</v>
          </cell>
          <cell r="C19">
            <v>34.200000000000003</v>
          </cell>
          <cell r="D19">
            <v>21.2</v>
          </cell>
          <cell r="E19">
            <v>69.869565217391298</v>
          </cell>
          <cell r="F19">
            <v>100</v>
          </cell>
          <cell r="G19">
            <v>33</v>
          </cell>
          <cell r="J19">
            <v>37.799999999999997</v>
          </cell>
        </row>
        <row r="20">
          <cell r="B20">
            <v>26.3</v>
          </cell>
          <cell r="C20">
            <v>36.6</v>
          </cell>
          <cell r="D20">
            <v>20.399999999999999</v>
          </cell>
          <cell r="E20">
            <v>62.714285714285701</v>
          </cell>
          <cell r="F20">
            <v>100</v>
          </cell>
          <cell r="G20">
            <v>29</v>
          </cell>
          <cell r="J20">
            <v>76.680000000000007</v>
          </cell>
        </row>
        <row r="21">
          <cell r="B21">
            <v>28.5833333333333</v>
          </cell>
          <cell r="C21">
            <v>37.799999999999997</v>
          </cell>
          <cell r="D21">
            <v>20.9</v>
          </cell>
          <cell r="E21">
            <v>51.375</v>
          </cell>
          <cell r="F21">
            <v>87</v>
          </cell>
          <cell r="G21">
            <v>22</v>
          </cell>
          <cell r="J21">
            <v>34.92</v>
          </cell>
        </row>
        <row r="22">
          <cell r="B22">
            <v>25.2291666666667</v>
          </cell>
          <cell r="C22">
            <v>33.799999999999997</v>
          </cell>
          <cell r="D22">
            <v>20.7</v>
          </cell>
          <cell r="E22">
            <v>71.099999999999994</v>
          </cell>
          <cell r="F22">
            <v>100</v>
          </cell>
          <cell r="G22">
            <v>39</v>
          </cell>
          <cell r="J22">
            <v>43.56</v>
          </cell>
        </row>
        <row r="23">
          <cell r="B23">
            <v>23.225000000000001</v>
          </cell>
          <cell r="C23">
            <v>31.3</v>
          </cell>
          <cell r="D23">
            <v>20.399999999999999</v>
          </cell>
          <cell r="E23">
            <v>72.3333333333333</v>
          </cell>
          <cell r="F23">
            <v>100</v>
          </cell>
          <cell r="G23">
            <v>49</v>
          </cell>
          <cell r="J23">
            <v>37.799999999999997</v>
          </cell>
        </row>
        <row r="24">
          <cell r="B24">
            <v>22.908333333333299</v>
          </cell>
          <cell r="C24">
            <v>26.7</v>
          </cell>
          <cell r="D24">
            <v>20.8</v>
          </cell>
          <cell r="E24">
            <v>84.230769230769198</v>
          </cell>
          <cell r="F24">
            <v>100</v>
          </cell>
          <cell r="G24">
            <v>69</v>
          </cell>
          <cell r="J24">
            <v>22.32</v>
          </cell>
        </row>
        <row r="25">
          <cell r="B25">
            <v>25.487500000000001</v>
          </cell>
          <cell r="C25">
            <v>32.799999999999997</v>
          </cell>
          <cell r="D25">
            <v>22</v>
          </cell>
          <cell r="E25">
            <v>65.642857142857096</v>
          </cell>
          <cell r="F25">
            <v>100</v>
          </cell>
          <cell r="G25">
            <v>41</v>
          </cell>
          <cell r="J25">
            <v>31.32</v>
          </cell>
        </row>
        <row r="26">
          <cell r="B26">
            <v>26.545833333333299</v>
          </cell>
          <cell r="C26">
            <v>33.5</v>
          </cell>
          <cell r="D26">
            <v>22.6</v>
          </cell>
          <cell r="E26">
            <v>71.9166666666667</v>
          </cell>
          <cell r="F26">
            <v>99</v>
          </cell>
          <cell r="G26">
            <v>43</v>
          </cell>
          <cell r="J26">
            <v>26.64</v>
          </cell>
        </row>
        <row r="27">
          <cell r="B27">
            <v>26.941666666666698</v>
          </cell>
          <cell r="C27">
            <v>35.299999999999997</v>
          </cell>
          <cell r="D27">
            <v>23.2</v>
          </cell>
          <cell r="E27">
            <v>74.6666666666667</v>
          </cell>
          <cell r="F27">
            <v>100</v>
          </cell>
          <cell r="G27">
            <v>35</v>
          </cell>
          <cell r="J27">
            <v>37.44</v>
          </cell>
        </row>
        <row r="28">
          <cell r="B28">
            <v>25.725000000000001</v>
          </cell>
          <cell r="C28">
            <v>34.700000000000003</v>
          </cell>
          <cell r="D28">
            <v>19.5</v>
          </cell>
          <cell r="E28">
            <v>76.7777777777778</v>
          </cell>
          <cell r="F28">
            <v>100</v>
          </cell>
          <cell r="G28">
            <v>42</v>
          </cell>
          <cell r="J28">
            <v>71.28</v>
          </cell>
        </row>
        <row r="29">
          <cell r="B29">
            <v>27.320833333333301</v>
          </cell>
          <cell r="C29">
            <v>34</v>
          </cell>
          <cell r="D29">
            <v>23.3</v>
          </cell>
          <cell r="E29">
            <v>66.125</v>
          </cell>
          <cell r="F29">
            <v>82</v>
          </cell>
          <cell r="G29">
            <v>42</v>
          </cell>
          <cell r="J29">
            <v>38.880000000000003</v>
          </cell>
        </row>
        <row r="30">
          <cell r="B30">
            <v>24.4</v>
          </cell>
          <cell r="C30">
            <v>28.3</v>
          </cell>
          <cell r="D30">
            <v>20.8</v>
          </cell>
          <cell r="E30">
            <v>75.3333333333333</v>
          </cell>
          <cell r="F30">
            <v>100</v>
          </cell>
          <cell r="G30">
            <v>49</v>
          </cell>
          <cell r="J30">
            <v>52.92</v>
          </cell>
        </row>
        <row r="31">
          <cell r="B31">
            <v>24.491666666666699</v>
          </cell>
          <cell r="C31">
            <v>29.7</v>
          </cell>
          <cell r="D31">
            <v>20.6</v>
          </cell>
          <cell r="E31">
            <v>73.117647058823493</v>
          </cell>
          <cell r="F31">
            <v>100</v>
          </cell>
          <cell r="G31">
            <v>57</v>
          </cell>
          <cell r="J31">
            <v>19.440000000000001</v>
          </cell>
        </row>
        <row r="32">
          <cell r="B32">
            <v>25.787500000000001</v>
          </cell>
          <cell r="C32">
            <v>30.4</v>
          </cell>
          <cell r="D32">
            <v>23</v>
          </cell>
          <cell r="E32">
            <v>79.285714285714306</v>
          </cell>
          <cell r="F32">
            <v>100</v>
          </cell>
          <cell r="G32">
            <v>57</v>
          </cell>
          <cell r="J32">
            <v>29.52</v>
          </cell>
        </row>
        <row r="33">
          <cell r="B33">
            <v>26.862500000000001</v>
          </cell>
          <cell r="C33">
            <v>34.5</v>
          </cell>
          <cell r="D33">
            <v>22</v>
          </cell>
          <cell r="E33">
            <v>54.769230769230802</v>
          </cell>
          <cell r="F33">
            <v>88</v>
          </cell>
          <cell r="G33">
            <v>39</v>
          </cell>
          <cell r="J33">
            <v>24.84</v>
          </cell>
        </row>
        <row r="34">
          <cell r="B34">
            <v>25.508333333333301</v>
          </cell>
          <cell r="C34">
            <v>34</v>
          </cell>
          <cell r="D34">
            <v>19.7</v>
          </cell>
          <cell r="E34">
            <v>56.571428571428598</v>
          </cell>
          <cell r="F34">
            <v>100</v>
          </cell>
          <cell r="G34">
            <v>30</v>
          </cell>
          <cell r="J34">
            <v>50.76</v>
          </cell>
        </row>
        <row r="35">
          <cell r="B35">
            <v>27.15</v>
          </cell>
          <cell r="C35">
            <v>33.799999999999997</v>
          </cell>
          <cell r="D35">
            <v>21</v>
          </cell>
          <cell r="E35">
            <v>60.956521739130402</v>
          </cell>
          <cell r="F35">
            <v>100</v>
          </cell>
          <cell r="G35">
            <v>32</v>
          </cell>
          <cell r="J35">
            <v>36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hapadãoDoSul_2024 (GO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30.358333333333299</v>
          </cell>
          <cell r="C5">
            <v>36.700000000000003</v>
          </cell>
          <cell r="D5">
            <v>24.9</v>
          </cell>
          <cell r="E5">
            <v>29.9583333333333</v>
          </cell>
          <cell r="F5">
            <v>45</v>
          </cell>
          <cell r="G5">
            <v>17</v>
          </cell>
          <cell r="H5">
            <v>18.72</v>
          </cell>
          <cell r="J5">
            <v>42.12</v>
          </cell>
          <cell r="K5">
            <v>0</v>
          </cell>
        </row>
        <row r="6">
          <cell r="B6">
            <v>28.945833333333301</v>
          </cell>
          <cell r="C6">
            <v>36.6</v>
          </cell>
          <cell r="D6">
            <v>22.8</v>
          </cell>
          <cell r="E6">
            <v>38.625</v>
          </cell>
          <cell r="F6">
            <v>71</v>
          </cell>
          <cell r="G6">
            <v>23</v>
          </cell>
          <cell r="H6">
            <v>16.559999999999999</v>
          </cell>
          <cell r="J6">
            <v>43.92</v>
          </cell>
          <cell r="K6">
            <v>4</v>
          </cell>
        </row>
        <row r="7">
          <cell r="B7">
            <v>26.9166666666667</v>
          </cell>
          <cell r="C7">
            <v>36.1</v>
          </cell>
          <cell r="D7">
            <v>20.6</v>
          </cell>
          <cell r="E7">
            <v>58.25</v>
          </cell>
          <cell r="F7">
            <v>93</v>
          </cell>
          <cell r="G7">
            <v>27</v>
          </cell>
          <cell r="H7">
            <v>20.16</v>
          </cell>
          <cell r="J7">
            <v>41.76</v>
          </cell>
          <cell r="K7">
            <v>8.8000000000000007</v>
          </cell>
        </row>
        <row r="8">
          <cell r="B8">
            <v>25.912500000000001</v>
          </cell>
          <cell r="C8">
            <v>34.5</v>
          </cell>
          <cell r="D8">
            <v>20.2</v>
          </cell>
          <cell r="E8">
            <v>63.7083333333333</v>
          </cell>
          <cell r="F8">
            <v>87</v>
          </cell>
          <cell r="G8">
            <v>32</v>
          </cell>
          <cell r="H8">
            <v>13.32</v>
          </cell>
          <cell r="J8">
            <v>25.56</v>
          </cell>
          <cell r="K8">
            <v>0</v>
          </cell>
        </row>
        <row r="9">
          <cell r="B9">
            <v>26.55</v>
          </cell>
          <cell r="C9">
            <v>35.4</v>
          </cell>
          <cell r="D9">
            <v>19.899999999999999</v>
          </cell>
          <cell r="E9">
            <v>52.7916666666667</v>
          </cell>
          <cell r="F9">
            <v>76</v>
          </cell>
          <cell r="G9">
            <v>23</v>
          </cell>
          <cell r="H9">
            <v>20.16</v>
          </cell>
          <cell r="J9">
            <v>35.64</v>
          </cell>
          <cell r="K9">
            <v>0</v>
          </cell>
        </row>
        <row r="10">
          <cell r="B10">
            <v>28.481249999999999</v>
          </cell>
          <cell r="C10">
            <v>37.5</v>
          </cell>
          <cell r="D10">
            <v>19.899999999999999</v>
          </cell>
          <cell r="E10">
            <v>32.0746527777778</v>
          </cell>
          <cell r="F10">
            <v>76</v>
          </cell>
          <cell r="G10">
            <v>7</v>
          </cell>
          <cell r="H10">
            <v>72.575999999999993</v>
          </cell>
          <cell r="J10">
            <v>128.304</v>
          </cell>
          <cell r="K10">
            <v>0</v>
          </cell>
        </row>
        <row r="11">
          <cell r="B11">
            <v>30.695652173913</v>
          </cell>
          <cell r="C11">
            <v>39.4</v>
          </cell>
          <cell r="D11">
            <v>23.2</v>
          </cell>
          <cell r="E11">
            <v>18.521739130434799</v>
          </cell>
          <cell r="F11">
            <v>34</v>
          </cell>
          <cell r="G11">
            <v>10</v>
          </cell>
          <cell r="H11">
            <v>16.920000000000002</v>
          </cell>
          <cell r="J11">
            <v>35.64</v>
          </cell>
          <cell r="K11">
            <v>0</v>
          </cell>
        </row>
        <row r="12">
          <cell r="B12">
            <v>29.262499999999999</v>
          </cell>
          <cell r="C12">
            <v>37.799999999999997</v>
          </cell>
          <cell r="D12">
            <v>21.5</v>
          </cell>
          <cell r="E12">
            <v>36.375</v>
          </cell>
          <cell r="F12">
            <v>79</v>
          </cell>
          <cell r="G12">
            <v>18</v>
          </cell>
          <cell r="H12">
            <v>26.28</v>
          </cell>
          <cell r="J12">
            <v>56.52</v>
          </cell>
          <cell r="K12">
            <v>8.1999999999999993</v>
          </cell>
        </row>
        <row r="13">
          <cell r="B13">
            <v>27.112500000000001</v>
          </cell>
          <cell r="C13">
            <v>34.4</v>
          </cell>
          <cell r="D13">
            <v>22.8</v>
          </cell>
          <cell r="E13">
            <v>55.4583333333333</v>
          </cell>
          <cell r="F13">
            <v>75</v>
          </cell>
          <cell r="G13">
            <v>33</v>
          </cell>
          <cell r="H13">
            <v>20.88</v>
          </cell>
          <cell r="J13">
            <v>40.32</v>
          </cell>
          <cell r="K13">
            <v>0</v>
          </cell>
        </row>
        <row r="14">
          <cell r="B14">
            <v>22.7708333333333</v>
          </cell>
          <cell r="C14">
            <v>27.7</v>
          </cell>
          <cell r="D14">
            <v>20.399999999999999</v>
          </cell>
          <cell r="E14">
            <v>80.8333333333333</v>
          </cell>
          <cell r="F14">
            <v>92</v>
          </cell>
          <cell r="G14">
            <v>55</v>
          </cell>
          <cell r="H14">
            <v>15.12</v>
          </cell>
          <cell r="J14">
            <v>35.28</v>
          </cell>
          <cell r="K14">
            <v>17.399999999999999</v>
          </cell>
        </row>
        <row r="15">
          <cell r="B15">
            <v>24.712499999999999</v>
          </cell>
          <cell r="C15">
            <v>32.5</v>
          </cell>
          <cell r="D15">
            <v>19.899999999999999</v>
          </cell>
          <cell r="E15">
            <v>70.6666666666667</v>
          </cell>
          <cell r="F15">
            <v>93</v>
          </cell>
          <cell r="G15">
            <v>36</v>
          </cell>
          <cell r="H15">
            <v>28.44</v>
          </cell>
          <cell r="J15">
            <v>59.4</v>
          </cell>
          <cell r="K15">
            <v>3.4</v>
          </cell>
        </row>
        <row r="16">
          <cell r="B16">
            <v>23.662500000000001</v>
          </cell>
          <cell r="C16">
            <v>31.9</v>
          </cell>
          <cell r="D16">
            <v>20</v>
          </cell>
          <cell r="E16">
            <v>77.5</v>
          </cell>
          <cell r="F16">
            <v>94</v>
          </cell>
          <cell r="G16">
            <v>41</v>
          </cell>
          <cell r="H16">
            <v>10.44</v>
          </cell>
          <cell r="J16">
            <v>36</v>
          </cell>
          <cell r="K16">
            <v>0.2</v>
          </cell>
        </row>
        <row r="17">
          <cell r="B17">
            <v>26.3272727272727</v>
          </cell>
          <cell r="C17">
            <v>33.1</v>
          </cell>
          <cell r="D17">
            <v>21.3</v>
          </cell>
          <cell r="E17">
            <v>58.954545454545503</v>
          </cell>
          <cell r="F17">
            <v>87</v>
          </cell>
          <cell r="G17">
            <v>31</v>
          </cell>
          <cell r="H17">
            <v>11.16</v>
          </cell>
          <cell r="J17">
            <v>25.56</v>
          </cell>
          <cell r="K17">
            <v>0</v>
          </cell>
        </row>
        <row r="18">
          <cell r="B18">
            <v>27.657142857142901</v>
          </cell>
          <cell r="C18">
            <v>34.200000000000003</v>
          </cell>
          <cell r="D18">
            <v>21.1</v>
          </cell>
          <cell r="E18">
            <v>42.285714285714299</v>
          </cell>
          <cell r="F18">
            <v>60</v>
          </cell>
          <cell r="G18">
            <v>27</v>
          </cell>
          <cell r="H18">
            <v>16.559999999999999</v>
          </cell>
          <cell r="J18">
            <v>34.56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24.3333333333333</v>
          </cell>
          <cell r="C27">
            <v>32</v>
          </cell>
          <cell r="D27">
            <v>21.4</v>
          </cell>
          <cell r="E27">
            <v>75.9583333333333</v>
          </cell>
          <cell r="F27">
            <v>90</v>
          </cell>
          <cell r="G27">
            <v>42</v>
          </cell>
          <cell r="H27">
            <v>19.8</v>
          </cell>
          <cell r="J27">
            <v>36.72</v>
          </cell>
          <cell r="K27">
            <v>7.8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33.429166666666703</v>
          </cell>
          <cell r="C5">
            <v>41.7</v>
          </cell>
          <cell r="D5">
            <v>26.6</v>
          </cell>
          <cell r="E5">
            <v>38.5416666666667</v>
          </cell>
          <cell r="F5">
            <v>60</v>
          </cell>
          <cell r="G5">
            <v>18</v>
          </cell>
          <cell r="H5">
            <v>16.920000000000002</v>
          </cell>
          <cell r="J5">
            <v>42.84</v>
          </cell>
          <cell r="K5">
            <v>0</v>
          </cell>
        </row>
        <row r="6">
          <cell r="B6">
            <v>33.575000000000003</v>
          </cell>
          <cell r="C6">
            <v>39.1</v>
          </cell>
          <cell r="D6">
            <v>29.7</v>
          </cell>
          <cell r="E6">
            <v>34.7083333333333</v>
          </cell>
          <cell r="F6">
            <v>51</v>
          </cell>
          <cell r="G6">
            <v>24</v>
          </cell>
          <cell r="H6">
            <v>13.68</v>
          </cell>
          <cell r="J6">
            <v>30.24</v>
          </cell>
          <cell r="K6">
            <v>0</v>
          </cell>
        </row>
        <row r="7">
          <cell r="B7">
            <v>27.3125</v>
          </cell>
          <cell r="C7">
            <v>35.6</v>
          </cell>
          <cell r="D7">
            <v>23.6</v>
          </cell>
          <cell r="E7">
            <v>52.5</v>
          </cell>
          <cell r="F7">
            <v>64</v>
          </cell>
          <cell r="G7">
            <v>30</v>
          </cell>
          <cell r="H7">
            <v>24.12</v>
          </cell>
          <cell r="J7">
            <v>57.24</v>
          </cell>
          <cell r="K7">
            <v>0</v>
          </cell>
        </row>
        <row r="8">
          <cell r="B8">
            <v>28.954166666666701</v>
          </cell>
          <cell r="C8">
            <v>36.4</v>
          </cell>
          <cell r="D8">
            <v>22.6</v>
          </cell>
          <cell r="E8">
            <v>43.1666666666667</v>
          </cell>
          <cell r="F8">
            <v>60</v>
          </cell>
          <cell r="G8">
            <v>28</v>
          </cell>
          <cell r="H8">
            <v>15.48</v>
          </cell>
          <cell r="J8">
            <v>32.4</v>
          </cell>
          <cell r="K8">
            <v>0</v>
          </cell>
        </row>
        <row r="9">
          <cell r="B9">
            <v>32.837499999999999</v>
          </cell>
          <cell r="C9">
            <v>41.9</v>
          </cell>
          <cell r="D9">
            <v>23.4</v>
          </cell>
          <cell r="E9">
            <v>41.875</v>
          </cell>
          <cell r="F9">
            <v>75</v>
          </cell>
          <cell r="G9">
            <v>21</v>
          </cell>
          <cell r="H9">
            <v>11.88</v>
          </cell>
          <cell r="J9">
            <v>25.92</v>
          </cell>
          <cell r="K9">
            <v>0</v>
          </cell>
        </row>
        <row r="10">
          <cell r="B10">
            <v>35.954166666666701</v>
          </cell>
          <cell r="C10">
            <v>42.7</v>
          </cell>
          <cell r="D10">
            <v>29</v>
          </cell>
          <cell r="E10">
            <v>26.875</v>
          </cell>
          <cell r="F10">
            <v>48</v>
          </cell>
          <cell r="G10">
            <v>14</v>
          </cell>
          <cell r="H10">
            <v>14.04</v>
          </cell>
          <cell r="J10">
            <v>28.8</v>
          </cell>
          <cell r="K10">
            <v>0</v>
          </cell>
        </row>
        <row r="11">
          <cell r="B11">
            <v>34.129166666666698</v>
          </cell>
          <cell r="C11">
            <v>39.5</v>
          </cell>
          <cell r="D11">
            <v>24.9</v>
          </cell>
          <cell r="E11">
            <v>29.0833333333333</v>
          </cell>
          <cell r="F11">
            <v>61</v>
          </cell>
          <cell r="G11">
            <v>20</v>
          </cell>
          <cell r="H11">
            <v>16.2</v>
          </cell>
          <cell r="J11">
            <v>24.84</v>
          </cell>
          <cell r="K11">
            <v>0</v>
          </cell>
        </row>
        <row r="12">
          <cell r="B12">
            <v>34.658333333333303</v>
          </cell>
          <cell r="C12">
            <v>42.2</v>
          </cell>
          <cell r="D12">
            <v>28.3</v>
          </cell>
          <cell r="E12">
            <v>35.5833333333333</v>
          </cell>
          <cell r="F12">
            <v>55</v>
          </cell>
          <cell r="G12">
            <v>18</v>
          </cell>
          <cell r="H12">
            <v>14.76</v>
          </cell>
          <cell r="J12">
            <v>36</v>
          </cell>
          <cell r="K12">
            <v>0</v>
          </cell>
        </row>
        <row r="13">
          <cell r="B13">
            <v>32.112499999999997</v>
          </cell>
          <cell r="C13">
            <v>35.4</v>
          </cell>
          <cell r="D13">
            <v>27.2</v>
          </cell>
          <cell r="E13">
            <v>40.9583333333333</v>
          </cell>
          <cell r="F13">
            <v>62</v>
          </cell>
          <cell r="G13">
            <v>32</v>
          </cell>
          <cell r="H13">
            <v>19.440000000000001</v>
          </cell>
          <cell r="J13">
            <v>50.4</v>
          </cell>
          <cell r="K13">
            <v>0</v>
          </cell>
        </row>
        <row r="14">
          <cell r="B14">
            <v>25.908333333333299</v>
          </cell>
          <cell r="C14">
            <v>30.8</v>
          </cell>
          <cell r="D14">
            <v>22.5</v>
          </cell>
          <cell r="E14">
            <v>75.9583333333333</v>
          </cell>
          <cell r="F14">
            <v>91</v>
          </cell>
          <cell r="G14">
            <v>46</v>
          </cell>
          <cell r="H14">
            <v>14.04</v>
          </cell>
          <cell r="J14">
            <v>50.04</v>
          </cell>
          <cell r="K14">
            <v>26</v>
          </cell>
        </row>
        <row r="15">
          <cell r="B15">
            <v>26.308333333333302</v>
          </cell>
          <cell r="C15">
            <v>29.1</v>
          </cell>
          <cell r="D15">
            <v>23</v>
          </cell>
          <cell r="E15">
            <v>68.5</v>
          </cell>
          <cell r="F15">
            <v>81</v>
          </cell>
          <cell r="G15">
            <v>51</v>
          </cell>
          <cell r="H15">
            <v>15.12</v>
          </cell>
          <cell r="J15">
            <v>38.880000000000003</v>
          </cell>
          <cell r="K15">
            <v>0</v>
          </cell>
        </row>
        <row r="16">
          <cell r="B16">
            <v>27.641666666666701</v>
          </cell>
          <cell r="C16">
            <v>35.299999999999997</v>
          </cell>
          <cell r="D16">
            <v>22.3</v>
          </cell>
          <cell r="E16">
            <v>59.375</v>
          </cell>
          <cell r="F16">
            <v>83</v>
          </cell>
          <cell r="G16">
            <v>33</v>
          </cell>
          <cell r="H16">
            <v>12.96</v>
          </cell>
          <cell r="J16">
            <v>29.88</v>
          </cell>
          <cell r="K16">
            <v>0</v>
          </cell>
        </row>
        <row r="17">
          <cell r="B17">
            <v>31.637499999999999</v>
          </cell>
          <cell r="C17">
            <v>38.200000000000003</v>
          </cell>
          <cell r="D17">
            <v>27.6</v>
          </cell>
          <cell r="E17">
            <v>44.0833333333333</v>
          </cell>
          <cell r="F17">
            <v>59</v>
          </cell>
          <cell r="G17">
            <v>31</v>
          </cell>
          <cell r="H17">
            <v>18</v>
          </cell>
          <cell r="J17">
            <v>38.159999999999997</v>
          </cell>
          <cell r="K17">
            <v>0</v>
          </cell>
        </row>
        <row r="18">
          <cell r="B18">
            <v>31.65</v>
          </cell>
          <cell r="C18">
            <v>40.200000000000003</v>
          </cell>
          <cell r="D18">
            <v>24.7</v>
          </cell>
          <cell r="E18">
            <v>45.4166666666667</v>
          </cell>
          <cell r="F18">
            <v>72</v>
          </cell>
          <cell r="G18">
            <v>21</v>
          </cell>
          <cell r="H18">
            <v>18.36</v>
          </cell>
          <cell r="J18">
            <v>52.2</v>
          </cell>
          <cell r="K18">
            <v>2.2000000000000002</v>
          </cell>
        </row>
        <row r="19">
          <cell r="B19">
            <v>30.391666666666701</v>
          </cell>
          <cell r="C19">
            <v>38.5</v>
          </cell>
          <cell r="D19">
            <v>23.2</v>
          </cell>
          <cell r="E19">
            <v>52.0833333333333</v>
          </cell>
          <cell r="F19">
            <v>81</v>
          </cell>
          <cell r="G19">
            <v>26</v>
          </cell>
          <cell r="H19">
            <v>9.36</v>
          </cell>
          <cell r="J19">
            <v>47.16</v>
          </cell>
          <cell r="K19">
            <v>0</v>
          </cell>
        </row>
        <row r="20">
          <cell r="B20">
            <v>31.8333333333333</v>
          </cell>
          <cell r="C20">
            <v>39</v>
          </cell>
          <cell r="D20">
            <v>27.5</v>
          </cell>
          <cell r="E20">
            <v>44.8333333333333</v>
          </cell>
          <cell r="F20">
            <v>62</v>
          </cell>
          <cell r="G20">
            <v>26</v>
          </cell>
          <cell r="H20">
            <v>14.76</v>
          </cell>
          <cell r="J20">
            <v>55.44</v>
          </cell>
          <cell r="K20">
            <v>0</v>
          </cell>
        </row>
        <row r="21">
          <cell r="B21">
            <v>31.4375</v>
          </cell>
          <cell r="C21">
            <v>39.1</v>
          </cell>
          <cell r="D21">
            <v>24.2</v>
          </cell>
          <cell r="E21">
            <v>46.5416666666667</v>
          </cell>
          <cell r="F21">
            <v>75</v>
          </cell>
          <cell r="G21">
            <v>21</v>
          </cell>
          <cell r="H21">
            <v>10.8</v>
          </cell>
          <cell r="J21">
            <v>26.64</v>
          </cell>
          <cell r="K21">
            <v>0</v>
          </cell>
        </row>
        <row r="22">
          <cell r="B22">
            <v>29.141666666666701</v>
          </cell>
          <cell r="C22">
            <v>36.700000000000003</v>
          </cell>
          <cell r="D22">
            <v>24.4</v>
          </cell>
          <cell r="E22">
            <v>53</v>
          </cell>
          <cell r="F22">
            <v>85</v>
          </cell>
          <cell r="G22">
            <v>32</v>
          </cell>
          <cell r="H22">
            <v>16.2</v>
          </cell>
          <cell r="J22">
            <v>37.799999999999997</v>
          </cell>
          <cell r="K22">
            <v>8.8000000000000007</v>
          </cell>
        </row>
        <row r="23">
          <cell r="B23">
            <v>25.524999999999999</v>
          </cell>
          <cell r="C23">
            <v>30.9</v>
          </cell>
          <cell r="D23">
            <v>22.9</v>
          </cell>
          <cell r="E23">
            <v>73.7083333333333</v>
          </cell>
          <cell r="F23">
            <v>90</v>
          </cell>
          <cell r="G23">
            <v>47</v>
          </cell>
          <cell r="H23">
            <v>16.2</v>
          </cell>
          <cell r="J23">
            <v>34.56</v>
          </cell>
          <cell r="K23">
            <v>3</v>
          </cell>
        </row>
        <row r="24">
          <cell r="B24">
            <v>27.533333333333299</v>
          </cell>
          <cell r="C24">
            <v>35.200000000000003</v>
          </cell>
          <cell r="D24">
            <v>21.8</v>
          </cell>
          <cell r="E24">
            <v>62.4583333333333</v>
          </cell>
          <cell r="F24">
            <v>89</v>
          </cell>
          <cell r="G24">
            <v>28</v>
          </cell>
          <cell r="H24">
            <v>23.4</v>
          </cell>
          <cell r="J24">
            <v>41.76</v>
          </cell>
          <cell r="K24">
            <v>0</v>
          </cell>
        </row>
        <row r="25">
          <cell r="B25">
            <v>27.0416666666667</v>
          </cell>
          <cell r="C25">
            <v>37.4</v>
          </cell>
          <cell r="D25">
            <v>21.8</v>
          </cell>
          <cell r="E25">
            <v>62.7916666666667</v>
          </cell>
          <cell r="F25">
            <v>90</v>
          </cell>
          <cell r="G25">
            <v>27</v>
          </cell>
          <cell r="H25">
            <v>17.28</v>
          </cell>
          <cell r="J25">
            <v>57.96</v>
          </cell>
          <cell r="K25">
            <v>13.6</v>
          </cell>
        </row>
        <row r="26">
          <cell r="B26">
            <v>27.329166666666701</v>
          </cell>
          <cell r="C26">
            <v>33.299999999999997</v>
          </cell>
          <cell r="D26">
            <v>23.3</v>
          </cell>
          <cell r="E26">
            <v>64.5416666666667</v>
          </cell>
          <cell r="F26">
            <v>82</v>
          </cell>
          <cell r="G26">
            <v>38</v>
          </cell>
          <cell r="H26">
            <v>12.96</v>
          </cell>
          <cell r="J26">
            <v>24.12</v>
          </cell>
          <cell r="K26">
            <v>0.4</v>
          </cell>
        </row>
        <row r="27">
          <cell r="B27">
            <v>31.108333333333299</v>
          </cell>
          <cell r="C27">
            <v>38.700000000000003</v>
          </cell>
          <cell r="D27">
            <v>25.7</v>
          </cell>
          <cell r="E27">
            <v>54.4166666666667</v>
          </cell>
          <cell r="F27">
            <v>79</v>
          </cell>
          <cell r="G27">
            <v>29</v>
          </cell>
          <cell r="H27">
            <v>12.24</v>
          </cell>
          <cell r="J27">
            <v>28.44</v>
          </cell>
          <cell r="K27">
            <v>0</v>
          </cell>
        </row>
        <row r="28">
          <cell r="B28">
            <v>32.787500000000001</v>
          </cell>
          <cell r="C28">
            <v>39</v>
          </cell>
          <cell r="D28">
            <v>27.9</v>
          </cell>
          <cell r="E28">
            <v>46.7083333333333</v>
          </cell>
          <cell r="F28">
            <v>65</v>
          </cell>
          <cell r="G28">
            <v>29</v>
          </cell>
          <cell r="H28">
            <v>15.84</v>
          </cell>
          <cell r="J28">
            <v>43.2</v>
          </cell>
          <cell r="K28">
            <v>0</v>
          </cell>
        </row>
        <row r="29">
          <cell r="B29">
            <v>31.441666666666698</v>
          </cell>
          <cell r="C29">
            <v>37.200000000000003</v>
          </cell>
          <cell r="D29">
            <v>23.5</v>
          </cell>
          <cell r="E29">
            <v>55.625</v>
          </cell>
          <cell r="F29">
            <v>86</v>
          </cell>
          <cell r="G29">
            <v>32</v>
          </cell>
          <cell r="H29">
            <v>14.04</v>
          </cell>
          <cell r="J29">
            <v>58.32</v>
          </cell>
          <cell r="K29">
            <v>20.8</v>
          </cell>
        </row>
        <row r="30">
          <cell r="B30">
            <v>26.925000000000001</v>
          </cell>
          <cell r="C30">
            <v>34.5</v>
          </cell>
          <cell r="D30">
            <v>23</v>
          </cell>
          <cell r="E30">
            <v>71.9166666666667</v>
          </cell>
          <cell r="F30">
            <v>89</v>
          </cell>
          <cell r="G30">
            <v>45</v>
          </cell>
          <cell r="H30">
            <v>17.64</v>
          </cell>
          <cell r="J30">
            <v>49.68</v>
          </cell>
          <cell r="K30">
            <v>39.799999999999997</v>
          </cell>
        </row>
        <row r="31">
          <cell r="B31">
            <v>25.995833333333302</v>
          </cell>
          <cell r="C31">
            <v>30.8</v>
          </cell>
          <cell r="D31">
            <v>22.7</v>
          </cell>
          <cell r="E31">
            <v>70.6666666666667</v>
          </cell>
          <cell r="F31">
            <v>88</v>
          </cell>
          <cell r="G31">
            <v>47</v>
          </cell>
          <cell r="H31">
            <v>14.76</v>
          </cell>
          <cell r="J31">
            <v>30.96</v>
          </cell>
          <cell r="K31">
            <v>0.4</v>
          </cell>
        </row>
        <row r="32">
          <cell r="B32">
            <v>28.975000000000001</v>
          </cell>
          <cell r="C32">
            <v>34.299999999999997</v>
          </cell>
          <cell r="D32">
            <v>25</v>
          </cell>
          <cell r="E32">
            <v>64.5</v>
          </cell>
          <cell r="F32">
            <v>86</v>
          </cell>
          <cell r="G32">
            <v>38</v>
          </cell>
          <cell r="H32">
            <v>7.92</v>
          </cell>
          <cell r="J32">
            <v>23.04</v>
          </cell>
          <cell r="K32">
            <v>0</v>
          </cell>
        </row>
        <row r="33">
          <cell r="B33">
            <v>28.591666666666701</v>
          </cell>
          <cell r="C33">
            <v>34</v>
          </cell>
          <cell r="D33">
            <v>26.1</v>
          </cell>
          <cell r="E33">
            <v>68.75</v>
          </cell>
          <cell r="F33">
            <v>82</v>
          </cell>
          <cell r="G33">
            <v>47</v>
          </cell>
          <cell r="H33">
            <v>13.32</v>
          </cell>
          <cell r="J33">
            <v>28.44</v>
          </cell>
          <cell r="K33">
            <v>0</v>
          </cell>
        </row>
        <row r="34">
          <cell r="B34">
            <v>29.841666666666701</v>
          </cell>
          <cell r="C34">
            <v>37.200000000000003</v>
          </cell>
          <cell r="D34">
            <v>23.7</v>
          </cell>
          <cell r="E34">
            <v>62.4583333333333</v>
          </cell>
          <cell r="F34">
            <v>88</v>
          </cell>
          <cell r="G34">
            <v>31</v>
          </cell>
          <cell r="H34">
            <v>7.92</v>
          </cell>
          <cell r="J34">
            <v>17.28</v>
          </cell>
          <cell r="K34">
            <v>0</v>
          </cell>
        </row>
        <row r="35">
          <cell r="B35">
            <v>31.454166666666701</v>
          </cell>
          <cell r="C35">
            <v>36.4</v>
          </cell>
          <cell r="D35">
            <v>26.2</v>
          </cell>
          <cell r="E35">
            <v>56.125</v>
          </cell>
          <cell r="F35">
            <v>84</v>
          </cell>
          <cell r="G35">
            <v>29</v>
          </cell>
          <cell r="H35">
            <v>11.88</v>
          </cell>
          <cell r="J35">
            <v>26.28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30.008333333333301</v>
          </cell>
          <cell r="C5">
            <v>37.6</v>
          </cell>
          <cell r="D5">
            <v>23.1</v>
          </cell>
          <cell r="E5">
            <v>32.7916666666667</v>
          </cell>
          <cell r="F5">
            <v>51</v>
          </cell>
          <cell r="G5">
            <v>18</v>
          </cell>
          <cell r="H5">
            <v>19.079999999999998</v>
          </cell>
          <cell r="J5">
            <v>41.04</v>
          </cell>
          <cell r="K5">
            <v>0</v>
          </cell>
        </row>
        <row r="6">
          <cell r="B6">
            <v>29.308333333333302</v>
          </cell>
          <cell r="C6">
            <v>35.9</v>
          </cell>
          <cell r="D6">
            <v>25.1</v>
          </cell>
          <cell r="E6">
            <v>39.5</v>
          </cell>
          <cell r="F6">
            <v>60</v>
          </cell>
          <cell r="G6">
            <v>24</v>
          </cell>
          <cell r="H6">
            <v>28.8</v>
          </cell>
          <cell r="J6">
            <v>43.56</v>
          </cell>
          <cell r="K6">
            <v>0</v>
          </cell>
        </row>
        <row r="7">
          <cell r="B7">
            <v>27.012499999999999</v>
          </cell>
          <cell r="C7">
            <v>36.9</v>
          </cell>
          <cell r="D7">
            <v>22</v>
          </cell>
          <cell r="E7">
            <v>58.75</v>
          </cell>
          <cell r="F7">
            <v>87</v>
          </cell>
          <cell r="G7">
            <v>26</v>
          </cell>
          <cell r="H7">
            <v>29.52</v>
          </cell>
          <cell r="J7">
            <v>46.8</v>
          </cell>
          <cell r="K7">
            <v>8</v>
          </cell>
        </row>
        <row r="8">
          <cell r="B8">
            <v>27.0208333333333</v>
          </cell>
          <cell r="C8">
            <v>36.299999999999997</v>
          </cell>
          <cell r="D8">
            <v>19.600000000000001</v>
          </cell>
          <cell r="E8">
            <v>64.4583333333333</v>
          </cell>
          <cell r="F8">
            <v>100</v>
          </cell>
          <cell r="G8">
            <v>29</v>
          </cell>
          <cell r="H8">
            <v>18.72</v>
          </cell>
          <cell r="J8">
            <v>67.319999999999993</v>
          </cell>
          <cell r="K8">
            <v>4.8</v>
          </cell>
        </row>
        <row r="9">
          <cell r="B9">
            <v>28.279166666666701</v>
          </cell>
          <cell r="C9">
            <v>37.299999999999997</v>
          </cell>
          <cell r="D9">
            <v>21.9</v>
          </cell>
          <cell r="E9">
            <v>47.5416666666667</v>
          </cell>
          <cell r="F9">
            <v>71</v>
          </cell>
          <cell r="G9">
            <v>19</v>
          </cell>
          <cell r="H9">
            <v>22.32</v>
          </cell>
          <cell r="J9">
            <v>35.64</v>
          </cell>
          <cell r="K9">
            <v>0</v>
          </cell>
        </row>
        <row r="10">
          <cell r="B10">
            <v>29.6</v>
          </cell>
          <cell r="C10">
            <v>39.299999999999997</v>
          </cell>
          <cell r="D10">
            <v>20.7</v>
          </cell>
          <cell r="E10">
            <v>30</v>
          </cell>
          <cell r="F10">
            <v>55</v>
          </cell>
          <cell r="G10">
            <v>7</v>
          </cell>
          <cell r="H10">
            <v>20.16</v>
          </cell>
          <cell r="J10">
            <v>34.92</v>
          </cell>
          <cell r="K10">
            <v>0</v>
          </cell>
        </row>
        <row r="11">
          <cell r="B11">
            <v>29.324999999999999</v>
          </cell>
          <cell r="C11">
            <v>39.200000000000003</v>
          </cell>
          <cell r="D11">
            <v>18.7</v>
          </cell>
          <cell r="E11">
            <v>21.9166666666667</v>
          </cell>
          <cell r="F11">
            <v>42</v>
          </cell>
          <cell r="G11">
            <v>10</v>
          </cell>
          <cell r="H11">
            <v>23.04</v>
          </cell>
          <cell r="J11">
            <v>41.4</v>
          </cell>
          <cell r="K11">
            <v>0</v>
          </cell>
        </row>
        <row r="12">
          <cell r="B12">
            <v>29.383333333333301</v>
          </cell>
          <cell r="C12">
            <v>38</v>
          </cell>
          <cell r="D12">
            <v>23</v>
          </cell>
          <cell r="E12">
            <v>35.75</v>
          </cell>
          <cell r="F12">
            <v>52</v>
          </cell>
          <cell r="G12">
            <v>22</v>
          </cell>
          <cell r="H12">
            <v>33.840000000000003</v>
          </cell>
          <cell r="J12">
            <v>55.8</v>
          </cell>
          <cell r="K12">
            <v>0</v>
          </cell>
        </row>
        <row r="13">
          <cell r="B13">
            <v>26.616666666666699</v>
          </cell>
          <cell r="C13">
            <v>34.200000000000003</v>
          </cell>
          <cell r="D13">
            <v>22.2</v>
          </cell>
          <cell r="E13">
            <v>58.5</v>
          </cell>
          <cell r="F13">
            <v>81</v>
          </cell>
          <cell r="G13">
            <v>33</v>
          </cell>
          <cell r="H13">
            <v>28.08</v>
          </cell>
          <cell r="J13">
            <v>44.64</v>
          </cell>
          <cell r="K13">
            <v>3</v>
          </cell>
        </row>
        <row r="14">
          <cell r="B14">
            <v>23.945833333333301</v>
          </cell>
          <cell r="C14">
            <v>30.1</v>
          </cell>
          <cell r="D14">
            <v>20.2</v>
          </cell>
          <cell r="E14">
            <v>78.0833333333333</v>
          </cell>
          <cell r="F14">
            <v>94</v>
          </cell>
          <cell r="G14">
            <v>47</v>
          </cell>
          <cell r="H14">
            <v>24.12</v>
          </cell>
          <cell r="J14">
            <v>36.36</v>
          </cell>
          <cell r="K14">
            <v>5.8</v>
          </cell>
        </row>
        <row r="15">
          <cell r="B15">
            <v>24.570833333333301</v>
          </cell>
          <cell r="C15">
            <v>32.9</v>
          </cell>
          <cell r="D15">
            <v>19.8</v>
          </cell>
          <cell r="E15">
            <v>72.875</v>
          </cell>
          <cell r="F15">
            <v>95</v>
          </cell>
          <cell r="G15">
            <v>38</v>
          </cell>
          <cell r="H15">
            <v>33.840000000000003</v>
          </cell>
          <cell r="J15">
            <v>56.52</v>
          </cell>
          <cell r="K15">
            <v>6.8</v>
          </cell>
        </row>
        <row r="16">
          <cell r="B16">
            <v>24.445833333333301</v>
          </cell>
          <cell r="C16">
            <v>32.5</v>
          </cell>
          <cell r="D16">
            <v>20.3</v>
          </cell>
          <cell r="E16">
            <v>76.0833333333333</v>
          </cell>
          <cell r="F16">
            <v>94</v>
          </cell>
          <cell r="G16">
            <v>43</v>
          </cell>
          <cell r="H16">
            <v>20.52</v>
          </cell>
          <cell r="J16">
            <v>39.24</v>
          </cell>
          <cell r="K16">
            <v>0</v>
          </cell>
        </row>
        <row r="17">
          <cell r="B17">
            <v>26.420833333333299</v>
          </cell>
          <cell r="C17">
            <v>34.700000000000003</v>
          </cell>
          <cell r="D17">
            <v>20.9</v>
          </cell>
          <cell r="E17">
            <v>63.75</v>
          </cell>
          <cell r="F17">
            <v>89</v>
          </cell>
          <cell r="G17">
            <v>32</v>
          </cell>
          <cell r="H17">
            <v>18.36</v>
          </cell>
          <cell r="J17">
            <v>34.56</v>
          </cell>
          <cell r="K17">
            <v>0</v>
          </cell>
        </row>
        <row r="18">
          <cell r="B18">
            <v>28.858333333333299</v>
          </cell>
          <cell r="C18">
            <v>37.6</v>
          </cell>
          <cell r="D18">
            <v>22.5</v>
          </cell>
          <cell r="E18">
            <v>41.9583333333333</v>
          </cell>
          <cell r="F18">
            <v>74</v>
          </cell>
          <cell r="G18">
            <v>15</v>
          </cell>
          <cell r="H18">
            <v>17.28</v>
          </cell>
          <cell r="J18">
            <v>40.68</v>
          </cell>
          <cell r="K18">
            <v>0</v>
          </cell>
        </row>
        <row r="19">
          <cell r="B19">
            <v>25.116666666666699</v>
          </cell>
          <cell r="C19">
            <v>30.3</v>
          </cell>
          <cell r="D19">
            <v>21.4</v>
          </cell>
          <cell r="E19">
            <v>66.3333333333333</v>
          </cell>
          <cell r="F19">
            <v>85</v>
          </cell>
          <cell r="G19">
            <v>34</v>
          </cell>
          <cell r="H19">
            <v>25.2</v>
          </cell>
          <cell r="J19">
            <v>38.520000000000003</v>
          </cell>
          <cell r="K19">
            <v>0</v>
          </cell>
        </row>
        <row r="20">
          <cell r="B20">
            <v>25.829166666666701</v>
          </cell>
          <cell r="C20">
            <v>34.799999999999997</v>
          </cell>
          <cell r="D20">
            <v>20.3</v>
          </cell>
          <cell r="E20">
            <v>64.375</v>
          </cell>
          <cell r="F20">
            <v>89</v>
          </cell>
          <cell r="G20">
            <v>31</v>
          </cell>
          <cell r="H20">
            <v>26.64</v>
          </cell>
          <cell r="J20">
            <v>46.44</v>
          </cell>
          <cell r="K20">
            <v>0</v>
          </cell>
        </row>
        <row r="21">
          <cell r="B21">
            <v>25.879166666666698</v>
          </cell>
          <cell r="C21">
            <v>36.4</v>
          </cell>
          <cell r="D21">
            <v>19.8</v>
          </cell>
          <cell r="E21">
            <v>59.5833333333333</v>
          </cell>
          <cell r="F21">
            <v>87</v>
          </cell>
          <cell r="G21">
            <v>22</v>
          </cell>
          <cell r="H21">
            <v>28.44</v>
          </cell>
          <cell r="J21">
            <v>53.64</v>
          </cell>
          <cell r="K21">
            <v>8.6</v>
          </cell>
        </row>
        <row r="22">
          <cell r="B22">
            <v>23.387499999999999</v>
          </cell>
          <cell r="C22">
            <v>31.8</v>
          </cell>
          <cell r="D22">
            <v>19.899999999999999</v>
          </cell>
          <cell r="E22">
            <v>74.2083333333333</v>
          </cell>
          <cell r="F22">
            <v>88</v>
          </cell>
          <cell r="G22">
            <v>40</v>
          </cell>
          <cell r="H22">
            <v>42.12</v>
          </cell>
          <cell r="J22">
            <v>71.64</v>
          </cell>
          <cell r="K22">
            <v>0.4</v>
          </cell>
        </row>
        <row r="23">
          <cell r="B23">
            <v>21.9</v>
          </cell>
          <cell r="C23">
            <v>28.1</v>
          </cell>
          <cell r="D23">
            <v>19.7</v>
          </cell>
          <cell r="E23">
            <v>88.1666666666667</v>
          </cell>
          <cell r="F23">
            <v>100</v>
          </cell>
          <cell r="G23">
            <v>60</v>
          </cell>
          <cell r="H23">
            <v>17.28</v>
          </cell>
          <cell r="J23">
            <v>33.479999999999997</v>
          </cell>
          <cell r="K23">
            <v>31.2</v>
          </cell>
        </row>
        <row r="24">
          <cell r="B24">
            <v>22.154166666666701</v>
          </cell>
          <cell r="C24">
            <v>27.4</v>
          </cell>
          <cell r="D24">
            <v>18.8</v>
          </cell>
          <cell r="E24">
            <v>88.4166666666667</v>
          </cell>
          <cell r="F24">
            <v>100</v>
          </cell>
          <cell r="G24">
            <v>59</v>
          </cell>
          <cell r="H24">
            <v>15.12</v>
          </cell>
          <cell r="J24">
            <v>56.52</v>
          </cell>
          <cell r="K24">
            <v>21.8</v>
          </cell>
        </row>
        <row r="25">
          <cell r="B25">
            <v>24.162500000000001</v>
          </cell>
          <cell r="C25">
            <v>31.2</v>
          </cell>
          <cell r="D25">
            <v>18.899999999999999</v>
          </cell>
          <cell r="E25">
            <v>73.875</v>
          </cell>
          <cell r="F25">
            <v>100</v>
          </cell>
          <cell r="G25">
            <v>35</v>
          </cell>
          <cell r="H25">
            <v>16.920000000000002</v>
          </cell>
          <cell r="J25">
            <v>24.48</v>
          </cell>
          <cell r="K25">
            <v>0</v>
          </cell>
        </row>
        <row r="26">
          <cell r="B26">
            <v>25.370833333333302</v>
          </cell>
          <cell r="C26">
            <v>32.5</v>
          </cell>
          <cell r="D26">
            <v>20.399999999999999</v>
          </cell>
          <cell r="E26">
            <v>69.5833333333333</v>
          </cell>
          <cell r="F26">
            <v>92</v>
          </cell>
          <cell r="G26">
            <v>40</v>
          </cell>
          <cell r="H26">
            <v>22.32</v>
          </cell>
          <cell r="J26">
            <v>32.04</v>
          </cell>
          <cell r="K26">
            <v>0.8</v>
          </cell>
        </row>
        <row r="27">
          <cell r="B27">
            <v>25.858333333333299</v>
          </cell>
          <cell r="C27">
            <v>34.5</v>
          </cell>
          <cell r="D27">
            <v>21</v>
          </cell>
          <cell r="E27">
            <v>72.125</v>
          </cell>
          <cell r="F27">
            <v>100</v>
          </cell>
          <cell r="G27">
            <v>33</v>
          </cell>
          <cell r="H27">
            <v>21.24</v>
          </cell>
          <cell r="J27">
            <v>41.4</v>
          </cell>
          <cell r="K27">
            <v>3.6</v>
          </cell>
        </row>
        <row r="28">
          <cell r="B28">
            <v>26.658333333333299</v>
          </cell>
          <cell r="C28">
            <v>34.4</v>
          </cell>
          <cell r="D28">
            <v>21.6</v>
          </cell>
          <cell r="E28">
            <v>66.5416666666667</v>
          </cell>
          <cell r="F28">
            <v>95</v>
          </cell>
          <cell r="G28">
            <v>34</v>
          </cell>
          <cell r="H28">
            <v>31.68</v>
          </cell>
          <cell r="J28">
            <v>48.6</v>
          </cell>
          <cell r="K28">
            <v>1.2</v>
          </cell>
        </row>
        <row r="29">
          <cell r="B29">
            <v>27.574999999999999</v>
          </cell>
          <cell r="C29">
            <v>34.700000000000003</v>
          </cell>
          <cell r="D29">
            <v>22</v>
          </cell>
          <cell r="E29">
            <v>63.4166666666667</v>
          </cell>
          <cell r="F29">
            <v>85</v>
          </cell>
          <cell r="G29">
            <v>34</v>
          </cell>
          <cell r="H29">
            <v>28.8</v>
          </cell>
          <cell r="J29">
            <v>43.2</v>
          </cell>
          <cell r="K29">
            <v>0</v>
          </cell>
        </row>
        <row r="30">
          <cell r="B30">
            <v>22.233333333333299</v>
          </cell>
          <cell r="C30">
            <v>29.4</v>
          </cell>
          <cell r="D30">
            <v>19.100000000000001</v>
          </cell>
          <cell r="E30">
            <v>88.25</v>
          </cell>
          <cell r="F30">
            <v>100</v>
          </cell>
          <cell r="G30">
            <v>54</v>
          </cell>
          <cell r="H30">
            <v>26.64</v>
          </cell>
          <cell r="J30">
            <v>78.12</v>
          </cell>
          <cell r="K30">
            <v>88.8</v>
          </cell>
        </row>
        <row r="31">
          <cell r="B31">
            <v>23.024999999999999</v>
          </cell>
          <cell r="C31">
            <v>30.3</v>
          </cell>
          <cell r="D31">
            <v>19.600000000000001</v>
          </cell>
          <cell r="E31">
            <v>85.0416666666667</v>
          </cell>
          <cell r="F31">
            <v>100</v>
          </cell>
          <cell r="G31">
            <v>51</v>
          </cell>
          <cell r="H31">
            <v>15.84</v>
          </cell>
          <cell r="J31">
            <v>41.4</v>
          </cell>
          <cell r="K31">
            <v>1</v>
          </cell>
        </row>
        <row r="32">
          <cell r="B32">
            <v>24.487500000000001</v>
          </cell>
          <cell r="C32">
            <v>30.6</v>
          </cell>
          <cell r="D32">
            <v>22</v>
          </cell>
          <cell r="E32">
            <v>81.0416666666667</v>
          </cell>
          <cell r="F32">
            <v>100</v>
          </cell>
          <cell r="G32">
            <v>48</v>
          </cell>
          <cell r="H32">
            <v>20.52</v>
          </cell>
          <cell r="J32">
            <v>38.520000000000003</v>
          </cell>
          <cell r="K32">
            <v>0</v>
          </cell>
        </row>
        <row r="33">
          <cell r="B33">
            <v>25.933333333333302</v>
          </cell>
          <cell r="C33">
            <v>34</v>
          </cell>
          <cell r="D33">
            <v>20.6</v>
          </cell>
          <cell r="E33">
            <v>68.875</v>
          </cell>
          <cell r="F33">
            <v>94</v>
          </cell>
          <cell r="G33">
            <v>35</v>
          </cell>
          <cell r="H33">
            <v>22.32</v>
          </cell>
          <cell r="J33">
            <v>33.479999999999997</v>
          </cell>
          <cell r="K33">
            <v>0</v>
          </cell>
        </row>
        <row r="34">
          <cell r="B34">
            <v>26.654166666666701</v>
          </cell>
          <cell r="C34">
            <v>34.6</v>
          </cell>
          <cell r="D34">
            <v>19.600000000000001</v>
          </cell>
          <cell r="E34">
            <v>60.0416666666667</v>
          </cell>
          <cell r="F34">
            <v>91</v>
          </cell>
          <cell r="G34">
            <v>25</v>
          </cell>
          <cell r="H34">
            <v>22.68</v>
          </cell>
          <cell r="J34">
            <v>39.96</v>
          </cell>
          <cell r="K34">
            <v>0</v>
          </cell>
        </row>
        <row r="35">
          <cell r="B35">
            <v>25.55</v>
          </cell>
          <cell r="C35">
            <v>33.9</v>
          </cell>
          <cell r="D35">
            <v>20</v>
          </cell>
          <cell r="E35">
            <v>63.5416666666667</v>
          </cell>
          <cell r="F35">
            <v>93</v>
          </cell>
          <cell r="G35">
            <v>31</v>
          </cell>
          <cell r="H35">
            <v>23.04</v>
          </cell>
          <cell r="J35">
            <v>37.44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33.078260869565199</v>
          </cell>
          <cell r="C5">
            <v>41</v>
          </cell>
          <cell r="D5">
            <v>26.7</v>
          </cell>
          <cell r="E5">
            <v>35.521739130434803</v>
          </cell>
          <cell r="F5">
            <v>57</v>
          </cell>
          <cell r="G5">
            <v>19</v>
          </cell>
          <cell r="H5">
            <v>13.68</v>
          </cell>
          <cell r="J5">
            <v>36</v>
          </cell>
          <cell r="K5">
            <v>0</v>
          </cell>
        </row>
        <row r="6">
          <cell r="B6">
            <v>32.14</v>
          </cell>
          <cell r="C6">
            <v>40</v>
          </cell>
          <cell r="D6">
            <v>25.1</v>
          </cell>
          <cell r="E6">
            <v>39.35</v>
          </cell>
          <cell r="F6">
            <v>59</v>
          </cell>
          <cell r="G6">
            <v>23</v>
          </cell>
          <cell r="H6">
            <v>14.04</v>
          </cell>
          <cell r="J6">
            <v>31.68</v>
          </cell>
          <cell r="K6">
            <v>0</v>
          </cell>
        </row>
        <row r="7">
          <cell r="B7">
            <v>32.3318181818182</v>
          </cell>
          <cell r="C7">
            <v>39.200000000000003</v>
          </cell>
          <cell r="D7">
            <v>26.8</v>
          </cell>
          <cell r="E7">
            <v>46.681818181818201</v>
          </cell>
          <cell r="F7">
            <v>67</v>
          </cell>
          <cell r="G7">
            <v>28</v>
          </cell>
          <cell r="H7">
            <v>16.559999999999999</v>
          </cell>
          <cell r="J7">
            <v>32.04</v>
          </cell>
          <cell r="K7">
            <v>0</v>
          </cell>
        </row>
        <row r="8">
          <cell r="B8">
            <v>31.886956521739101</v>
          </cell>
          <cell r="C8">
            <v>39.4</v>
          </cell>
          <cell r="D8">
            <v>26.3</v>
          </cell>
          <cell r="E8">
            <v>45.7826086956522</v>
          </cell>
          <cell r="F8">
            <v>66</v>
          </cell>
          <cell r="G8">
            <v>24</v>
          </cell>
          <cell r="H8">
            <v>12.6</v>
          </cell>
          <cell r="J8">
            <v>28.08</v>
          </cell>
          <cell r="K8">
            <v>0</v>
          </cell>
        </row>
        <row r="9">
          <cell r="B9">
            <v>32.595652173913003</v>
          </cell>
          <cell r="C9">
            <v>41</v>
          </cell>
          <cell r="D9">
            <v>25.2</v>
          </cell>
          <cell r="E9">
            <v>37</v>
          </cell>
          <cell r="F9">
            <v>59</v>
          </cell>
          <cell r="G9">
            <v>14</v>
          </cell>
          <cell r="H9">
            <v>15.12</v>
          </cell>
          <cell r="J9">
            <v>33.479999999999997</v>
          </cell>
          <cell r="K9">
            <v>0</v>
          </cell>
        </row>
        <row r="10">
          <cell r="B10">
            <v>33.094782608695702</v>
          </cell>
          <cell r="C10">
            <v>43.1</v>
          </cell>
          <cell r="D10">
            <v>23</v>
          </cell>
          <cell r="E10">
            <v>28.05</v>
          </cell>
          <cell r="F10">
            <v>59</v>
          </cell>
          <cell r="G10">
            <v>8</v>
          </cell>
          <cell r="H10">
            <v>54.432000000000002</v>
          </cell>
          <cell r="J10">
            <v>120.52800000000001</v>
          </cell>
          <cell r="K10">
            <v>0</v>
          </cell>
        </row>
        <row r="11">
          <cell r="B11">
            <v>30.277272727272699</v>
          </cell>
          <cell r="C11">
            <v>40.299999999999997</v>
          </cell>
          <cell r="D11">
            <v>18.899999999999999</v>
          </cell>
          <cell r="E11">
            <v>26.681818181818201</v>
          </cell>
          <cell r="F11">
            <v>42</v>
          </cell>
          <cell r="G11">
            <v>15</v>
          </cell>
          <cell r="H11">
            <v>10.44</v>
          </cell>
          <cell r="J11">
            <v>26.28</v>
          </cell>
          <cell r="K11">
            <v>0</v>
          </cell>
        </row>
        <row r="12">
          <cell r="B12">
            <v>32.524999999999999</v>
          </cell>
          <cell r="C12">
            <v>41.8</v>
          </cell>
          <cell r="D12">
            <v>24.6</v>
          </cell>
          <cell r="E12">
            <v>40.1666666666667</v>
          </cell>
          <cell r="F12">
            <v>65</v>
          </cell>
          <cell r="G12">
            <v>18</v>
          </cell>
          <cell r="H12">
            <v>13.32</v>
          </cell>
          <cell r="J12">
            <v>32.4</v>
          </cell>
          <cell r="K12">
            <v>0</v>
          </cell>
        </row>
        <row r="13">
          <cell r="B13">
            <v>28.345454545454501</v>
          </cell>
          <cell r="C13">
            <v>34.4</v>
          </cell>
          <cell r="D13">
            <v>24.8</v>
          </cell>
          <cell r="E13">
            <v>60.318181818181799</v>
          </cell>
          <cell r="F13">
            <v>84</v>
          </cell>
          <cell r="G13">
            <v>30</v>
          </cell>
          <cell r="H13">
            <v>11.52</v>
          </cell>
          <cell r="J13">
            <v>32.76</v>
          </cell>
          <cell r="K13">
            <v>2.6</v>
          </cell>
        </row>
        <row r="14">
          <cell r="B14">
            <v>26.613043478260899</v>
          </cell>
          <cell r="C14">
            <v>33</v>
          </cell>
          <cell r="D14">
            <v>23</v>
          </cell>
          <cell r="E14">
            <v>72.478260869565204</v>
          </cell>
          <cell r="F14">
            <v>92</v>
          </cell>
          <cell r="G14">
            <v>42</v>
          </cell>
          <cell r="H14">
            <v>14.04</v>
          </cell>
          <cell r="J14">
            <v>60.12</v>
          </cell>
          <cell r="K14">
            <v>8</v>
          </cell>
        </row>
        <row r="15">
          <cell r="B15">
            <v>26.7652173913044</v>
          </cell>
          <cell r="C15">
            <v>34.4</v>
          </cell>
          <cell r="D15">
            <v>21.7</v>
          </cell>
          <cell r="E15">
            <v>73.695652173913004</v>
          </cell>
          <cell r="F15">
            <v>96</v>
          </cell>
          <cell r="G15">
            <v>42</v>
          </cell>
          <cell r="H15">
            <v>20.52</v>
          </cell>
          <cell r="J15">
            <v>41.4</v>
          </cell>
          <cell r="K15">
            <v>8.1999999999999993</v>
          </cell>
        </row>
        <row r="16">
          <cell r="B16">
            <v>28.495238095238101</v>
          </cell>
          <cell r="C16">
            <v>36</v>
          </cell>
          <cell r="D16">
            <v>21.3</v>
          </cell>
          <cell r="E16">
            <v>58.904761904761898</v>
          </cell>
          <cell r="F16">
            <v>89</v>
          </cell>
          <cell r="G16">
            <v>33</v>
          </cell>
          <cell r="H16">
            <v>7.92</v>
          </cell>
          <cell r="J16">
            <v>19.440000000000001</v>
          </cell>
          <cell r="K16">
            <v>0</v>
          </cell>
        </row>
        <row r="17">
          <cell r="B17">
            <v>30.7761904761905</v>
          </cell>
          <cell r="C17">
            <v>39</v>
          </cell>
          <cell r="D17">
            <v>23.4</v>
          </cell>
          <cell r="E17">
            <v>51.761904761904802</v>
          </cell>
          <cell r="F17">
            <v>86</v>
          </cell>
          <cell r="G17">
            <v>24</v>
          </cell>
          <cell r="H17">
            <v>8.2799999999999994</v>
          </cell>
          <cell r="J17">
            <v>24.12</v>
          </cell>
          <cell r="K17">
            <v>0</v>
          </cell>
        </row>
        <row r="18">
          <cell r="B18">
            <v>31.67</v>
          </cell>
          <cell r="C18">
            <v>40</v>
          </cell>
          <cell r="D18">
            <v>24.3</v>
          </cell>
          <cell r="E18">
            <v>40.950000000000003</v>
          </cell>
          <cell r="F18">
            <v>73</v>
          </cell>
          <cell r="G18">
            <v>14</v>
          </cell>
          <cell r="H18">
            <v>10.8</v>
          </cell>
          <cell r="J18">
            <v>22.32</v>
          </cell>
          <cell r="K18">
            <v>0</v>
          </cell>
        </row>
        <row r="19">
          <cell r="B19">
            <v>30.5772727272727</v>
          </cell>
          <cell r="C19">
            <v>38.5</v>
          </cell>
          <cell r="D19">
            <v>24.2</v>
          </cell>
          <cell r="E19">
            <v>46.818181818181799</v>
          </cell>
          <cell r="F19">
            <v>73</v>
          </cell>
          <cell r="G19">
            <v>22</v>
          </cell>
          <cell r="H19">
            <v>9.7200000000000006</v>
          </cell>
          <cell r="J19">
            <v>22.68</v>
          </cell>
          <cell r="K19">
            <v>0</v>
          </cell>
        </row>
        <row r="20">
          <cell r="B20">
            <v>29.940909090909098</v>
          </cell>
          <cell r="C20">
            <v>36.799999999999997</v>
          </cell>
          <cell r="D20">
            <v>22.9</v>
          </cell>
          <cell r="E20">
            <v>52.227272727272698</v>
          </cell>
          <cell r="F20">
            <v>83</v>
          </cell>
          <cell r="G20">
            <v>29</v>
          </cell>
          <cell r="H20">
            <v>15.48</v>
          </cell>
          <cell r="J20">
            <v>29.88</v>
          </cell>
          <cell r="K20">
            <v>0</v>
          </cell>
        </row>
        <row r="21">
          <cell r="B21">
            <v>31.2</v>
          </cell>
          <cell r="C21">
            <v>38.799999999999997</v>
          </cell>
          <cell r="D21">
            <v>24.5</v>
          </cell>
          <cell r="E21">
            <v>45.7916666666667</v>
          </cell>
          <cell r="F21">
            <v>70</v>
          </cell>
          <cell r="G21">
            <v>25</v>
          </cell>
          <cell r="H21">
            <v>10.44</v>
          </cell>
          <cell r="J21">
            <v>34.200000000000003</v>
          </cell>
          <cell r="K21">
            <v>0</v>
          </cell>
        </row>
        <row r="22">
          <cell r="B22">
            <v>24.679166666666699</v>
          </cell>
          <cell r="C22">
            <v>29.8</v>
          </cell>
          <cell r="D22">
            <v>22.7</v>
          </cell>
          <cell r="E22">
            <v>79.5833333333333</v>
          </cell>
          <cell r="F22">
            <v>93</v>
          </cell>
          <cell r="G22">
            <v>42</v>
          </cell>
          <cell r="H22">
            <v>16.559999999999999</v>
          </cell>
          <cell r="J22">
            <v>47.52</v>
          </cell>
          <cell r="K22">
            <v>14.2</v>
          </cell>
        </row>
        <row r="23">
          <cell r="B23">
            <v>25.04</v>
          </cell>
          <cell r="C23">
            <v>28.2</v>
          </cell>
          <cell r="D23">
            <v>23.3</v>
          </cell>
          <cell r="E23">
            <v>81.3</v>
          </cell>
          <cell r="F23">
            <v>93</v>
          </cell>
          <cell r="G23">
            <v>61</v>
          </cell>
          <cell r="H23">
            <v>12.6</v>
          </cell>
          <cell r="J23">
            <v>26.28</v>
          </cell>
          <cell r="K23">
            <v>0.2</v>
          </cell>
        </row>
        <row r="24">
          <cell r="B24">
            <v>25.0347826086957</v>
          </cell>
          <cell r="C24">
            <v>32.5</v>
          </cell>
          <cell r="D24">
            <v>22.2</v>
          </cell>
          <cell r="E24">
            <v>78.869565217391298</v>
          </cell>
          <cell r="F24">
            <v>94</v>
          </cell>
          <cell r="G24">
            <v>45</v>
          </cell>
          <cell r="H24">
            <v>15.12</v>
          </cell>
          <cell r="J24">
            <v>32.04</v>
          </cell>
          <cell r="K24">
            <v>2</v>
          </cell>
        </row>
        <row r="25">
          <cell r="B25">
            <v>27.043478260869598</v>
          </cell>
          <cell r="C25">
            <v>36.6</v>
          </cell>
          <cell r="D25">
            <v>20.100000000000001</v>
          </cell>
          <cell r="E25">
            <v>65</v>
          </cell>
          <cell r="F25">
            <v>92</v>
          </cell>
          <cell r="G25">
            <v>24</v>
          </cell>
          <cell r="H25">
            <v>11.16</v>
          </cell>
          <cell r="J25">
            <v>30.6</v>
          </cell>
          <cell r="K25">
            <v>0.2</v>
          </cell>
        </row>
        <row r="26">
          <cell r="B26">
            <v>29.752380952380999</v>
          </cell>
          <cell r="C26">
            <v>38.4</v>
          </cell>
          <cell r="D26">
            <v>21.9</v>
          </cell>
          <cell r="E26">
            <v>54.6666666666667</v>
          </cell>
          <cell r="F26">
            <v>88</v>
          </cell>
          <cell r="G26">
            <v>24</v>
          </cell>
          <cell r="H26">
            <v>8.2799999999999994</v>
          </cell>
          <cell r="J26">
            <v>23.76</v>
          </cell>
          <cell r="K26">
            <v>0</v>
          </cell>
        </row>
        <row r="27">
          <cell r="B27">
            <v>30.491666666666699</v>
          </cell>
          <cell r="C27">
            <v>38.200000000000003</v>
          </cell>
          <cell r="D27">
            <v>24</v>
          </cell>
          <cell r="E27">
            <v>54.0416666666667</v>
          </cell>
          <cell r="F27">
            <v>84</v>
          </cell>
          <cell r="G27">
            <v>29</v>
          </cell>
          <cell r="H27">
            <v>14.4</v>
          </cell>
          <cell r="J27">
            <v>42.48</v>
          </cell>
          <cell r="K27">
            <v>0</v>
          </cell>
        </row>
        <row r="28">
          <cell r="B28">
            <v>31.5913043478261</v>
          </cell>
          <cell r="C28">
            <v>39.1</v>
          </cell>
          <cell r="D28">
            <v>25.6</v>
          </cell>
          <cell r="E28">
            <v>50.739130434782602</v>
          </cell>
          <cell r="F28">
            <v>75</v>
          </cell>
          <cell r="G28">
            <v>25</v>
          </cell>
          <cell r="H28">
            <v>20.16</v>
          </cell>
          <cell r="J28">
            <v>45.72</v>
          </cell>
          <cell r="K28">
            <v>0</v>
          </cell>
        </row>
        <row r="29">
          <cell r="B29">
            <v>31.808695652173899</v>
          </cell>
          <cell r="C29">
            <v>38.799999999999997</v>
          </cell>
          <cell r="D29">
            <v>25.5</v>
          </cell>
          <cell r="E29">
            <v>49.7826086956522</v>
          </cell>
          <cell r="F29">
            <v>84</v>
          </cell>
          <cell r="G29">
            <v>29</v>
          </cell>
          <cell r="H29">
            <v>14.4</v>
          </cell>
          <cell r="J29">
            <v>31.68</v>
          </cell>
          <cell r="K29">
            <v>1.2</v>
          </cell>
        </row>
        <row r="30">
          <cell r="B30">
            <v>25.795652173912998</v>
          </cell>
          <cell r="C30">
            <v>33.299999999999997</v>
          </cell>
          <cell r="D30">
            <v>22</v>
          </cell>
          <cell r="E30">
            <v>76.869565217391298</v>
          </cell>
          <cell r="F30">
            <v>94</v>
          </cell>
          <cell r="G30">
            <v>44</v>
          </cell>
          <cell r="H30">
            <v>11.88</v>
          </cell>
          <cell r="J30">
            <v>37.08</v>
          </cell>
          <cell r="K30">
            <v>14</v>
          </cell>
        </row>
        <row r="31">
          <cell r="B31">
            <v>25.9791666666667</v>
          </cell>
          <cell r="C31">
            <v>33.299999999999997</v>
          </cell>
          <cell r="D31">
            <v>21.5</v>
          </cell>
          <cell r="E31">
            <v>77.4166666666667</v>
          </cell>
          <cell r="F31">
            <v>96</v>
          </cell>
          <cell r="G31">
            <v>44</v>
          </cell>
          <cell r="H31">
            <v>7.92</v>
          </cell>
          <cell r="J31">
            <v>17.64</v>
          </cell>
          <cell r="K31">
            <v>0.2</v>
          </cell>
        </row>
        <row r="32">
          <cell r="B32">
            <v>27.752173913043499</v>
          </cell>
          <cell r="C32">
            <v>34</v>
          </cell>
          <cell r="D32">
            <v>24.4</v>
          </cell>
          <cell r="E32">
            <v>72.130434782608702</v>
          </cell>
          <cell r="F32">
            <v>90</v>
          </cell>
          <cell r="G32">
            <v>45</v>
          </cell>
          <cell r="H32">
            <v>14.04</v>
          </cell>
          <cell r="J32">
            <v>28.44</v>
          </cell>
          <cell r="K32">
            <v>1.6</v>
          </cell>
        </row>
        <row r="33">
          <cell r="B33">
            <v>28.504545454545401</v>
          </cell>
          <cell r="C33">
            <v>35.9</v>
          </cell>
          <cell r="D33">
            <v>23</v>
          </cell>
          <cell r="E33">
            <v>67.863636363636402</v>
          </cell>
          <cell r="F33">
            <v>96</v>
          </cell>
          <cell r="G33">
            <v>32</v>
          </cell>
          <cell r="H33">
            <v>9</v>
          </cell>
          <cell r="J33">
            <v>23.04</v>
          </cell>
          <cell r="K33">
            <v>6</v>
          </cell>
        </row>
        <row r="34">
          <cell r="B34">
            <v>29.779166666666701</v>
          </cell>
          <cell r="C34">
            <v>38.6</v>
          </cell>
          <cell r="D34">
            <v>21.8</v>
          </cell>
          <cell r="E34">
            <v>56</v>
          </cell>
          <cell r="F34">
            <v>92</v>
          </cell>
          <cell r="G34">
            <v>24</v>
          </cell>
          <cell r="H34">
            <v>11.88</v>
          </cell>
          <cell r="J34">
            <v>23.76</v>
          </cell>
          <cell r="K34">
            <v>0</v>
          </cell>
        </row>
        <row r="35">
          <cell r="B35">
            <v>28.4181818181818</v>
          </cell>
          <cell r="C35">
            <v>38.5</v>
          </cell>
          <cell r="D35">
            <v>21.2</v>
          </cell>
          <cell r="E35">
            <v>57.5</v>
          </cell>
          <cell r="F35">
            <v>86</v>
          </cell>
          <cell r="G35">
            <v>23</v>
          </cell>
          <cell r="H35">
            <v>10.44</v>
          </cell>
          <cell r="J35">
            <v>36.72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30.95</v>
          </cell>
          <cell r="C5">
            <v>39.200000000000003</v>
          </cell>
          <cell r="D5">
            <v>23.6</v>
          </cell>
          <cell r="E5">
            <v>40.75</v>
          </cell>
          <cell r="F5">
            <v>85</v>
          </cell>
          <cell r="G5">
            <v>21</v>
          </cell>
          <cell r="H5">
            <v>20.88</v>
          </cell>
          <cell r="J5">
            <v>50.76</v>
          </cell>
          <cell r="K5">
            <v>0</v>
          </cell>
        </row>
        <row r="6">
          <cell r="B6">
            <v>30.716666666666701</v>
          </cell>
          <cell r="C6">
            <v>37.299999999999997</v>
          </cell>
          <cell r="D6">
            <v>24.9</v>
          </cell>
          <cell r="E6">
            <v>41.5416666666667</v>
          </cell>
          <cell r="F6">
            <v>56</v>
          </cell>
          <cell r="G6">
            <v>26</v>
          </cell>
          <cell r="H6">
            <v>28.8</v>
          </cell>
          <cell r="J6">
            <v>50.76</v>
          </cell>
          <cell r="K6">
            <v>0</v>
          </cell>
        </row>
        <row r="7">
          <cell r="B7">
            <v>25.008333333333301</v>
          </cell>
          <cell r="C7">
            <v>30.5</v>
          </cell>
          <cell r="D7">
            <v>19.899999999999999</v>
          </cell>
          <cell r="E7">
            <v>69.2083333333333</v>
          </cell>
          <cell r="F7">
            <v>89</v>
          </cell>
          <cell r="G7">
            <v>49</v>
          </cell>
          <cell r="H7">
            <v>18</v>
          </cell>
          <cell r="J7">
            <v>40.68</v>
          </cell>
          <cell r="K7">
            <v>0</v>
          </cell>
        </row>
        <row r="8">
          <cell r="B8">
            <v>24.862500000000001</v>
          </cell>
          <cell r="C8">
            <v>31.7</v>
          </cell>
          <cell r="D8">
            <v>19.600000000000001</v>
          </cell>
          <cell r="E8">
            <v>61.5833333333333</v>
          </cell>
          <cell r="F8">
            <v>79</v>
          </cell>
          <cell r="G8">
            <v>41</v>
          </cell>
          <cell r="H8">
            <v>15.48</v>
          </cell>
          <cell r="J8">
            <v>28.44</v>
          </cell>
          <cell r="K8">
            <v>0</v>
          </cell>
        </row>
        <row r="9">
          <cell r="B9">
            <v>25.679166666666699</v>
          </cell>
          <cell r="C9">
            <v>32.5</v>
          </cell>
          <cell r="D9">
            <v>18.5</v>
          </cell>
          <cell r="E9">
            <v>53.375</v>
          </cell>
          <cell r="F9">
            <v>77</v>
          </cell>
          <cell r="G9">
            <v>31</v>
          </cell>
          <cell r="H9">
            <v>20.88</v>
          </cell>
          <cell r="J9">
            <v>34.200000000000003</v>
          </cell>
          <cell r="K9">
            <v>0</v>
          </cell>
        </row>
        <row r="10">
          <cell r="B10">
            <v>27.75</v>
          </cell>
          <cell r="C10">
            <v>34.700000000000003</v>
          </cell>
          <cell r="D10">
            <v>21.9</v>
          </cell>
          <cell r="E10">
            <v>37.0833333333333</v>
          </cell>
          <cell r="F10">
            <v>52</v>
          </cell>
          <cell r="G10">
            <v>19</v>
          </cell>
          <cell r="H10">
            <v>15.48</v>
          </cell>
          <cell r="J10">
            <v>30.6</v>
          </cell>
          <cell r="K10">
            <v>0</v>
          </cell>
        </row>
        <row r="11">
          <cell r="B11">
            <v>29.391666666666701</v>
          </cell>
          <cell r="C11">
            <v>38.9</v>
          </cell>
          <cell r="D11">
            <v>20.6</v>
          </cell>
          <cell r="E11">
            <v>33.5833333333333</v>
          </cell>
          <cell r="F11">
            <v>61</v>
          </cell>
          <cell r="G11">
            <v>12</v>
          </cell>
          <cell r="H11">
            <v>18</v>
          </cell>
          <cell r="J11">
            <v>41.04</v>
          </cell>
          <cell r="K11">
            <v>0</v>
          </cell>
        </row>
        <row r="12">
          <cell r="B12">
            <v>30.491666666666699</v>
          </cell>
          <cell r="C12">
            <v>38.9</v>
          </cell>
          <cell r="D12">
            <v>22.6</v>
          </cell>
          <cell r="E12">
            <v>31.8333333333333</v>
          </cell>
          <cell r="F12">
            <v>44</v>
          </cell>
          <cell r="G12">
            <v>22</v>
          </cell>
          <cell r="H12">
            <v>21.24</v>
          </cell>
          <cell r="J12">
            <v>48.96</v>
          </cell>
          <cell r="K12">
            <v>0</v>
          </cell>
        </row>
        <row r="13">
          <cell r="B13">
            <v>26.9583333333333</v>
          </cell>
          <cell r="C13">
            <v>34</v>
          </cell>
          <cell r="D13">
            <v>23.5</v>
          </cell>
          <cell r="E13">
            <v>57.4166666666667</v>
          </cell>
          <cell r="F13">
            <v>78</v>
          </cell>
          <cell r="G13">
            <v>31</v>
          </cell>
          <cell r="H13">
            <v>16.559999999999999</v>
          </cell>
          <cell r="J13">
            <v>32.76</v>
          </cell>
          <cell r="K13">
            <v>0</v>
          </cell>
        </row>
        <row r="14">
          <cell r="B14">
            <v>21.475000000000001</v>
          </cell>
          <cell r="C14">
            <v>23.6</v>
          </cell>
          <cell r="D14">
            <v>20.5</v>
          </cell>
          <cell r="E14">
            <v>94.6666666666667</v>
          </cell>
          <cell r="F14">
            <v>99</v>
          </cell>
          <cell r="G14">
            <v>75</v>
          </cell>
          <cell r="H14">
            <v>12.24</v>
          </cell>
          <cell r="J14">
            <v>23.04</v>
          </cell>
          <cell r="K14">
            <v>37.799999999999997</v>
          </cell>
        </row>
        <row r="15">
          <cell r="B15">
            <v>21.529166666666701</v>
          </cell>
          <cell r="C15">
            <v>25.7</v>
          </cell>
          <cell r="D15">
            <v>19.600000000000001</v>
          </cell>
          <cell r="E15">
            <v>92.7083333333333</v>
          </cell>
          <cell r="F15">
            <v>100</v>
          </cell>
          <cell r="G15">
            <v>69</v>
          </cell>
          <cell r="H15">
            <v>16.2</v>
          </cell>
          <cell r="J15">
            <v>39.96</v>
          </cell>
          <cell r="K15">
            <v>40</v>
          </cell>
        </row>
        <row r="16">
          <cell r="B16">
            <v>21.308333333333302</v>
          </cell>
          <cell r="C16">
            <v>29</v>
          </cell>
          <cell r="D16">
            <v>15.6</v>
          </cell>
          <cell r="E16">
            <v>76.6666666666667</v>
          </cell>
          <cell r="F16">
            <v>100</v>
          </cell>
          <cell r="G16">
            <v>41</v>
          </cell>
          <cell r="H16">
            <v>10.44</v>
          </cell>
          <cell r="J16">
            <v>21.96</v>
          </cell>
          <cell r="K16">
            <v>0.2</v>
          </cell>
        </row>
        <row r="17">
          <cell r="B17">
            <v>26.004166666666698</v>
          </cell>
          <cell r="C17">
            <v>32.9</v>
          </cell>
          <cell r="D17">
            <v>20.5</v>
          </cell>
          <cell r="E17">
            <v>59.4583333333333</v>
          </cell>
          <cell r="F17">
            <v>77</v>
          </cell>
          <cell r="G17">
            <v>38</v>
          </cell>
          <cell r="H17">
            <v>14.04</v>
          </cell>
          <cell r="J17">
            <v>29.16</v>
          </cell>
          <cell r="K17">
            <v>0</v>
          </cell>
        </row>
        <row r="18">
          <cell r="B18">
            <v>27.241666666666699</v>
          </cell>
          <cell r="C18">
            <v>32.700000000000003</v>
          </cell>
          <cell r="D18">
            <v>22</v>
          </cell>
          <cell r="E18">
            <v>52.25</v>
          </cell>
          <cell r="F18">
            <v>70</v>
          </cell>
          <cell r="G18">
            <v>32</v>
          </cell>
          <cell r="H18">
            <v>19.079999999999998</v>
          </cell>
          <cell r="J18">
            <v>35.28</v>
          </cell>
          <cell r="K18">
            <v>0</v>
          </cell>
        </row>
        <row r="19">
          <cell r="B19">
            <v>28.037500000000001</v>
          </cell>
          <cell r="C19">
            <v>35.1</v>
          </cell>
          <cell r="D19">
            <v>22.2</v>
          </cell>
          <cell r="E19">
            <v>55.4166666666667</v>
          </cell>
          <cell r="F19">
            <v>77</v>
          </cell>
          <cell r="G19">
            <v>30</v>
          </cell>
          <cell r="H19">
            <v>16.559999999999999</v>
          </cell>
          <cell r="J19">
            <v>30.24</v>
          </cell>
          <cell r="K19">
            <v>0</v>
          </cell>
        </row>
        <row r="20">
          <cell r="B20">
            <v>26.879166666666698</v>
          </cell>
          <cell r="C20">
            <v>36</v>
          </cell>
          <cell r="D20">
            <v>20.5</v>
          </cell>
          <cell r="E20">
            <v>60.1666666666667</v>
          </cell>
          <cell r="F20">
            <v>86</v>
          </cell>
          <cell r="G20">
            <v>27</v>
          </cell>
          <cell r="H20">
            <v>29.16</v>
          </cell>
          <cell r="J20">
            <v>59.76</v>
          </cell>
          <cell r="K20">
            <v>9.4</v>
          </cell>
        </row>
        <row r="21">
          <cell r="B21">
            <v>27.8958333333333</v>
          </cell>
          <cell r="C21">
            <v>36.700000000000003</v>
          </cell>
          <cell r="D21">
            <v>22.5</v>
          </cell>
          <cell r="E21">
            <v>58.5</v>
          </cell>
          <cell r="F21">
            <v>84</v>
          </cell>
          <cell r="G21">
            <v>27</v>
          </cell>
          <cell r="H21">
            <v>14.04</v>
          </cell>
          <cell r="J21">
            <v>38.520000000000003</v>
          </cell>
          <cell r="K21">
            <v>2</v>
          </cell>
        </row>
        <row r="22">
          <cell r="B22">
            <v>22.537500000000001</v>
          </cell>
          <cell r="C22">
            <v>27</v>
          </cell>
          <cell r="D22">
            <v>20</v>
          </cell>
          <cell r="E22">
            <v>81.0833333333333</v>
          </cell>
          <cell r="F22">
            <v>96</v>
          </cell>
          <cell r="G22">
            <v>51</v>
          </cell>
          <cell r="H22">
            <v>26.28</v>
          </cell>
          <cell r="J22">
            <v>59.04</v>
          </cell>
          <cell r="K22">
            <v>16.8</v>
          </cell>
        </row>
        <row r="23">
          <cell r="B23">
            <v>21.095833333333299</v>
          </cell>
          <cell r="C23">
            <v>24.1</v>
          </cell>
          <cell r="D23">
            <v>19.3</v>
          </cell>
          <cell r="E23">
            <v>91.5833333333333</v>
          </cell>
          <cell r="F23">
            <v>99</v>
          </cell>
          <cell r="G23">
            <v>78</v>
          </cell>
          <cell r="H23">
            <v>14.04</v>
          </cell>
          <cell r="J23">
            <v>23.76</v>
          </cell>
          <cell r="K23">
            <v>0</v>
          </cell>
        </row>
        <row r="24">
          <cell r="B24">
            <v>22.2083333333333</v>
          </cell>
          <cell r="C24">
            <v>26.1</v>
          </cell>
          <cell r="D24">
            <v>19.7</v>
          </cell>
          <cell r="E24">
            <v>84</v>
          </cell>
          <cell r="F24">
            <v>98</v>
          </cell>
          <cell r="G24">
            <v>64</v>
          </cell>
          <cell r="H24">
            <v>14.4</v>
          </cell>
          <cell r="J24">
            <v>28.08</v>
          </cell>
          <cell r="K24">
            <v>0</v>
          </cell>
        </row>
        <row r="25">
          <cell r="B25">
            <v>25.125</v>
          </cell>
          <cell r="C25">
            <v>31.1</v>
          </cell>
          <cell r="D25">
            <v>20.7</v>
          </cell>
          <cell r="E25">
            <v>71.2083333333333</v>
          </cell>
          <cell r="F25">
            <v>90</v>
          </cell>
          <cell r="G25">
            <v>45</v>
          </cell>
          <cell r="H25">
            <v>18</v>
          </cell>
          <cell r="J25">
            <v>37.799999999999997</v>
          </cell>
          <cell r="K25">
            <v>0</v>
          </cell>
        </row>
        <row r="26">
          <cell r="B26">
            <v>26.570833333333301</v>
          </cell>
          <cell r="C26">
            <v>34.1</v>
          </cell>
          <cell r="D26">
            <v>21.4</v>
          </cell>
          <cell r="E26">
            <v>68.5</v>
          </cell>
          <cell r="F26">
            <v>90</v>
          </cell>
          <cell r="G26">
            <v>35</v>
          </cell>
          <cell r="H26">
            <v>16.920000000000002</v>
          </cell>
          <cell r="J26">
            <v>36.72</v>
          </cell>
          <cell r="K26">
            <v>0</v>
          </cell>
        </row>
        <row r="27">
          <cell r="B27">
            <v>27.595833333333299</v>
          </cell>
          <cell r="C27">
            <v>36.9</v>
          </cell>
          <cell r="D27">
            <v>21.5</v>
          </cell>
          <cell r="E27">
            <v>64.3333333333333</v>
          </cell>
          <cell r="F27">
            <v>97</v>
          </cell>
          <cell r="G27">
            <v>29</v>
          </cell>
          <cell r="H27">
            <v>17.28</v>
          </cell>
          <cell r="J27">
            <v>47.88</v>
          </cell>
          <cell r="K27">
            <v>0.4</v>
          </cell>
        </row>
        <row r="28">
          <cell r="B28">
            <v>30.1875</v>
          </cell>
          <cell r="C28">
            <v>37.4</v>
          </cell>
          <cell r="D28">
            <v>23.8</v>
          </cell>
          <cell r="E28">
            <v>54.8333333333333</v>
          </cell>
          <cell r="F28">
            <v>80</v>
          </cell>
          <cell r="G28">
            <v>30</v>
          </cell>
          <cell r="H28">
            <v>32.4</v>
          </cell>
          <cell r="J28">
            <v>61.92</v>
          </cell>
          <cell r="K28">
            <v>0</v>
          </cell>
        </row>
        <row r="29">
          <cell r="B29">
            <v>26.9</v>
          </cell>
          <cell r="C29">
            <v>33.4</v>
          </cell>
          <cell r="D29">
            <v>21.7</v>
          </cell>
          <cell r="E29">
            <v>68.3333333333333</v>
          </cell>
          <cell r="F29">
            <v>88</v>
          </cell>
          <cell r="G29">
            <v>44</v>
          </cell>
          <cell r="H29">
            <v>17.28</v>
          </cell>
          <cell r="J29">
            <v>32.4</v>
          </cell>
          <cell r="K29">
            <v>0</v>
          </cell>
        </row>
        <row r="30">
          <cell r="B30">
            <v>25.112500000000001</v>
          </cell>
          <cell r="C30">
            <v>29.4</v>
          </cell>
          <cell r="D30">
            <v>21.5</v>
          </cell>
          <cell r="E30">
            <v>56.875</v>
          </cell>
          <cell r="F30">
            <v>75</v>
          </cell>
          <cell r="G30">
            <v>43</v>
          </cell>
          <cell r="H30">
            <v>19.079999999999998</v>
          </cell>
          <cell r="J30">
            <v>38.159999999999997</v>
          </cell>
          <cell r="K30">
            <v>0</v>
          </cell>
        </row>
        <row r="31">
          <cell r="B31">
            <v>25.370833333333302</v>
          </cell>
          <cell r="C31">
            <v>33.299999999999997</v>
          </cell>
          <cell r="D31">
            <v>18.7</v>
          </cell>
          <cell r="E31">
            <v>52.8333333333333</v>
          </cell>
          <cell r="F31">
            <v>73</v>
          </cell>
          <cell r="G31">
            <v>30</v>
          </cell>
          <cell r="H31">
            <v>10.8</v>
          </cell>
          <cell r="J31">
            <v>25.56</v>
          </cell>
          <cell r="K31">
            <v>0</v>
          </cell>
        </row>
        <row r="32">
          <cell r="B32">
            <v>26.3125</v>
          </cell>
          <cell r="C32">
            <v>31.8</v>
          </cell>
          <cell r="D32">
            <v>22.5</v>
          </cell>
          <cell r="E32">
            <v>68.625</v>
          </cell>
          <cell r="F32">
            <v>83</v>
          </cell>
          <cell r="G32">
            <v>45</v>
          </cell>
          <cell r="H32">
            <v>15.48</v>
          </cell>
          <cell r="J32">
            <v>27.72</v>
          </cell>
          <cell r="K32">
            <v>1.6</v>
          </cell>
        </row>
        <row r="33">
          <cell r="B33">
            <v>27.0625</v>
          </cell>
          <cell r="C33">
            <v>34.4</v>
          </cell>
          <cell r="D33">
            <v>20.9</v>
          </cell>
          <cell r="E33">
            <v>66.375</v>
          </cell>
          <cell r="F33">
            <v>94</v>
          </cell>
          <cell r="G33">
            <v>33</v>
          </cell>
          <cell r="H33">
            <v>13.32</v>
          </cell>
          <cell r="J33">
            <v>24.84</v>
          </cell>
          <cell r="K33">
            <v>0.2</v>
          </cell>
        </row>
        <row r="34">
          <cell r="B34">
            <v>28.941666666666698</v>
          </cell>
          <cell r="C34">
            <v>36.1</v>
          </cell>
          <cell r="D34">
            <v>22.6</v>
          </cell>
          <cell r="E34">
            <v>51.0416666666667</v>
          </cell>
          <cell r="F34">
            <v>76</v>
          </cell>
          <cell r="G34">
            <v>28</v>
          </cell>
          <cell r="H34">
            <v>14.04</v>
          </cell>
          <cell r="J34">
            <v>41.04</v>
          </cell>
          <cell r="K34">
            <v>0</v>
          </cell>
        </row>
        <row r="35">
          <cell r="B35">
            <v>28.741666666666699</v>
          </cell>
          <cell r="C35">
            <v>34.4</v>
          </cell>
          <cell r="D35">
            <v>23.1</v>
          </cell>
          <cell r="E35">
            <v>47.2916666666667</v>
          </cell>
          <cell r="F35">
            <v>64</v>
          </cell>
          <cell r="G35">
            <v>30</v>
          </cell>
          <cell r="H35">
            <v>19.8</v>
          </cell>
          <cell r="J35">
            <v>39.24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30.7291666666667</v>
          </cell>
          <cell r="C5">
            <v>39.6</v>
          </cell>
          <cell r="D5">
            <v>22.5</v>
          </cell>
          <cell r="E5">
            <v>40.5833333333333</v>
          </cell>
          <cell r="F5">
            <v>63</v>
          </cell>
          <cell r="G5">
            <v>25</v>
          </cell>
          <cell r="H5">
            <v>28.44</v>
          </cell>
          <cell r="J5">
            <v>43.56</v>
          </cell>
          <cell r="K5">
            <v>0</v>
          </cell>
        </row>
        <row r="6">
          <cell r="B6">
            <v>29.9</v>
          </cell>
          <cell r="C6">
            <v>38.799999999999997</v>
          </cell>
          <cell r="D6">
            <v>21.6</v>
          </cell>
          <cell r="E6">
            <v>49.9166666666667</v>
          </cell>
          <cell r="F6">
            <v>77</v>
          </cell>
          <cell r="G6">
            <v>27</v>
          </cell>
          <cell r="H6">
            <v>26.64</v>
          </cell>
          <cell r="J6">
            <v>48.96</v>
          </cell>
          <cell r="K6">
            <v>0</v>
          </cell>
        </row>
        <row r="7">
          <cell r="B7">
            <v>26.891666666666701</v>
          </cell>
          <cell r="C7">
            <v>32.5</v>
          </cell>
          <cell r="D7">
            <v>22.4</v>
          </cell>
          <cell r="E7">
            <v>65.5416666666667</v>
          </cell>
          <cell r="F7">
            <v>84</v>
          </cell>
          <cell r="G7">
            <v>48</v>
          </cell>
          <cell r="H7">
            <v>16.920000000000002</v>
          </cell>
          <cell r="J7">
            <v>41.76</v>
          </cell>
          <cell r="K7">
            <v>0</v>
          </cell>
        </row>
        <row r="8">
          <cell r="B8">
            <v>25.633333333333301</v>
          </cell>
          <cell r="C8">
            <v>32.9</v>
          </cell>
          <cell r="D8">
            <v>20.399999999999999</v>
          </cell>
          <cell r="E8">
            <v>62.5416666666667</v>
          </cell>
          <cell r="F8">
            <v>85</v>
          </cell>
          <cell r="G8">
            <v>41</v>
          </cell>
          <cell r="H8">
            <v>19.079999999999998</v>
          </cell>
          <cell r="J8">
            <v>31.32</v>
          </cell>
          <cell r="K8">
            <v>0</v>
          </cell>
        </row>
        <row r="9">
          <cell r="B9">
            <v>25.725000000000001</v>
          </cell>
          <cell r="C9">
            <v>34.1</v>
          </cell>
          <cell r="D9">
            <v>18.7</v>
          </cell>
          <cell r="E9">
            <v>55</v>
          </cell>
          <cell r="F9">
            <v>77</v>
          </cell>
          <cell r="G9">
            <v>31</v>
          </cell>
          <cell r="H9">
            <v>25.56</v>
          </cell>
          <cell r="J9">
            <v>42.48</v>
          </cell>
          <cell r="K9">
            <v>0</v>
          </cell>
        </row>
        <row r="10">
          <cell r="B10">
            <v>25.620833333333302</v>
          </cell>
          <cell r="C10">
            <v>36.799999999999997</v>
          </cell>
          <cell r="D10">
            <v>15.8</v>
          </cell>
          <cell r="E10">
            <v>50.5416666666667</v>
          </cell>
          <cell r="F10">
            <v>81</v>
          </cell>
          <cell r="G10">
            <v>21</v>
          </cell>
          <cell r="H10">
            <v>17.64</v>
          </cell>
          <cell r="J10">
            <v>32.4</v>
          </cell>
          <cell r="K10">
            <v>0</v>
          </cell>
        </row>
        <row r="11">
          <cell r="B11">
            <v>28.024999999999999</v>
          </cell>
          <cell r="C11">
            <v>39.4</v>
          </cell>
          <cell r="D11">
            <v>16.5</v>
          </cell>
          <cell r="E11">
            <v>42.8333333333333</v>
          </cell>
          <cell r="F11">
            <v>88</v>
          </cell>
          <cell r="G11">
            <v>16</v>
          </cell>
          <cell r="H11">
            <v>28.44</v>
          </cell>
          <cell r="J11">
            <v>39.6</v>
          </cell>
          <cell r="K11">
            <v>0</v>
          </cell>
        </row>
        <row r="12">
          <cell r="B12">
            <v>29.283333333333299</v>
          </cell>
          <cell r="C12">
            <v>39.299999999999997</v>
          </cell>
          <cell r="D12">
            <v>19.399999999999999</v>
          </cell>
          <cell r="E12">
            <v>39.0416666666667</v>
          </cell>
          <cell r="F12">
            <v>64</v>
          </cell>
          <cell r="G12">
            <v>24</v>
          </cell>
          <cell r="H12">
            <v>17.64</v>
          </cell>
          <cell r="J12">
            <v>37.44</v>
          </cell>
          <cell r="K12">
            <v>0</v>
          </cell>
        </row>
        <row r="13">
          <cell r="B13">
            <v>27.391666666666701</v>
          </cell>
          <cell r="C13">
            <v>32.4</v>
          </cell>
          <cell r="D13">
            <v>22.2</v>
          </cell>
          <cell r="E13">
            <v>60.1666666666667</v>
          </cell>
          <cell r="F13">
            <v>93</v>
          </cell>
          <cell r="G13">
            <v>38</v>
          </cell>
          <cell r="H13">
            <v>20.16</v>
          </cell>
          <cell r="J13">
            <v>42.48</v>
          </cell>
          <cell r="K13">
            <v>6.8</v>
          </cell>
        </row>
        <row r="14">
          <cell r="B14">
            <v>22.466666666666701</v>
          </cell>
          <cell r="C14">
            <v>23.1</v>
          </cell>
          <cell r="D14">
            <v>21.9</v>
          </cell>
          <cell r="E14">
            <v>97.1666666666667</v>
          </cell>
          <cell r="F14">
            <v>100</v>
          </cell>
          <cell r="G14">
            <v>90</v>
          </cell>
          <cell r="H14">
            <v>18.36</v>
          </cell>
          <cell r="J14">
            <v>28.08</v>
          </cell>
          <cell r="K14">
            <v>18.600000000000001</v>
          </cell>
        </row>
        <row r="15">
          <cell r="B15">
            <v>22.3333333333333</v>
          </cell>
          <cell r="C15">
            <v>25.7</v>
          </cell>
          <cell r="D15">
            <v>21.1</v>
          </cell>
          <cell r="E15">
            <v>94.2916666666667</v>
          </cell>
          <cell r="F15">
            <v>100</v>
          </cell>
          <cell r="G15">
            <v>73</v>
          </cell>
          <cell r="H15">
            <v>20.52</v>
          </cell>
          <cell r="J15">
            <v>43.92</v>
          </cell>
          <cell r="K15">
            <v>28</v>
          </cell>
        </row>
        <row r="16">
          <cell r="B16">
            <v>21.870833333333302</v>
          </cell>
          <cell r="C16">
            <v>29.8</v>
          </cell>
          <cell r="D16">
            <v>15</v>
          </cell>
          <cell r="E16">
            <v>79.375</v>
          </cell>
          <cell r="F16">
            <v>100</v>
          </cell>
          <cell r="G16">
            <v>44</v>
          </cell>
          <cell r="H16">
            <v>11.88</v>
          </cell>
          <cell r="J16">
            <v>21.96</v>
          </cell>
          <cell r="K16">
            <v>0</v>
          </cell>
        </row>
        <row r="17">
          <cell r="B17">
            <v>25.570833333333301</v>
          </cell>
          <cell r="C17">
            <v>33.4</v>
          </cell>
          <cell r="D17">
            <v>18</v>
          </cell>
          <cell r="E17">
            <v>67.1666666666667</v>
          </cell>
          <cell r="F17">
            <v>97</v>
          </cell>
          <cell r="G17">
            <v>42</v>
          </cell>
          <cell r="H17">
            <v>17.28</v>
          </cell>
          <cell r="J17">
            <v>30.6</v>
          </cell>
          <cell r="K17">
            <v>0</v>
          </cell>
        </row>
        <row r="18">
          <cell r="B18">
            <v>26.991666666666699</v>
          </cell>
          <cell r="C18">
            <v>33.299999999999997</v>
          </cell>
          <cell r="D18">
            <v>21.2</v>
          </cell>
          <cell r="E18">
            <v>57.8333333333333</v>
          </cell>
          <cell r="F18">
            <v>79</v>
          </cell>
          <cell r="G18">
            <v>39</v>
          </cell>
          <cell r="H18">
            <v>27.72</v>
          </cell>
          <cell r="J18">
            <v>39.6</v>
          </cell>
          <cell r="K18">
            <v>0</v>
          </cell>
        </row>
        <row r="19">
          <cell r="B19">
            <v>28.154166666666701</v>
          </cell>
          <cell r="C19">
            <v>36.1</v>
          </cell>
          <cell r="D19">
            <v>21.7</v>
          </cell>
          <cell r="E19">
            <v>59.1666666666667</v>
          </cell>
          <cell r="F19">
            <v>84</v>
          </cell>
          <cell r="G19">
            <v>31</v>
          </cell>
          <cell r="H19">
            <v>26.28</v>
          </cell>
          <cell r="J19">
            <v>41.4</v>
          </cell>
          <cell r="K19">
            <v>0</v>
          </cell>
        </row>
        <row r="20">
          <cell r="B20">
            <v>28.216666666666701</v>
          </cell>
          <cell r="C20">
            <v>36.9</v>
          </cell>
          <cell r="D20">
            <v>20.2</v>
          </cell>
          <cell r="E20">
            <v>58.9583333333333</v>
          </cell>
          <cell r="F20">
            <v>91</v>
          </cell>
          <cell r="G20">
            <v>31</v>
          </cell>
          <cell r="H20">
            <v>18.72</v>
          </cell>
          <cell r="J20">
            <v>36.36</v>
          </cell>
          <cell r="K20">
            <v>0</v>
          </cell>
        </row>
        <row r="21">
          <cell r="B21">
            <v>29.3125</v>
          </cell>
          <cell r="C21">
            <v>38.6</v>
          </cell>
          <cell r="D21">
            <v>22.2</v>
          </cell>
          <cell r="E21">
            <v>56.5416666666667</v>
          </cell>
          <cell r="F21">
            <v>88</v>
          </cell>
          <cell r="G21">
            <v>27</v>
          </cell>
          <cell r="H21">
            <v>15.84</v>
          </cell>
          <cell r="J21">
            <v>28.08</v>
          </cell>
          <cell r="K21">
            <v>0</v>
          </cell>
        </row>
        <row r="22">
          <cell r="B22">
            <v>25.337499999999999</v>
          </cell>
          <cell r="C22">
            <v>30.4</v>
          </cell>
          <cell r="D22">
            <v>21.4</v>
          </cell>
          <cell r="E22">
            <v>71.25</v>
          </cell>
          <cell r="F22">
            <v>96</v>
          </cell>
          <cell r="G22">
            <v>48</v>
          </cell>
          <cell r="H22">
            <v>28.44</v>
          </cell>
          <cell r="J22">
            <v>54</v>
          </cell>
          <cell r="K22">
            <v>1.8</v>
          </cell>
        </row>
        <row r="23">
          <cell r="B23">
            <v>22.591666666666701</v>
          </cell>
          <cell r="C23">
            <v>27.8</v>
          </cell>
          <cell r="D23">
            <v>20.7</v>
          </cell>
          <cell r="E23">
            <v>86.8333333333333</v>
          </cell>
          <cell r="F23">
            <v>96</v>
          </cell>
          <cell r="G23">
            <v>62</v>
          </cell>
          <cell r="H23">
            <v>17.64</v>
          </cell>
          <cell r="J23">
            <v>26.64</v>
          </cell>
          <cell r="K23">
            <v>0</v>
          </cell>
        </row>
        <row r="24">
          <cell r="B24">
            <v>23.495833333333302</v>
          </cell>
          <cell r="C24">
            <v>29.1</v>
          </cell>
          <cell r="D24">
            <v>20.3</v>
          </cell>
          <cell r="E24">
            <v>79.125</v>
          </cell>
          <cell r="F24">
            <v>94</v>
          </cell>
          <cell r="G24">
            <v>53</v>
          </cell>
          <cell r="H24">
            <v>19.079999999999998</v>
          </cell>
          <cell r="J24">
            <v>30.96</v>
          </cell>
          <cell r="K24">
            <v>0</v>
          </cell>
        </row>
        <row r="25">
          <cell r="B25">
            <v>26.016666666666701</v>
          </cell>
          <cell r="C25">
            <v>33.299999999999997</v>
          </cell>
          <cell r="D25">
            <v>21</v>
          </cell>
          <cell r="E25">
            <v>69.4166666666667</v>
          </cell>
          <cell r="F25">
            <v>92</v>
          </cell>
          <cell r="G25">
            <v>43</v>
          </cell>
          <cell r="H25">
            <v>26.64</v>
          </cell>
          <cell r="J25">
            <v>46.08</v>
          </cell>
          <cell r="K25">
            <v>0</v>
          </cell>
        </row>
        <row r="26">
          <cell r="B26">
            <v>27.179166666666699</v>
          </cell>
          <cell r="C26">
            <v>35.700000000000003</v>
          </cell>
          <cell r="D26">
            <v>21.5</v>
          </cell>
          <cell r="E26">
            <v>70.9583333333333</v>
          </cell>
          <cell r="F26">
            <v>97</v>
          </cell>
          <cell r="G26">
            <v>37</v>
          </cell>
          <cell r="J26">
            <v>37.799999999999997</v>
          </cell>
          <cell r="K26">
            <v>0</v>
          </cell>
        </row>
        <row r="27">
          <cell r="B27">
            <v>28.237500000000001</v>
          </cell>
          <cell r="C27">
            <v>37</v>
          </cell>
          <cell r="D27">
            <v>21.8</v>
          </cell>
          <cell r="E27">
            <v>68.2916666666667</v>
          </cell>
          <cell r="F27">
            <v>98</v>
          </cell>
          <cell r="G27">
            <v>36</v>
          </cell>
          <cell r="H27">
            <v>16.920000000000002</v>
          </cell>
          <cell r="J27">
            <v>36</v>
          </cell>
          <cell r="K27">
            <v>0</v>
          </cell>
        </row>
        <row r="28">
          <cell r="B28">
            <v>30.3541666666667</v>
          </cell>
          <cell r="C28">
            <v>38.4</v>
          </cell>
          <cell r="D28">
            <v>23.2</v>
          </cell>
          <cell r="E28">
            <v>58.5833333333333</v>
          </cell>
          <cell r="F28">
            <v>87</v>
          </cell>
          <cell r="G28">
            <v>32</v>
          </cell>
          <cell r="H28">
            <v>40.32</v>
          </cell>
          <cell r="J28">
            <v>67.319999999999993</v>
          </cell>
          <cell r="K28">
            <v>0</v>
          </cell>
        </row>
        <row r="29">
          <cell r="B29">
            <v>27.6458333333333</v>
          </cell>
          <cell r="C29">
            <v>34.4</v>
          </cell>
          <cell r="D29">
            <v>22.6</v>
          </cell>
          <cell r="E29">
            <v>70.8333333333333</v>
          </cell>
          <cell r="F29">
            <v>98</v>
          </cell>
          <cell r="G29">
            <v>44</v>
          </cell>
          <cell r="H29">
            <v>14.4</v>
          </cell>
          <cell r="J29">
            <v>52.2</v>
          </cell>
          <cell r="K29">
            <v>2</v>
          </cell>
        </row>
        <row r="30">
          <cell r="B30">
            <v>25.908333333333299</v>
          </cell>
          <cell r="C30">
            <v>29.7</v>
          </cell>
          <cell r="D30">
            <v>22.2</v>
          </cell>
          <cell r="E30">
            <v>63.3333333333333</v>
          </cell>
          <cell r="F30">
            <v>83</v>
          </cell>
          <cell r="G30">
            <v>42</v>
          </cell>
          <cell r="H30">
            <v>14.4</v>
          </cell>
          <cell r="J30">
            <v>37.44</v>
          </cell>
          <cell r="K30">
            <v>0.4</v>
          </cell>
        </row>
        <row r="31">
          <cell r="B31">
            <v>26.625</v>
          </cell>
          <cell r="C31">
            <v>35.1</v>
          </cell>
          <cell r="D31">
            <v>19</v>
          </cell>
          <cell r="E31">
            <v>53</v>
          </cell>
          <cell r="F31">
            <v>79</v>
          </cell>
          <cell r="G31">
            <v>31</v>
          </cell>
          <cell r="H31">
            <v>12.24</v>
          </cell>
          <cell r="J31">
            <v>41.76</v>
          </cell>
          <cell r="K31">
            <v>0</v>
          </cell>
        </row>
        <row r="32">
          <cell r="B32">
            <v>27.391666666666701</v>
          </cell>
          <cell r="C32">
            <v>33.299999999999997</v>
          </cell>
          <cell r="D32">
            <v>24</v>
          </cell>
          <cell r="E32">
            <v>64.5833333333333</v>
          </cell>
          <cell r="F32">
            <v>80</v>
          </cell>
          <cell r="G32">
            <v>46</v>
          </cell>
          <cell r="H32">
            <v>21.24</v>
          </cell>
          <cell r="J32">
            <v>33.840000000000003</v>
          </cell>
          <cell r="K32">
            <v>0</v>
          </cell>
        </row>
        <row r="33">
          <cell r="B33">
            <v>27.8541666666667</v>
          </cell>
          <cell r="C33">
            <v>36.200000000000003</v>
          </cell>
          <cell r="D33">
            <v>20.8</v>
          </cell>
          <cell r="E33">
            <v>66.25</v>
          </cell>
          <cell r="F33">
            <v>97</v>
          </cell>
          <cell r="G33">
            <v>34</v>
          </cell>
          <cell r="H33">
            <v>16.559999999999999</v>
          </cell>
          <cell r="J33">
            <v>29.16</v>
          </cell>
          <cell r="K33">
            <v>0</v>
          </cell>
        </row>
        <row r="34">
          <cell r="B34">
            <v>29.475000000000001</v>
          </cell>
          <cell r="C34">
            <v>37.6</v>
          </cell>
          <cell r="D34">
            <v>22.7</v>
          </cell>
          <cell r="E34">
            <v>52.875</v>
          </cell>
          <cell r="F34">
            <v>80</v>
          </cell>
          <cell r="G34">
            <v>29</v>
          </cell>
          <cell r="H34">
            <v>19.440000000000001</v>
          </cell>
          <cell r="J34">
            <v>39.96</v>
          </cell>
          <cell r="K34">
            <v>0</v>
          </cell>
        </row>
        <row r="35">
          <cell r="B35">
            <v>29.2</v>
          </cell>
          <cell r="C35">
            <v>36.9</v>
          </cell>
          <cell r="D35">
            <v>22.9</v>
          </cell>
          <cell r="E35">
            <v>46.4583333333333</v>
          </cell>
          <cell r="F35">
            <v>73</v>
          </cell>
          <cell r="G35">
            <v>28</v>
          </cell>
          <cell r="H35">
            <v>26.28</v>
          </cell>
          <cell r="J35">
            <v>43.2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29.754166666666698</v>
          </cell>
          <cell r="C5">
            <v>39.799999999999997</v>
          </cell>
          <cell r="D5">
            <v>21.1</v>
          </cell>
          <cell r="E5">
            <v>38.9166666666667</v>
          </cell>
          <cell r="F5">
            <v>65</v>
          </cell>
          <cell r="G5">
            <v>14</v>
          </cell>
          <cell r="H5">
            <v>22.68</v>
          </cell>
          <cell r="J5">
            <v>48.24</v>
          </cell>
          <cell r="K5">
            <v>0</v>
          </cell>
        </row>
        <row r="6">
          <cell r="B6">
            <v>29.691666666666698</v>
          </cell>
          <cell r="C6">
            <v>36.200000000000003</v>
          </cell>
          <cell r="D6">
            <v>23.3</v>
          </cell>
          <cell r="E6">
            <v>41.8333333333333</v>
          </cell>
          <cell r="F6">
            <v>61</v>
          </cell>
          <cell r="G6">
            <v>26</v>
          </cell>
          <cell r="H6">
            <v>16.559999999999999</v>
          </cell>
          <cell r="J6">
            <v>53.28</v>
          </cell>
          <cell r="K6">
            <v>0</v>
          </cell>
        </row>
        <row r="7">
          <cell r="B7">
            <v>22.683333333333302</v>
          </cell>
          <cell r="C7">
            <v>28.2</v>
          </cell>
          <cell r="D7">
            <v>18.600000000000001</v>
          </cell>
          <cell r="E7">
            <v>70.6666666666667</v>
          </cell>
          <cell r="F7">
            <v>89</v>
          </cell>
          <cell r="G7">
            <v>49</v>
          </cell>
          <cell r="H7">
            <v>8.64</v>
          </cell>
          <cell r="J7">
            <v>28.08</v>
          </cell>
          <cell r="K7">
            <v>0</v>
          </cell>
        </row>
        <row r="8">
          <cell r="B8">
            <v>24.4166666666667</v>
          </cell>
          <cell r="C8">
            <v>34.5</v>
          </cell>
          <cell r="D8">
            <v>17.100000000000001</v>
          </cell>
          <cell r="E8">
            <v>55.9583333333333</v>
          </cell>
          <cell r="F8">
            <v>79</v>
          </cell>
          <cell r="G8">
            <v>31</v>
          </cell>
          <cell r="H8">
            <v>19.440000000000001</v>
          </cell>
          <cell r="J8">
            <v>30.96</v>
          </cell>
          <cell r="K8">
            <v>0</v>
          </cell>
        </row>
        <row r="9">
          <cell r="B9">
            <v>24.75</v>
          </cell>
          <cell r="C9">
            <v>33.799999999999997</v>
          </cell>
          <cell r="D9">
            <v>17.899999999999999</v>
          </cell>
          <cell r="E9">
            <v>55.0833333333333</v>
          </cell>
          <cell r="F9">
            <v>83</v>
          </cell>
          <cell r="G9">
            <v>24</v>
          </cell>
          <cell r="H9">
            <v>24.12</v>
          </cell>
          <cell r="J9">
            <v>39.96</v>
          </cell>
          <cell r="K9">
            <v>0</v>
          </cell>
        </row>
        <row r="10">
          <cell r="B10">
            <v>24.804166666666699</v>
          </cell>
          <cell r="C10">
            <v>34.5</v>
          </cell>
          <cell r="D10">
            <v>16.399999999999999</v>
          </cell>
          <cell r="E10">
            <v>47.375</v>
          </cell>
          <cell r="F10">
            <v>78</v>
          </cell>
          <cell r="G10">
            <v>17</v>
          </cell>
          <cell r="H10">
            <v>14.4</v>
          </cell>
          <cell r="J10">
            <v>27.36</v>
          </cell>
          <cell r="K10">
            <v>0</v>
          </cell>
        </row>
        <row r="11">
          <cell r="B11">
            <v>26.608333333333299</v>
          </cell>
          <cell r="C11">
            <v>40.1</v>
          </cell>
          <cell r="D11">
            <v>15.9</v>
          </cell>
          <cell r="E11">
            <v>42.8333333333333</v>
          </cell>
          <cell r="F11">
            <v>80</v>
          </cell>
          <cell r="G11">
            <v>9</v>
          </cell>
          <cell r="H11">
            <v>18.72</v>
          </cell>
          <cell r="J11">
            <v>41.4</v>
          </cell>
          <cell r="K11">
            <v>0</v>
          </cell>
        </row>
        <row r="12">
          <cell r="B12">
            <v>27.529166666666701</v>
          </cell>
          <cell r="C12">
            <v>40.4</v>
          </cell>
          <cell r="D12">
            <v>17.399999999999999</v>
          </cell>
          <cell r="E12">
            <v>38.4166666666667</v>
          </cell>
          <cell r="F12">
            <v>65</v>
          </cell>
          <cell r="G12">
            <v>15</v>
          </cell>
          <cell r="H12">
            <v>16.559999999999999</v>
          </cell>
          <cell r="J12">
            <v>45</v>
          </cell>
          <cell r="K12">
            <v>0</v>
          </cell>
        </row>
        <row r="13">
          <cell r="B13">
            <v>24.725000000000001</v>
          </cell>
          <cell r="C13">
            <v>29.9</v>
          </cell>
          <cell r="D13">
            <v>20.7</v>
          </cell>
          <cell r="E13">
            <v>62.875</v>
          </cell>
          <cell r="F13">
            <v>83</v>
          </cell>
          <cell r="G13">
            <v>41</v>
          </cell>
          <cell r="H13">
            <v>17.28</v>
          </cell>
          <cell r="J13">
            <v>40.32</v>
          </cell>
          <cell r="K13">
            <v>0</v>
          </cell>
        </row>
        <row r="14">
          <cell r="B14">
            <v>20.8541666666667</v>
          </cell>
          <cell r="C14">
            <v>21.5</v>
          </cell>
          <cell r="D14">
            <v>18.899999999999999</v>
          </cell>
          <cell r="E14">
            <v>93</v>
          </cell>
          <cell r="F14">
            <v>100</v>
          </cell>
          <cell r="G14">
            <v>83</v>
          </cell>
          <cell r="H14">
            <v>15.84</v>
          </cell>
          <cell r="J14">
            <v>31.68</v>
          </cell>
          <cell r="K14">
            <v>29.2</v>
          </cell>
        </row>
        <row r="15">
          <cell r="B15">
            <v>21.112500000000001</v>
          </cell>
          <cell r="C15">
            <v>25</v>
          </cell>
          <cell r="D15">
            <v>18.899999999999999</v>
          </cell>
          <cell r="E15">
            <v>80.8</v>
          </cell>
          <cell r="F15">
            <v>96</v>
          </cell>
          <cell r="G15">
            <v>66</v>
          </cell>
          <cell r="H15">
            <v>15.84</v>
          </cell>
          <cell r="J15">
            <v>36.72</v>
          </cell>
          <cell r="K15">
            <v>46</v>
          </cell>
        </row>
        <row r="16">
          <cell r="B16">
            <v>21.808333333333302</v>
          </cell>
          <cell r="C16">
            <v>31.1</v>
          </cell>
          <cell r="D16">
            <v>14.2</v>
          </cell>
          <cell r="E16">
            <v>70.0833333333333</v>
          </cell>
          <cell r="F16">
            <v>100</v>
          </cell>
          <cell r="G16">
            <v>31</v>
          </cell>
          <cell r="H16">
            <v>13.68</v>
          </cell>
          <cell r="J16">
            <v>21.24</v>
          </cell>
          <cell r="K16">
            <v>0.2</v>
          </cell>
        </row>
        <row r="17">
          <cell r="B17">
            <v>24.133333333333301</v>
          </cell>
          <cell r="C17">
            <v>33.700000000000003</v>
          </cell>
          <cell r="D17">
            <v>15.7</v>
          </cell>
          <cell r="E17">
            <v>65.2916666666667</v>
          </cell>
          <cell r="F17">
            <v>100</v>
          </cell>
          <cell r="G17">
            <v>33</v>
          </cell>
          <cell r="H17">
            <v>18.72</v>
          </cell>
          <cell r="J17">
            <v>33.479999999999997</v>
          </cell>
          <cell r="K17">
            <v>0</v>
          </cell>
        </row>
        <row r="18">
          <cell r="B18">
            <v>25.654166666666701</v>
          </cell>
          <cell r="C18">
            <v>32.799999999999997</v>
          </cell>
          <cell r="D18">
            <v>19.899999999999999</v>
          </cell>
          <cell r="E18">
            <v>60.2083333333333</v>
          </cell>
          <cell r="F18">
            <v>86</v>
          </cell>
          <cell r="G18">
            <v>32</v>
          </cell>
          <cell r="H18">
            <v>23.04</v>
          </cell>
          <cell r="J18">
            <v>37.08</v>
          </cell>
          <cell r="K18">
            <v>0</v>
          </cell>
        </row>
        <row r="19">
          <cell r="B19">
            <v>26.066666666666698</v>
          </cell>
          <cell r="C19">
            <v>36.1</v>
          </cell>
          <cell r="D19">
            <v>19.399999999999999</v>
          </cell>
          <cell r="E19">
            <v>60.9583333333333</v>
          </cell>
          <cell r="F19">
            <v>86</v>
          </cell>
          <cell r="G19">
            <v>26</v>
          </cell>
          <cell r="H19">
            <v>18.72</v>
          </cell>
          <cell r="J19">
            <v>30.24</v>
          </cell>
          <cell r="K19">
            <v>1.6</v>
          </cell>
        </row>
        <row r="20">
          <cell r="B20">
            <v>24.912500000000001</v>
          </cell>
          <cell r="C20">
            <v>36.200000000000003</v>
          </cell>
          <cell r="D20">
            <v>18.399999999999999</v>
          </cell>
          <cell r="E20">
            <v>62.9583333333333</v>
          </cell>
          <cell r="F20">
            <v>87</v>
          </cell>
          <cell r="G20">
            <v>25</v>
          </cell>
          <cell r="H20">
            <v>16.920000000000002</v>
          </cell>
          <cell r="J20">
            <v>46.44</v>
          </cell>
          <cell r="K20">
            <v>2</v>
          </cell>
        </row>
        <row r="21">
          <cell r="B21">
            <v>26.008333333333301</v>
          </cell>
          <cell r="C21">
            <v>37.799999999999997</v>
          </cell>
          <cell r="D21">
            <v>19.2</v>
          </cell>
          <cell r="E21">
            <v>64.1666666666667</v>
          </cell>
          <cell r="F21">
            <v>90</v>
          </cell>
          <cell r="G21">
            <v>20</v>
          </cell>
          <cell r="H21">
            <v>16.559999999999999</v>
          </cell>
          <cell r="J21">
            <v>38.520000000000003</v>
          </cell>
          <cell r="K21">
            <v>6</v>
          </cell>
        </row>
        <row r="22">
          <cell r="B22">
            <v>21.558333333333302</v>
          </cell>
          <cell r="C22">
            <v>24.3</v>
          </cell>
          <cell r="D22">
            <v>18.600000000000001</v>
          </cell>
          <cell r="E22">
            <v>78.9583333333333</v>
          </cell>
          <cell r="F22">
            <v>91</v>
          </cell>
          <cell r="G22">
            <v>53</v>
          </cell>
          <cell r="H22">
            <v>21.96</v>
          </cell>
          <cell r="J22">
            <v>31.68</v>
          </cell>
          <cell r="K22">
            <v>20</v>
          </cell>
        </row>
        <row r="23">
          <cell r="B23">
            <v>22.2291666666667</v>
          </cell>
          <cell r="C23">
            <v>28.7</v>
          </cell>
          <cell r="D23">
            <v>18.399999999999999</v>
          </cell>
          <cell r="E23">
            <v>79.6666666666667</v>
          </cell>
          <cell r="F23">
            <v>100</v>
          </cell>
          <cell r="G23">
            <v>49</v>
          </cell>
          <cell r="H23">
            <v>12.96</v>
          </cell>
          <cell r="J23">
            <v>21.6</v>
          </cell>
          <cell r="K23">
            <v>0.2</v>
          </cell>
        </row>
        <row r="24">
          <cell r="B24">
            <v>21.079166666666701</v>
          </cell>
          <cell r="C24">
            <v>25</v>
          </cell>
          <cell r="D24">
            <v>19.2</v>
          </cell>
          <cell r="E24">
            <v>85.7916666666667</v>
          </cell>
          <cell r="F24">
            <v>100</v>
          </cell>
          <cell r="G24">
            <v>62</v>
          </cell>
          <cell r="H24">
            <v>16.920000000000002</v>
          </cell>
          <cell r="J24">
            <v>29.52</v>
          </cell>
          <cell r="K24">
            <v>0.2</v>
          </cell>
        </row>
        <row r="25">
          <cell r="B25">
            <v>24.033333333333299</v>
          </cell>
          <cell r="C25">
            <v>31.9</v>
          </cell>
          <cell r="D25">
            <v>18.7</v>
          </cell>
          <cell r="E25">
            <v>72.25</v>
          </cell>
          <cell r="F25">
            <v>93</v>
          </cell>
          <cell r="G25">
            <v>42</v>
          </cell>
          <cell r="H25">
            <v>20.16</v>
          </cell>
          <cell r="J25">
            <v>35.64</v>
          </cell>
          <cell r="K25">
            <v>0</v>
          </cell>
        </row>
        <row r="26">
          <cell r="B26">
            <v>25.65</v>
          </cell>
          <cell r="C26">
            <v>35.799999999999997</v>
          </cell>
          <cell r="D26">
            <v>20.399999999999999</v>
          </cell>
          <cell r="E26">
            <v>70.5</v>
          </cell>
          <cell r="F26">
            <v>90</v>
          </cell>
          <cell r="G26">
            <v>25</v>
          </cell>
          <cell r="H26">
            <v>14.4</v>
          </cell>
          <cell r="J26">
            <v>35.28</v>
          </cell>
          <cell r="K26">
            <v>2.4</v>
          </cell>
        </row>
        <row r="27">
          <cell r="B27">
            <v>25.904166666666701</v>
          </cell>
          <cell r="C27">
            <v>35.9</v>
          </cell>
          <cell r="D27">
            <v>21.6</v>
          </cell>
          <cell r="E27">
            <v>72.7916666666667</v>
          </cell>
          <cell r="F27">
            <v>91</v>
          </cell>
          <cell r="G27">
            <v>31</v>
          </cell>
          <cell r="H27">
            <v>14.76</v>
          </cell>
          <cell r="J27">
            <v>61.56</v>
          </cell>
          <cell r="K27">
            <v>8.1999999999999993</v>
          </cell>
        </row>
        <row r="28">
          <cell r="B28">
            <v>28.4</v>
          </cell>
          <cell r="C28">
            <v>36.9</v>
          </cell>
          <cell r="D28">
            <v>21.4</v>
          </cell>
          <cell r="E28">
            <v>62.2916666666667</v>
          </cell>
          <cell r="F28">
            <v>90</v>
          </cell>
          <cell r="G28">
            <v>29</v>
          </cell>
          <cell r="H28">
            <v>20.52</v>
          </cell>
          <cell r="J28">
            <v>55.44</v>
          </cell>
          <cell r="K28">
            <v>0</v>
          </cell>
        </row>
        <row r="29">
          <cell r="B29">
            <v>27.0833333333333</v>
          </cell>
          <cell r="C29">
            <v>35.9</v>
          </cell>
          <cell r="D29">
            <v>19.3</v>
          </cell>
          <cell r="E29">
            <v>54</v>
          </cell>
          <cell r="F29">
            <v>87</v>
          </cell>
          <cell r="G29">
            <v>16</v>
          </cell>
          <cell r="H29">
            <v>10.08</v>
          </cell>
          <cell r="J29">
            <v>25.2</v>
          </cell>
          <cell r="K29">
            <v>0</v>
          </cell>
        </row>
        <row r="30">
          <cell r="B30">
            <v>25.087499999999999</v>
          </cell>
          <cell r="C30">
            <v>30.6</v>
          </cell>
          <cell r="D30">
            <v>19.7</v>
          </cell>
          <cell r="E30">
            <v>47.4583333333333</v>
          </cell>
          <cell r="F30">
            <v>75</v>
          </cell>
          <cell r="G30">
            <v>27</v>
          </cell>
          <cell r="H30">
            <v>9</v>
          </cell>
          <cell r="J30">
            <v>28.44</v>
          </cell>
          <cell r="K30">
            <v>0.6</v>
          </cell>
        </row>
        <row r="31">
          <cell r="B31">
            <v>24.629166666666698</v>
          </cell>
          <cell r="C31">
            <v>34.1</v>
          </cell>
          <cell r="D31">
            <v>15.8</v>
          </cell>
          <cell r="E31">
            <v>46.9583333333333</v>
          </cell>
          <cell r="F31">
            <v>80</v>
          </cell>
          <cell r="G31">
            <v>17</v>
          </cell>
          <cell r="H31">
            <v>6.48</v>
          </cell>
          <cell r="J31">
            <v>29.16</v>
          </cell>
          <cell r="K31">
            <v>0</v>
          </cell>
        </row>
        <row r="32">
          <cell r="B32">
            <v>24.9</v>
          </cell>
          <cell r="C32">
            <v>34.1</v>
          </cell>
          <cell r="D32">
            <v>18.7</v>
          </cell>
          <cell r="E32">
            <v>58.0416666666667</v>
          </cell>
          <cell r="F32">
            <v>90</v>
          </cell>
          <cell r="G32">
            <v>36</v>
          </cell>
          <cell r="H32">
            <v>15.12</v>
          </cell>
          <cell r="J32">
            <v>37.799999999999997</v>
          </cell>
          <cell r="K32">
            <v>7.8</v>
          </cell>
        </row>
        <row r="33">
          <cell r="B33">
            <v>26.75</v>
          </cell>
          <cell r="C33">
            <v>35.4</v>
          </cell>
          <cell r="D33">
            <v>20.100000000000001</v>
          </cell>
          <cell r="E33">
            <v>66.4166666666667</v>
          </cell>
          <cell r="F33">
            <v>100</v>
          </cell>
          <cell r="G33">
            <v>27</v>
          </cell>
          <cell r="H33">
            <v>10.8</v>
          </cell>
          <cell r="J33">
            <v>33.840000000000003</v>
          </cell>
          <cell r="K33">
            <v>0</v>
          </cell>
        </row>
        <row r="34">
          <cell r="B34">
            <v>27.1041666666667</v>
          </cell>
          <cell r="C34">
            <v>36.4</v>
          </cell>
          <cell r="D34">
            <v>19.2</v>
          </cell>
          <cell r="E34">
            <v>54.25</v>
          </cell>
          <cell r="F34">
            <v>85</v>
          </cell>
          <cell r="G34">
            <v>22</v>
          </cell>
          <cell r="H34">
            <v>14.76</v>
          </cell>
          <cell r="J34">
            <v>30.96</v>
          </cell>
          <cell r="K34">
            <v>0</v>
          </cell>
        </row>
        <row r="35">
          <cell r="B35">
            <v>26.6875</v>
          </cell>
          <cell r="C35">
            <v>34.6</v>
          </cell>
          <cell r="D35">
            <v>20.5</v>
          </cell>
          <cell r="E35">
            <v>53.4166666666667</v>
          </cell>
          <cell r="F35">
            <v>82</v>
          </cell>
          <cell r="G35">
            <v>28</v>
          </cell>
          <cell r="H35">
            <v>23.04</v>
          </cell>
          <cell r="J35">
            <v>40.32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30.283333333333299</v>
          </cell>
          <cell r="C5">
            <v>40.1</v>
          </cell>
          <cell r="D5">
            <v>22.6</v>
          </cell>
          <cell r="E5">
            <v>44.0833333333333</v>
          </cell>
          <cell r="F5">
            <v>69</v>
          </cell>
          <cell r="G5">
            <v>22</v>
          </cell>
          <cell r="H5">
            <v>25.56</v>
          </cell>
          <cell r="K5">
            <v>0</v>
          </cell>
        </row>
        <row r="6">
          <cell r="B6">
            <v>30.154166666666701</v>
          </cell>
          <cell r="C6">
            <v>38</v>
          </cell>
          <cell r="D6">
            <v>22.4</v>
          </cell>
          <cell r="E6">
            <v>47.9583333333333</v>
          </cell>
          <cell r="F6">
            <v>70</v>
          </cell>
          <cell r="G6">
            <v>30</v>
          </cell>
          <cell r="H6">
            <v>31.68</v>
          </cell>
          <cell r="K6">
            <v>0</v>
          </cell>
        </row>
        <row r="7">
          <cell r="B7">
            <v>23.487500000000001</v>
          </cell>
          <cell r="C7">
            <v>28.3</v>
          </cell>
          <cell r="D7">
            <v>19.7</v>
          </cell>
          <cell r="E7">
            <v>72.7083333333333</v>
          </cell>
          <cell r="F7">
            <v>91</v>
          </cell>
          <cell r="G7">
            <v>52</v>
          </cell>
          <cell r="H7">
            <v>20.88</v>
          </cell>
          <cell r="K7">
            <v>0</v>
          </cell>
        </row>
        <row r="8">
          <cell r="B8">
            <v>24.879166666666698</v>
          </cell>
          <cell r="C8">
            <v>32.9</v>
          </cell>
          <cell r="D8">
            <v>17.399999999999999</v>
          </cell>
          <cell r="E8">
            <v>61.625</v>
          </cell>
          <cell r="F8">
            <v>88</v>
          </cell>
          <cell r="G8">
            <v>39</v>
          </cell>
          <cell r="H8">
            <v>16.2</v>
          </cell>
          <cell r="K8">
            <v>0</v>
          </cell>
        </row>
        <row r="9">
          <cell r="B9">
            <v>25.4</v>
          </cell>
          <cell r="C9">
            <v>34</v>
          </cell>
          <cell r="D9">
            <v>18.5</v>
          </cell>
          <cell r="E9">
            <v>54.1666666666667</v>
          </cell>
          <cell r="F9">
            <v>76</v>
          </cell>
          <cell r="G9">
            <v>28</v>
          </cell>
          <cell r="H9">
            <v>24.12</v>
          </cell>
          <cell r="K9">
            <v>0</v>
          </cell>
        </row>
        <row r="10">
          <cell r="B10">
            <v>24.141666666666701</v>
          </cell>
          <cell r="C10">
            <v>32.299999999999997</v>
          </cell>
          <cell r="D10">
            <v>13.8</v>
          </cell>
          <cell r="E10">
            <v>52.125</v>
          </cell>
          <cell r="F10">
            <v>83</v>
          </cell>
          <cell r="G10">
            <v>30</v>
          </cell>
          <cell r="H10">
            <v>23.04</v>
          </cell>
          <cell r="K10">
            <v>0</v>
          </cell>
        </row>
        <row r="11">
          <cell r="B11">
            <v>26.695833333333301</v>
          </cell>
          <cell r="C11">
            <v>38.5</v>
          </cell>
          <cell r="D11">
            <v>15.8</v>
          </cell>
          <cell r="E11">
            <v>47.8333333333333</v>
          </cell>
          <cell r="F11">
            <v>83</v>
          </cell>
          <cell r="G11">
            <v>17</v>
          </cell>
          <cell r="H11">
            <v>30.96</v>
          </cell>
          <cell r="K11">
            <v>0</v>
          </cell>
        </row>
        <row r="12">
          <cell r="B12">
            <v>28.591666666666701</v>
          </cell>
          <cell r="C12">
            <v>37.1</v>
          </cell>
          <cell r="D12">
            <v>18.3</v>
          </cell>
          <cell r="E12">
            <v>39.5833333333333</v>
          </cell>
          <cell r="F12">
            <v>59</v>
          </cell>
          <cell r="G12">
            <v>30</v>
          </cell>
          <cell r="H12">
            <v>28.8</v>
          </cell>
          <cell r="K12">
            <v>0</v>
          </cell>
        </row>
        <row r="13">
          <cell r="B13">
            <v>25.370833333333302</v>
          </cell>
          <cell r="C13">
            <v>29.5</v>
          </cell>
          <cell r="D13">
            <v>21.4</v>
          </cell>
          <cell r="E13">
            <v>64.9583333333333</v>
          </cell>
          <cell r="F13">
            <v>83</v>
          </cell>
          <cell r="G13">
            <v>48</v>
          </cell>
          <cell r="H13">
            <v>29.88</v>
          </cell>
          <cell r="K13">
            <v>0.6</v>
          </cell>
        </row>
        <row r="14">
          <cell r="B14">
            <v>21.566666666666698</v>
          </cell>
          <cell r="C14">
            <v>23</v>
          </cell>
          <cell r="D14">
            <v>20.3</v>
          </cell>
          <cell r="E14">
            <v>91.875</v>
          </cell>
          <cell r="F14">
            <v>96</v>
          </cell>
          <cell r="G14">
            <v>81</v>
          </cell>
          <cell r="H14">
            <v>29.16</v>
          </cell>
          <cell r="K14">
            <v>25</v>
          </cell>
        </row>
        <row r="15">
          <cell r="B15">
            <v>21.7291666666667</v>
          </cell>
          <cell r="C15">
            <v>24.8</v>
          </cell>
          <cell r="D15">
            <v>19.899999999999999</v>
          </cell>
          <cell r="E15">
            <v>88.5833333333333</v>
          </cell>
          <cell r="F15">
            <v>97</v>
          </cell>
          <cell r="G15">
            <v>68</v>
          </cell>
          <cell r="H15">
            <v>30.6</v>
          </cell>
          <cell r="K15">
            <v>31</v>
          </cell>
        </row>
        <row r="16">
          <cell r="B16">
            <v>22.379166666666698</v>
          </cell>
          <cell r="C16">
            <v>28.9</v>
          </cell>
          <cell r="D16">
            <v>18.100000000000001</v>
          </cell>
          <cell r="E16">
            <v>75.2916666666667</v>
          </cell>
          <cell r="F16">
            <v>96</v>
          </cell>
          <cell r="G16">
            <v>47</v>
          </cell>
          <cell r="H16">
            <v>15.84</v>
          </cell>
          <cell r="K16">
            <v>0</v>
          </cell>
        </row>
        <row r="17">
          <cell r="B17">
            <v>24.066666666666698</v>
          </cell>
          <cell r="C17">
            <v>33.1</v>
          </cell>
          <cell r="D17">
            <v>15.4</v>
          </cell>
          <cell r="E17">
            <v>71.2916666666667</v>
          </cell>
          <cell r="F17">
            <v>97</v>
          </cell>
          <cell r="G17">
            <v>41</v>
          </cell>
          <cell r="H17">
            <v>19.8</v>
          </cell>
          <cell r="K17">
            <v>0</v>
          </cell>
        </row>
        <row r="18">
          <cell r="B18">
            <v>26.008333333333301</v>
          </cell>
          <cell r="C18">
            <v>32.6</v>
          </cell>
          <cell r="D18">
            <v>20.100000000000001</v>
          </cell>
          <cell r="E18">
            <v>61.875</v>
          </cell>
          <cell r="F18">
            <v>87</v>
          </cell>
          <cell r="G18">
            <v>41</v>
          </cell>
          <cell r="H18">
            <v>28.8</v>
          </cell>
          <cell r="K18">
            <v>0</v>
          </cell>
        </row>
        <row r="19">
          <cell r="B19">
            <v>26.35</v>
          </cell>
          <cell r="C19">
            <v>34.9</v>
          </cell>
          <cell r="D19">
            <v>19.600000000000001</v>
          </cell>
          <cell r="E19">
            <v>64.5</v>
          </cell>
          <cell r="F19">
            <v>92</v>
          </cell>
          <cell r="G19">
            <v>35</v>
          </cell>
          <cell r="H19">
            <v>26.28</v>
          </cell>
          <cell r="K19">
            <v>0</v>
          </cell>
        </row>
        <row r="20">
          <cell r="B20">
            <v>25.816666666666698</v>
          </cell>
          <cell r="C20">
            <v>34.700000000000003</v>
          </cell>
          <cell r="D20">
            <v>17</v>
          </cell>
          <cell r="E20">
            <v>64.0833333333333</v>
          </cell>
          <cell r="F20">
            <v>94</v>
          </cell>
          <cell r="G20">
            <v>34</v>
          </cell>
          <cell r="H20">
            <v>20.88</v>
          </cell>
          <cell r="K20">
            <v>0</v>
          </cell>
        </row>
        <row r="21">
          <cell r="B21">
            <v>27.9583333333333</v>
          </cell>
          <cell r="C21">
            <v>37.4</v>
          </cell>
          <cell r="D21">
            <v>19</v>
          </cell>
          <cell r="E21">
            <v>56.4166666666667</v>
          </cell>
          <cell r="F21">
            <v>90</v>
          </cell>
          <cell r="G21">
            <v>31</v>
          </cell>
          <cell r="H21">
            <v>27</v>
          </cell>
          <cell r="K21">
            <v>0</v>
          </cell>
        </row>
        <row r="22">
          <cell r="B22">
            <v>23.7708333333333</v>
          </cell>
          <cell r="C22">
            <v>28.8</v>
          </cell>
          <cell r="D22">
            <v>21.5</v>
          </cell>
          <cell r="E22">
            <v>73.9166666666667</v>
          </cell>
          <cell r="F22">
            <v>92</v>
          </cell>
          <cell r="G22">
            <v>39</v>
          </cell>
          <cell r="H22">
            <v>23.4</v>
          </cell>
          <cell r="K22">
            <v>5.8</v>
          </cell>
        </row>
        <row r="23">
          <cell r="B23">
            <v>22.433333333333302</v>
          </cell>
          <cell r="C23">
            <v>26.3</v>
          </cell>
          <cell r="D23">
            <v>19.8</v>
          </cell>
          <cell r="E23">
            <v>85</v>
          </cell>
          <cell r="F23">
            <v>96</v>
          </cell>
          <cell r="G23">
            <v>65</v>
          </cell>
          <cell r="H23">
            <v>12.6</v>
          </cell>
          <cell r="K23">
            <v>0</v>
          </cell>
        </row>
        <row r="24">
          <cell r="B24">
            <v>22.760869565217401</v>
          </cell>
          <cell r="C24">
            <v>27.8</v>
          </cell>
          <cell r="D24">
            <v>19.3</v>
          </cell>
          <cell r="E24">
            <v>77.260869565217405</v>
          </cell>
          <cell r="F24">
            <v>95</v>
          </cell>
          <cell r="G24">
            <v>57</v>
          </cell>
          <cell r="H24">
            <v>20.88</v>
          </cell>
          <cell r="K24">
            <v>0</v>
          </cell>
        </row>
        <row r="25">
          <cell r="B25">
            <v>25.087499999999999</v>
          </cell>
          <cell r="C25">
            <v>32</v>
          </cell>
          <cell r="D25">
            <v>20</v>
          </cell>
          <cell r="E25">
            <v>68.625</v>
          </cell>
          <cell r="F25">
            <v>91</v>
          </cell>
          <cell r="G25">
            <v>48</v>
          </cell>
          <cell r="H25">
            <v>27.36</v>
          </cell>
          <cell r="K25">
            <v>0</v>
          </cell>
        </row>
        <row r="26">
          <cell r="B26">
            <v>28.6</v>
          </cell>
          <cell r="C26">
            <v>36.1</v>
          </cell>
          <cell r="D26">
            <v>23</v>
          </cell>
          <cell r="E26">
            <v>62.3913043478261</v>
          </cell>
          <cell r="F26">
            <v>84</v>
          </cell>
          <cell r="G26">
            <v>34</v>
          </cell>
          <cell r="H26">
            <v>22.68</v>
          </cell>
          <cell r="K26">
            <v>0</v>
          </cell>
        </row>
        <row r="27">
          <cell r="B27">
            <v>28.7291666666667</v>
          </cell>
          <cell r="C27">
            <v>37.4</v>
          </cell>
          <cell r="D27">
            <v>23.4</v>
          </cell>
          <cell r="E27">
            <v>64.1666666666667</v>
          </cell>
          <cell r="F27">
            <v>86</v>
          </cell>
          <cell r="G27">
            <v>31</v>
          </cell>
          <cell r="H27">
            <v>24.12</v>
          </cell>
          <cell r="K27">
            <v>2.2000000000000002</v>
          </cell>
        </row>
        <row r="28">
          <cell r="B28">
            <v>29.670833333333299</v>
          </cell>
          <cell r="C28">
            <v>38.1</v>
          </cell>
          <cell r="D28">
            <v>23.4</v>
          </cell>
          <cell r="E28">
            <v>63.1666666666667</v>
          </cell>
          <cell r="F28">
            <v>89</v>
          </cell>
          <cell r="G28">
            <v>33</v>
          </cell>
          <cell r="H28">
            <v>29.88</v>
          </cell>
          <cell r="K28">
            <v>0</v>
          </cell>
        </row>
        <row r="29">
          <cell r="B29">
            <v>26.637499999999999</v>
          </cell>
          <cell r="C29">
            <v>33.799999999999997</v>
          </cell>
          <cell r="D29">
            <v>19.2</v>
          </cell>
          <cell r="E29">
            <v>59.4166666666667</v>
          </cell>
          <cell r="F29">
            <v>91</v>
          </cell>
          <cell r="G29">
            <v>29</v>
          </cell>
          <cell r="H29">
            <v>14.04</v>
          </cell>
          <cell r="K29">
            <v>0</v>
          </cell>
        </row>
        <row r="30">
          <cell r="B30">
            <v>25.545833333333299</v>
          </cell>
          <cell r="C30">
            <v>30.4</v>
          </cell>
          <cell r="D30">
            <v>21.5</v>
          </cell>
          <cell r="E30">
            <v>52.0416666666667</v>
          </cell>
          <cell r="F30">
            <v>76</v>
          </cell>
          <cell r="G30">
            <v>31</v>
          </cell>
          <cell r="H30">
            <v>24.48</v>
          </cell>
          <cell r="K30">
            <v>0</v>
          </cell>
        </row>
        <row r="31">
          <cell r="B31">
            <v>24.412500000000001</v>
          </cell>
          <cell r="C31">
            <v>33.5</v>
          </cell>
          <cell r="D31">
            <v>15.3</v>
          </cell>
          <cell r="E31">
            <v>52.8333333333333</v>
          </cell>
          <cell r="F31">
            <v>84</v>
          </cell>
          <cell r="G31">
            <v>25</v>
          </cell>
          <cell r="H31">
            <v>14.04</v>
          </cell>
          <cell r="K31">
            <v>0</v>
          </cell>
        </row>
        <row r="32">
          <cell r="B32">
            <v>26.737500000000001</v>
          </cell>
          <cell r="C32">
            <v>34.6</v>
          </cell>
          <cell r="D32">
            <v>19.899999999999999</v>
          </cell>
          <cell r="E32">
            <v>60.5833333333333</v>
          </cell>
          <cell r="F32">
            <v>81</v>
          </cell>
          <cell r="G32">
            <v>43</v>
          </cell>
          <cell r="H32">
            <v>20.52</v>
          </cell>
          <cell r="K32">
            <v>0</v>
          </cell>
        </row>
        <row r="33">
          <cell r="B33">
            <v>27.012499999999999</v>
          </cell>
          <cell r="C33">
            <v>35.799999999999997</v>
          </cell>
          <cell r="D33">
            <v>19.899999999999999</v>
          </cell>
          <cell r="E33">
            <v>68.1666666666667</v>
          </cell>
          <cell r="F33">
            <v>95</v>
          </cell>
          <cell r="G33">
            <v>35</v>
          </cell>
          <cell r="H33">
            <v>28.44</v>
          </cell>
          <cell r="K33">
            <v>0.8</v>
          </cell>
        </row>
        <row r="34">
          <cell r="B34">
            <v>27.483333333333299</v>
          </cell>
          <cell r="C34">
            <v>37.1</v>
          </cell>
          <cell r="D34">
            <v>19.399999999999999</v>
          </cell>
          <cell r="E34">
            <v>63.7083333333333</v>
          </cell>
          <cell r="F34">
            <v>96</v>
          </cell>
          <cell r="G34">
            <v>29</v>
          </cell>
          <cell r="H34">
            <v>21.96</v>
          </cell>
          <cell r="K34">
            <v>0.4</v>
          </cell>
        </row>
        <row r="35">
          <cell r="B35">
            <v>28.35</v>
          </cell>
          <cell r="C35">
            <v>34.700000000000003</v>
          </cell>
          <cell r="D35">
            <v>23.2</v>
          </cell>
          <cell r="E35">
            <v>47.9166666666667</v>
          </cell>
          <cell r="F35">
            <v>64</v>
          </cell>
          <cell r="G35">
            <v>28</v>
          </cell>
          <cell r="H35">
            <v>30.96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30.6666666666667</v>
          </cell>
          <cell r="C5">
            <v>39.299999999999997</v>
          </cell>
          <cell r="D5">
            <v>21.9</v>
          </cell>
          <cell r="E5">
            <v>43.5416666666667</v>
          </cell>
          <cell r="F5">
            <v>75</v>
          </cell>
          <cell r="G5">
            <v>24</v>
          </cell>
          <cell r="H5">
            <v>24.84</v>
          </cell>
          <cell r="J5">
            <v>50.04</v>
          </cell>
          <cell r="K5">
            <v>0</v>
          </cell>
        </row>
        <row r="6">
          <cell r="B6">
            <v>30.945833333333301</v>
          </cell>
          <cell r="C6">
            <v>38.200000000000003</v>
          </cell>
          <cell r="D6">
            <v>23.8</v>
          </cell>
          <cell r="E6">
            <v>45.4166666666667</v>
          </cell>
          <cell r="F6">
            <v>76</v>
          </cell>
          <cell r="G6">
            <v>29</v>
          </cell>
          <cell r="H6">
            <v>25.92</v>
          </cell>
          <cell r="J6">
            <v>48.24</v>
          </cell>
          <cell r="K6">
            <v>0</v>
          </cell>
        </row>
        <row r="7">
          <cell r="B7">
            <v>26.887499999999999</v>
          </cell>
          <cell r="C7">
            <v>32.200000000000003</v>
          </cell>
          <cell r="D7">
            <v>22</v>
          </cell>
          <cell r="E7">
            <v>64.6666666666667</v>
          </cell>
          <cell r="F7">
            <v>84</v>
          </cell>
          <cell r="G7">
            <v>47</v>
          </cell>
          <cell r="H7">
            <v>13.68</v>
          </cell>
          <cell r="J7">
            <v>32.04</v>
          </cell>
          <cell r="K7">
            <v>0</v>
          </cell>
        </row>
        <row r="8">
          <cell r="B8">
            <v>26.316666666666698</v>
          </cell>
          <cell r="C8">
            <v>33.299999999999997</v>
          </cell>
          <cell r="D8">
            <v>21.1</v>
          </cell>
          <cell r="E8">
            <v>59.25</v>
          </cell>
          <cell r="F8">
            <v>78</v>
          </cell>
          <cell r="G8">
            <v>40</v>
          </cell>
          <cell r="H8">
            <v>13.32</v>
          </cell>
          <cell r="J8">
            <v>28.44</v>
          </cell>
          <cell r="K8">
            <v>0</v>
          </cell>
        </row>
        <row r="9">
          <cell r="B9">
            <v>26.087499999999999</v>
          </cell>
          <cell r="C9">
            <v>34.1</v>
          </cell>
          <cell r="D9">
            <v>18.899999999999999</v>
          </cell>
          <cell r="E9">
            <v>55.5</v>
          </cell>
          <cell r="F9">
            <v>80</v>
          </cell>
          <cell r="G9">
            <v>31</v>
          </cell>
          <cell r="H9">
            <v>15.12</v>
          </cell>
          <cell r="J9">
            <v>31.68</v>
          </cell>
          <cell r="K9">
            <v>0</v>
          </cell>
        </row>
        <row r="10">
          <cell r="B10">
            <v>27.891666666666701</v>
          </cell>
          <cell r="C10">
            <v>36.5</v>
          </cell>
          <cell r="D10">
            <v>20.5</v>
          </cell>
          <cell r="E10">
            <v>41.125</v>
          </cell>
          <cell r="F10">
            <v>59</v>
          </cell>
          <cell r="G10">
            <v>21</v>
          </cell>
          <cell r="H10">
            <v>12.6</v>
          </cell>
          <cell r="J10">
            <v>24.84</v>
          </cell>
          <cell r="K10">
            <v>0</v>
          </cell>
        </row>
        <row r="11">
          <cell r="B11">
            <v>29.183333333333302</v>
          </cell>
          <cell r="C11">
            <v>40.200000000000003</v>
          </cell>
          <cell r="D11">
            <v>18.399999999999999</v>
          </cell>
          <cell r="E11">
            <v>38.2083333333333</v>
          </cell>
          <cell r="F11">
            <v>75</v>
          </cell>
          <cell r="G11">
            <v>13</v>
          </cell>
          <cell r="H11">
            <v>14.76</v>
          </cell>
          <cell r="J11">
            <v>33.119999999999997</v>
          </cell>
          <cell r="K11">
            <v>0</v>
          </cell>
        </row>
        <row r="12">
          <cell r="B12">
            <v>30.262499999999999</v>
          </cell>
          <cell r="C12">
            <v>40.5</v>
          </cell>
          <cell r="D12">
            <v>22.4</v>
          </cell>
          <cell r="E12">
            <v>36.75</v>
          </cell>
          <cell r="F12">
            <v>64</v>
          </cell>
          <cell r="G12">
            <v>23</v>
          </cell>
          <cell r="H12">
            <v>23.76</v>
          </cell>
          <cell r="J12">
            <v>40.32</v>
          </cell>
          <cell r="K12">
            <v>0</v>
          </cell>
        </row>
        <row r="13">
          <cell r="B13">
            <v>27.308333333333302</v>
          </cell>
          <cell r="C13">
            <v>32.200000000000003</v>
          </cell>
          <cell r="D13">
            <v>22.8</v>
          </cell>
          <cell r="E13">
            <v>60</v>
          </cell>
          <cell r="F13">
            <v>98</v>
          </cell>
          <cell r="G13">
            <v>40</v>
          </cell>
          <cell r="H13">
            <v>15.48</v>
          </cell>
          <cell r="J13">
            <v>36</v>
          </cell>
          <cell r="K13">
            <v>2.4</v>
          </cell>
        </row>
        <row r="14">
          <cell r="B14">
            <v>22.091666666666701</v>
          </cell>
          <cell r="C14">
            <v>23.3</v>
          </cell>
          <cell r="D14">
            <v>21.2</v>
          </cell>
          <cell r="E14">
            <v>99.9166666666667</v>
          </cell>
          <cell r="F14">
            <v>100</v>
          </cell>
          <cell r="G14">
            <v>94</v>
          </cell>
          <cell r="H14">
            <v>12.24</v>
          </cell>
          <cell r="J14">
            <v>23.76</v>
          </cell>
          <cell r="K14">
            <v>15</v>
          </cell>
        </row>
        <row r="15">
          <cell r="B15">
            <v>22.258333333333301</v>
          </cell>
          <cell r="C15">
            <v>26.1</v>
          </cell>
          <cell r="D15">
            <v>20.100000000000001</v>
          </cell>
          <cell r="E15">
            <v>95</v>
          </cell>
          <cell r="F15">
            <v>100</v>
          </cell>
          <cell r="G15">
            <v>68</v>
          </cell>
          <cell r="H15">
            <v>15.48</v>
          </cell>
          <cell r="J15">
            <v>32.4</v>
          </cell>
          <cell r="K15">
            <v>23</v>
          </cell>
        </row>
        <row r="16">
          <cell r="B16">
            <v>21.866666666666699</v>
          </cell>
          <cell r="C16">
            <v>30.8</v>
          </cell>
          <cell r="D16">
            <v>14.4</v>
          </cell>
          <cell r="E16">
            <v>78.0833333333333</v>
          </cell>
          <cell r="F16">
            <v>100</v>
          </cell>
          <cell r="G16">
            <v>38</v>
          </cell>
          <cell r="H16">
            <v>9</v>
          </cell>
          <cell r="J16">
            <v>24.48</v>
          </cell>
          <cell r="K16">
            <v>0</v>
          </cell>
        </row>
        <row r="17">
          <cell r="B17">
            <v>25.9791666666667</v>
          </cell>
          <cell r="C17">
            <v>34.1</v>
          </cell>
          <cell r="D17">
            <v>19.100000000000001</v>
          </cell>
          <cell r="E17">
            <v>66.7916666666667</v>
          </cell>
          <cell r="F17">
            <v>100</v>
          </cell>
          <cell r="G17">
            <v>40</v>
          </cell>
          <cell r="H17">
            <v>10.08</v>
          </cell>
          <cell r="J17">
            <v>25.2</v>
          </cell>
          <cell r="K17">
            <v>0</v>
          </cell>
        </row>
        <row r="18">
          <cell r="B18">
            <v>27.2708333333333</v>
          </cell>
          <cell r="C18">
            <v>33.5</v>
          </cell>
          <cell r="D18">
            <v>21.7</v>
          </cell>
          <cell r="E18">
            <v>57.7916666666667</v>
          </cell>
          <cell r="F18">
            <v>78</v>
          </cell>
          <cell r="G18">
            <v>36</v>
          </cell>
          <cell r="H18">
            <v>16.559999999999999</v>
          </cell>
          <cell r="J18">
            <v>36</v>
          </cell>
          <cell r="K18">
            <v>0</v>
          </cell>
        </row>
        <row r="19">
          <cell r="B19">
            <v>28.504166666666698</v>
          </cell>
          <cell r="C19">
            <v>36.299999999999997</v>
          </cell>
          <cell r="D19">
            <v>22.2</v>
          </cell>
          <cell r="E19">
            <v>58.9583333333333</v>
          </cell>
          <cell r="F19">
            <v>87</v>
          </cell>
          <cell r="G19">
            <v>31</v>
          </cell>
          <cell r="H19">
            <v>13.68</v>
          </cell>
          <cell r="J19">
            <v>30.96</v>
          </cell>
          <cell r="K19">
            <v>0</v>
          </cell>
        </row>
        <row r="20">
          <cell r="B20">
            <v>27.941666666666698</v>
          </cell>
          <cell r="C20">
            <v>37.4</v>
          </cell>
          <cell r="D20">
            <v>20.7</v>
          </cell>
          <cell r="E20">
            <v>59.0833333333333</v>
          </cell>
          <cell r="F20">
            <v>89</v>
          </cell>
          <cell r="G20">
            <v>30</v>
          </cell>
          <cell r="H20">
            <v>23.76</v>
          </cell>
          <cell r="J20">
            <v>54</v>
          </cell>
          <cell r="K20">
            <v>0.8</v>
          </cell>
        </row>
        <row r="21">
          <cell r="B21">
            <v>28.641666666666701</v>
          </cell>
          <cell r="C21">
            <v>37.700000000000003</v>
          </cell>
          <cell r="D21">
            <v>21.4</v>
          </cell>
          <cell r="E21">
            <v>63.9166666666667</v>
          </cell>
          <cell r="F21">
            <v>100</v>
          </cell>
          <cell r="G21">
            <v>31</v>
          </cell>
          <cell r="H21">
            <v>16.559999999999999</v>
          </cell>
          <cell r="J21">
            <v>32.4</v>
          </cell>
          <cell r="K21">
            <v>0</v>
          </cell>
        </row>
        <row r="22">
          <cell r="B22">
            <v>23.9166666666667</v>
          </cell>
          <cell r="C22">
            <v>29.2</v>
          </cell>
          <cell r="D22">
            <v>20.8</v>
          </cell>
          <cell r="E22">
            <v>81.375</v>
          </cell>
          <cell r="F22">
            <v>100</v>
          </cell>
          <cell r="G22">
            <v>49</v>
          </cell>
          <cell r="H22">
            <v>21.24</v>
          </cell>
          <cell r="J22">
            <v>54.36</v>
          </cell>
          <cell r="K22">
            <v>16.600000000000001</v>
          </cell>
        </row>
        <row r="23">
          <cell r="B23">
            <v>22.4791666666667</v>
          </cell>
          <cell r="C23">
            <v>27</v>
          </cell>
          <cell r="D23">
            <v>20.7</v>
          </cell>
          <cell r="E23">
            <v>94</v>
          </cell>
          <cell r="F23">
            <v>100</v>
          </cell>
          <cell r="G23">
            <v>66</v>
          </cell>
          <cell r="H23">
            <v>14.4</v>
          </cell>
          <cell r="J23">
            <v>25.2</v>
          </cell>
          <cell r="K23">
            <v>19.8</v>
          </cell>
        </row>
        <row r="24">
          <cell r="B24">
            <v>23.15</v>
          </cell>
          <cell r="C24">
            <v>27.9</v>
          </cell>
          <cell r="D24">
            <v>20.7</v>
          </cell>
          <cell r="E24">
            <v>88.5416666666667</v>
          </cell>
          <cell r="F24">
            <v>100</v>
          </cell>
          <cell r="G24">
            <v>59</v>
          </cell>
          <cell r="H24">
            <v>11.88</v>
          </cell>
          <cell r="J24">
            <v>30.6</v>
          </cell>
          <cell r="K24">
            <v>0.2</v>
          </cell>
        </row>
        <row r="25">
          <cell r="B25">
            <v>25.662500000000001</v>
          </cell>
          <cell r="C25">
            <v>32.200000000000003</v>
          </cell>
          <cell r="D25">
            <v>20.9</v>
          </cell>
          <cell r="E25">
            <v>78.0416666666667</v>
          </cell>
          <cell r="F25">
            <v>100</v>
          </cell>
          <cell r="G25">
            <v>46</v>
          </cell>
          <cell r="H25">
            <v>15.84</v>
          </cell>
          <cell r="J25">
            <v>35.28</v>
          </cell>
          <cell r="K25">
            <v>0</v>
          </cell>
        </row>
        <row r="26">
          <cell r="B26">
            <v>27.024999999999999</v>
          </cell>
          <cell r="C26">
            <v>35.200000000000003</v>
          </cell>
          <cell r="D26">
            <v>22.2</v>
          </cell>
          <cell r="E26">
            <v>76.7916666666667</v>
          </cell>
          <cell r="F26">
            <v>100</v>
          </cell>
          <cell r="G26">
            <v>38</v>
          </cell>
          <cell r="H26">
            <v>12.24</v>
          </cell>
          <cell r="J26">
            <v>42.48</v>
          </cell>
          <cell r="K26">
            <v>0</v>
          </cell>
        </row>
        <row r="27">
          <cell r="B27">
            <v>27.858333333333299</v>
          </cell>
          <cell r="C27">
            <v>37.200000000000003</v>
          </cell>
          <cell r="D27">
            <v>20.9</v>
          </cell>
          <cell r="E27">
            <v>74.375</v>
          </cell>
          <cell r="F27">
            <v>100</v>
          </cell>
          <cell r="G27">
            <v>33</v>
          </cell>
          <cell r="H27">
            <v>14.76</v>
          </cell>
          <cell r="J27">
            <v>33.840000000000003</v>
          </cell>
          <cell r="K27">
            <v>0.2</v>
          </cell>
        </row>
        <row r="28">
          <cell r="B28">
            <v>30.337499999999999</v>
          </cell>
          <cell r="C28">
            <v>36.799999999999997</v>
          </cell>
          <cell r="D28">
            <v>23.6</v>
          </cell>
          <cell r="E28">
            <v>61.625</v>
          </cell>
          <cell r="F28">
            <v>98</v>
          </cell>
          <cell r="G28">
            <v>35</v>
          </cell>
          <cell r="H28">
            <v>29.88</v>
          </cell>
          <cell r="J28">
            <v>64.08</v>
          </cell>
          <cell r="K28">
            <v>0</v>
          </cell>
        </row>
        <row r="29">
          <cell r="B29">
            <v>27.370833333333302</v>
          </cell>
          <cell r="C29">
            <v>33.799999999999997</v>
          </cell>
          <cell r="D29">
            <v>23.1</v>
          </cell>
          <cell r="E29">
            <v>74.7916666666667</v>
          </cell>
          <cell r="F29">
            <v>100</v>
          </cell>
          <cell r="G29">
            <v>49</v>
          </cell>
          <cell r="H29">
            <v>12.24</v>
          </cell>
          <cell r="J29">
            <v>73.44</v>
          </cell>
          <cell r="K29">
            <v>3.6</v>
          </cell>
        </row>
        <row r="30">
          <cell r="B30">
            <v>26.320833333333301</v>
          </cell>
          <cell r="C30">
            <v>30</v>
          </cell>
          <cell r="D30">
            <v>21.2</v>
          </cell>
          <cell r="E30">
            <v>58.7083333333333</v>
          </cell>
          <cell r="F30">
            <v>100</v>
          </cell>
          <cell r="G30">
            <v>45</v>
          </cell>
          <cell r="H30">
            <v>15.84</v>
          </cell>
          <cell r="J30">
            <v>39.24</v>
          </cell>
          <cell r="K30">
            <v>1</v>
          </cell>
        </row>
        <row r="31">
          <cell r="B31">
            <v>26.716666666666701</v>
          </cell>
          <cell r="C31">
            <v>34.200000000000003</v>
          </cell>
          <cell r="D31">
            <v>19.100000000000001</v>
          </cell>
          <cell r="E31">
            <v>51.9583333333333</v>
          </cell>
          <cell r="F31">
            <v>80</v>
          </cell>
          <cell r="G31">
            <v>34</v>
          </cell>
          <cell r="H31">
            <v>13.68</v>
          </cell>
          <cell r="J31">
            <v>32.4</v>
          </cell>
          <cell r="K31">
            <v>0</v>
          </cell>
        </row>
        <row r="32">
          <cell r="B32">
            <v>26.8913043478261</v>
          </cell>
          <cell r="C32">
            <v>32</v>
          </cell>
          <cell r="D32">
            <v>23</v>
          </cell>
          <cell r="E32">
            <v>73.260869565217405</v>
          </cell>
          <cell r="F32">
            <v>99</v>
          </cell>
          <cell r="G32">
            <v>49</v>
          </cell>
          <cell r="H32">
            <v>13.68</v>
          </cell>
          <cell r="J32">
            <v>36</v>
          </cell>
          <cell r="K32">
            <v>0</v>
          </cell>
        </row>
        <row r="33">
          <cell r="B33">
            <v>27.941666666666698</v>
          </cell>
          <cell r="C33">
            <v>36</v>
          </cell>
          <cell r="D33">
            <v>21.1</v>
          </cell>
          <cell r="E33">
            <v>70.9583333333333</v>
          </cell>
          <cell r="F33">
            <v>100</v>
          </cell>
          <cell r="G33">
            <v>35</v>
          </cell>
          <cell r="H33">
            <v>9</v>
          </cell>
          <cell r="J33">
            <v>24.84</v>
          </cell>
          <cell r="K33">
            <v>0</v>
          </cell>
        </row>
        <row r="34">
          <cell r="B34">
            <v>29.441666666666698</v>
          </cell>
          <cell r="C34">
            <v>37.4</v>
          </cell>
          <cell r="D34">
            <v>23.5</v>
          </cell>
          <cell r="E34">
            <v>53.875</v>
          </cell>
          <cell r="F34">
            <v>76</v>
          </cell>
          <cell r="G34">
            <v>28</v>
          </cell>
          <cell r="H34">
            <v>11.88</v>
          </cell>
          <cell r="J34">
            <v>53.64</v>
          </cell>
          <cell r="K34">
            <v>0</v>
          </cell>
        </row>
        <row r="35">
          <cell r="B35">
            <v>28.7708333333333</v>
          </cell>
          <cell r="C35">
            <v>35.700000000000003</v>
          </cell>
          <cell r="D35">
            <v>22.9</v>
          </cell>
          <cell r="E35">
            <v>52.75</v>
          </cell>
          <cell r="F35">
            <v>72</v>
          </cell>
          <cell r="G35">
            <v>32</v>
          </cell>
          <cell r="H35">
            <v>15.48</v>
          </cell>
          <cell r="J35">
            <v>38.880000000000003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29.820833333333301</v>
          </cell>
          <cell r="C5">
            <v>38.299999999999997</v>
          </cell>
          <cell r="D5">
            <v>22.8</v>
          </cell>
          <cell r="E5">
            <v>44.7083333333333</v>
          </cell>
          <cell r="F5">
            <v>65</v>
          </cell>
          <cell r="G5">
            <v>25</v>
          </cell>
          <cell r="H5">
            <v>18.36</v>
          </cell>
          <cell r="J5">
            <v>39.96</v>
          </cell>
          <cell r="K5">
            <v>0</v>
          </cell>
        </row>
        <row r="6">
          <cell r="B6">
            <v>30.175000000000001</v>
          </cell>
          <cell r="C6">
            <v>37.200000000000003</v>
          </cell>
          <cell r="D6">
            <v>23.4</v>
          </cell>
          <cell r="E6">
            <v>46.8333333333333</v>
          </cell>
          <cell r="F6">
            <v>70</v>
          </cell>
          <cell r="G6">
            <v>28</v>
          </cell>
          <cell r="H6">
            <v>23.76</v>
          </cell>
          <cell r="J6">
            <v>47.16</v>
          </cell>
          <cell r="K6">
            <v>0</v>
          </cell>
        </row>
        <row r="7">
          <cell r="B7">
            <v>23.862500000000001</v>
          </cell>
          <cell r="C7">
            <v>28.7</v>
          </cell>
          <cell r="D7">
            <v>20</v>
          </cell>
          <cell r="E7">
            <v>72.3333333333333</v>
          </cell>
          <cell r="F7">
            <v>100</v>
          </cell>
          <cell r="G7">
            <v>57</v>
          </cell>
          <cell r="H7">
            <v>16.2</v>
          </cell>
          <cell r="J7">
            <v>36.36</v>
          </cell>
          <cell r="K7">
            <v>0</v>
          </cell>
        </row>
        <row r="8">
          <cell r="B8">
            <v>24.654166666666701</v>
          </cell>
          <cell r="C8">
            <v>31.5</v>
          </cell>
          <cell r="D8">
            <v>19</v>
          </cell>
          <cell r="E8">
            <v>63.7083333333333</v>
          </cell>
          <cell r="F8">
            <v>96</v>
          </cell>
          <cell r="G8">
            <v>43</v>
          </cell>
          <cell r="H8">
            <v>11.88</v>
          </cell>
          <cell r="J8">
            <v>27</v>
          </cell>
          <cell r="K8">
            <v>0</v>
          </cell>
        </row>
        <row r="9">
          <cell r="B9">
            <v>24.6875</v>
          </cell>
          <cell r="C9">
            <v>32.4</v>
          </cell>
          <cell r="D9">
            <v>17.100000000000001</v>
          </cell>
          <cell r="E9">
            <v>56.2916666666667</v>
          </cell>
          <cell r="F9">
            <v>81</v>
          </cell>
          <cell r="G9">
            <v>28</v>
          </cell>
          <cell r="H9">
            <v>19.8</v>
          </cell>
          <cell r="J9">
            <v>34.92</v>
          </cell>
          <cell r="K9">
            <v>0</v>
          </cell>
        </row>
        <row r="10">
          <cell r="B10">
            <v>24.65</v>
          </cell>
          <cell r="C10">
            <v>31.2</v>
          </cell>
          <cell r="D10">
            <v>16.3</v>
          </cell>
          <cell r="E10">
            <v>49.3333333333333</v>
          </cell>
          <cell r="F10">
            <v>83</v>
          </cell>
          <cell r="G10">
            <v>28</v>
          </cell>
          <cell r="H10">
            <v>12.24</v>
          </cell>
          <cell r="J10">
            <v>27</v>
          </cell>
          <cell r="K10">
            <v>0</v>
          </cell>
        </row>
        <row r="11">
          <cell r="B11">
            <v>27.1666666666667</v>
          </cell>
          <cell r="C11">
            <v>36.5</v>
          </cell>
          <cell r="D11">
            <v>18.7</v>
          </cell>
          <cell r="E11">
            <v>43.8333333333333</v>
          </cell>
          <cell r="F11">
            <v>79</v>
          </cell>
          <cell r="G11">
            <v>17</v>
          </cell>
          <cell r="H11">
            <v>16.2</v>
          </cell>
          <cell r="J11">
            <v>33.479999999999997</v>
          </cell>
          <cell r="K11">
            <v>0</v>
          </cell>
        </row>
        <row r="12">
          <cell r="B12">
            <v>27.9583333333333</v>
          </cell>
          <cell r="C12">
            <v>37.6</v>
          </cell>
          <cell r="D12">
            <v>19.399999999999999</v>
          </cell>
          <cell r="E12">
            <v>41.5</v>
          </cell>
          <cell r="F12">
            <v>61</v>
          </cell>
          <cell r="G12">
            <v>27</v>
          </cell>
          <cell r="H12">
            <v>18.72</v>
          </cell>
          <cell r="J12">
            <v>31.68</v>
          </cell>
          <cell r="K12">
            <v>0</v>
          </cell>
        </row>
        <row r="13">
          <cell r="B13">
            <v>24.866666666666699</v>
          </cell>
          <cell r="C13">
            <v>29.8</v>
          </cell>
          <cell r="D13">
            <v>20.5</v>
          </cell>
          <cell r="E13">
            <v>67.875</v>
          </cell>
          <cell r="F13">
            <v>97</v>
          </cell>
          <cell r="G13">
            <v>46</v>
          </cell>
          <cell r="H13">
            <v>28.44</v>
          </cell>
          <cell r="J13">
            <v>48.24</v>
          </cell>
          <cell r="K13">
            <v>0.8</v>
          </cell>
        </row>
        <row r="14">
          <cell r="B14">
            <v>20.787500000000001</v>
          </cell>
          <cell r="C14">
            <v>21.8</v>
          </cell>
          <cell r="D14">
            <v>19.600000000000001</v>
          </cell>
          <cell r="E14" t="str">
            <v>*</v>
          </cell>
          <cell r="F14">
            <v>0</v>
          </cell>
          <cell r="G14">
            <v>0</v>
          </cell>
          <cell r="H14">
            <v>15.12</v>
          </cell>
          <cell r="J14">
            <v>29.88</v>
          </cell>
          <cell r="K14">
            <v>8.8000000000000007</v>
          </cell>
        </row>
        <row r="15">
          <cell r="B15">
            <v>21.6458333333333</v>
          </cell>
          <cell r="C15">
            <v>25.5</v>
          </cell>
          <cell r="D15">
            <v>20.5</v>
          </cell>
          <cell r="E15">
            <v>81.75</v>
          </cell>
          <cell r="F15">
            <v>97</v>
          </cell>
          <cell r="G15">
            <v>68</v>
          </cell>
          <cell r="H15">
            <v>14.04</v>
          </cell>
          <cell r="J15">
            <v>42.48</v>
          </cell>
          <cell r="K15">
            <v>55.2</v>
          </cell>
        </row>
        <row r="16">
          <cell r="B16">
            <v>22.2</v>
          </cell>
          <cell r="C16">
            <v>27.9</v>
          </cell>
          <cell r="D16">
            <v>17.600000000000001</v>
          </cell>
          <cell r="E16">
            <v>70.705882352941202</v>
          </cell>
          <cell r="F16">
            <v>100</v>
          </cell>
          <cell r="G16">
            <v>50</v>
          </cell>
          <cell r="H16">
            <v>11.16</v>
          </cell>
          <cell r="J16">
            <v>24.12</v>
          </cell>
          <cell r="K16">
            <v>0</v>
          </cell>
        </row>
        <row r="17">
          <cell r="B17">
            <v>24.0416666666667</v>
          </cell>
          <cell r="C17">
            <v>32</v>
          </cell>
          <cell r="D17">
            <v>17.100000000000001</v>
          </cell>
          <cell r="E17">
            <v>67.0555555555556</v>
          </cell>
          <cell r="F17">
            <v>100</v>
          </cell>
          <cell r="G17">
            <v>43</v>
          </cell>
          <cell r="H17">
            <v>15.12</v>
          </cell>
          <cell r="J17">
            <v>39.96</v>
          </cell>
          <cell r="K17">
            <v>0</v>
          </cell>
        </row>
        <row r="18">
          <cell r="B18">
            <v>25.287500000000001</v>
          </cell>
          <cell r="C18">
            <v>30.9</v>
          </cell>
          <cell r="D18">
            <v>19.399999999999999</v>
          </cell>
          <cell r="E18">
            <v>63.9166666666667</v>
          </cell>
          <cell r="F18">
            <v>90</v>
          </cell>
          <cell r="G18">
            <v>43</v>
          </cell>
          <cell r="H18">
            <v>19.8</v>
          </cell>
          <cell r="J18">
            <v>36.36</v>
          </cell>
          <cell r="K18">
            <v>0</v>
          </cell>
        </row>
        <row r="19">
          <cell r="B19">
            <v>26.2083333333333</v>
          </cell>
          <cell r="C19">
            <v>33.5</v>
          </cell>
          <cell r="D19">
            <v>20.399999999999999</v>
          </cell>
          <cell r="E19">
            <v>63.9583333333333</v>
          </cell>
          <cell r="F19">
            <v>87</v>
          </cell>
          <cell r="G19">
            <v>36</v>
          </cell>
          <cell r="H19">
            <v>36.36</v>
          </cell>
          <cell r="J19">
            <v>62.64</v>
          </cell>
          <cell r="K19">
            <v>0</v>
          </cell>
        </row>
        <row r="20">
          <cell r="B20">
            <v>26.070833333333301</v>
          </cell>
          <cell r="C20">
            <v>34.5</v>
          </cell>
          <cell r="D20">
            <v>19.3</v>
          </cell>
          <cell r="E20">
            <v>63.2083333333333</v>
          </cell>
          <cell r="F20">
            <v>94</v>
          </cell>
          <cell r="G20">
            <v>35</v>
          </cell>
          <cell r="H20">
            <v>19.8</v>
          </cell>
          <cell r="J20">
            <v>59.4</v>
          </cell>
          <cell r="K20">
            <v>0</v>
          </cell>
        </row>
        <row r="21">
          <cell r="B21">
            <v>28.566666666666698</v>
          </cell>
          <cell r="C21">
            <v>36.6</v>
          </cell>
          <cell r="D21">
            <v>21</v>
          </cell>
          <cell r="E21">
            <v>55.125</v>
          </cell>
          <cell r="F21">
            <v>85</v>
          </cell>
          <cell r="G21">
            <v>30</v>
          </cell>
          <cell r="H21">
            <v>10.08</v>
          </cell>
          <cell r="J21">
            <v>20.88</v>
          </cell>
          <cell r="K21">
            <v>0</v>
          </cell>
        </row>
        <row r="22">
          <cell r="B22">
            <v>23.433333333333302</v>
          </cell>
          <cell r="C22">
            <v>28.6</v>
          </cell>
          <cell r="D22">
            <v>20.2</v>
          </cell>
          <cell r="E22">
            <v>75.090909090909093</v>
          </cell>
          <cell r="F22">
            <v>99</v>
          </cell>
          <cell r="G22">
            <v>48</v>
          </cell>
          <cell r="H22">
            <v>20.16</v>
          </cell>
          <cell r="J22">
            <v>43.92</v>
          </cell>
          <cell r="K22">
            <v>6.8</v>
          </cell>
        </row>
        <row r="23">
          <cell r="B23">
            <v>21.262499999999999</v>
          </cell>
          <cell r="C23">
            <v>22.8</v>
          </cell>
          <cell r="D23">
            <v>20.100000000000001</v>
          </cell>
          <cell r="E23">
            <v>95.4</v>
          </cell>
          <cell r="F23">
            <v>100</v>
          </cell>
          <cell r="G23">
            <v>91</v>
          </cell>
          <cell r="H23">
            <v>8.64</v>
          </cell>
          <cell r="J23">
            <v>14.04</v>
          </cell>
          <cell r="K23">
            <v>5.8</v>
          </cell>
        </row>
        <row r="24">
          <cell r="B24">
            <v>22.283333333333299</v>
          </cell>
          <cell r="C24">
            <v>27.2</v>
          </cell>
          <cell r="D24">
            <v>18.8</v>
          </cell>
          <cell r="E24">
            <v>74.3333333333333</v>
          </cell>
          <cell r="F24">
            <v>100</v>
          </cell>
          <cell r="G24">
            <v>60</v>
          </cell>
          <cell r="H24">
            <v>11.88</v>
          </cell>
          <cell r="J24">
            <v>24.12</v>
          </cell>
          <cell r="K24">
            <v>0</v>
          </cell>
        </row>
        <row r="25">
          <cell r="B25">
            <v>24.162500000000001</v>
          </cell>
          <cell r="C25">
            <v>30</v>
          </cell>
          <cell r="D25">
            <v>20.399999999999999</v>
          </cell>
          <cell r="E25">
            <v>73.5833333333333</v>
          </cell>
          <cell r="F25">
            <v>92</v>
          </cell>
          <cell r="G25">
            <v>52</v>
          </cell>
          <cell r="H25">
            <v>15.48</v>
          </cell>
          <cell r="J25">
            <v>31.68</v>
          </cell>
          <cell r="K25">
            <v>0</v>
          </cell>
        </row>
        <row r="26">
          <cell r="B26">
            <v>27.304166666666699</v>
          </cell>
          <cell r="C26">
            <v>34.700000000000003</v>
          </cell>
          <cell r="D26">
            <v>22</v>
          </cell>
          <cell r="E26">
            <v>68.7916666666667</v>
          </cell>
          <cell r="F26">
            <v>100</v>
          </cell>
          <cell r="G26">
            <v>39</v>
          </cell>
          <cell r="H26">
            <v>11.88</v>
          </cell>
          <cell r="J26">
            <v>30.96</v>
          </cell>
          <cell r="K26">
            <v>0</v>
          </cell>
        </row>
        <row r="27">
          <cell r="B27">
            <v>28.4583333333333</v>
          </cell>
          <cell r="C27">
            <v>36.200000000000003</v>
          </cell>
          <cell r="D27">
            <v>22.9</v>
          </cell>
          <cell r="E27">
            <v>63.875</v>
          </cell>
          <cell r="F27">
            <v>100</v>
          </cell>
          <cell r="G27">
            <v>32</v>
          </cell>
          <cell r="H27">
            <v>15.84</v>
          </cell>
          <cell r="J27">
            <v>43.56</v>
          </cell>
          <cell r="K27">
            <v>0</v>
          </cell>
        </row>
        <row r="28">
          <cell r="B28">
            <v>28.7916666666667</v>
          </cell>
          <cell r="C28">
            <v>37.4</v>
          </cell>
          <cell r="D28">
            <v>22.3</v>
          </cell>
          <cell r="E28">
            <v>61.2</v>
          </cell>
          <cell r="F28">
            <v>100</v>
          </cell>
          <cell r="G28">
            <v>32</v>
          </cell>
          <cell r="H28">
            <v>24.84</v>
          </cell>
          <cell r="J28">
            <v>63.36</v>
          </cell>
          <cell r="K28">
            <v>0</v>
          </cell>
        </row>
        <row r="29">
          <cell r="B29">
            <v>26.283333333333299</v>
          </cell>
          <cell r="C29">
            <v>33.6</v>
          </cell>
          <cell r="D29">
            <v>20.3</v>
          </cell>
          <cell r="E29">
            <v>62.7826086956522</v>
          </cell>
          <cell r="F29">
            <v>100</v>
          </cell>
          <cell r="G29">
            <v>26</v>
          </cell>
          <cell r="H29">
            <v>11.16</v>
          </cell>
          <cell r="J29">
            <v>41.76</v>
          </cell>
          <cell r="K29">
            <v>1.4</v>
          </cell>
        </row>
        <row r="30">
          <cell r="B30">
            <v>25.441666666666698</v>
          </cell>
          <cell r="C30">
            <v>31</v>
          </cell>
          <cell r="D30">
            <v>21.4</v>
          </cell>
          <cell r="E30">
            <v>53.2083333333333</v>
          </cell>
          <cell r="F30">
            <v>75</v>
          </cell>
          <cell r="G30">
            <v>30</v>
          </cell>
          <cell r="H30">
            <v>20.88</v>
          </cell>
          <cell r="J30">
            <v>36.36</v>
          </cell>
          <cell r="K30">
            <v>0</v>
          </cell>
        </row>
        <row r="31">
          <cell r="B31">
            <v>25.054166666666699</v>
          </cell>
          <cell r="C31">
            <v>33</v>
          </cell>
          <cell r="D31">
            <v>17.7</v>
          </cell>
          <cell r="E31">
            <v>53</v>
          </cell>
          <cell r="F31">
            <v>74</v>
          </cell>
          <cell r="G31">
            <v>31</v>
          </cell>
          <cell r="H31">
            <v>11.52</v>
          </cell>
          <cell r="J31">
            <v>25.92</v>
          </cell>
          <cell r="K31">
            <v>0</v>
          </cell>
        </row>
        <row r="32">
          <cell r="B32">
            <v>26.241666666666699</v>
          </cell>
          <cell r="C32">
            <v>31.8</v>
          </cell>
          <cell r="D32">
            <v>21.3</v>
          </cell>
          <cell r="E32">
            <v>64</v>
          </cell>
          <cell r="F32">
            <v>86</v>
          </cell>
          <cell r="G32">
            <v>48</v>
          </cell>
          <cell r="H32">
            <v>14.76</v>
          </cell>
          <cell r="J32">
            <v>32.04</v>
          </cell>
          <cell r="K32">
            <v>0</v>
          </cell>
        </row>
        <row r="33">
          <cell r="B33">
            <v>27.087499999999999</v>
          </cell>
          <cell r="C33">
            <v>34</v>
          </cell>
          <cell r="D33">
            <v>20.5</v>
          </cell>
          <cell r="E33">
            <v>64.545454545454604</v>
          </cell>
          <cell r="F33">
            <v>100</v>
          </cell>
          <cell r="G33">
            <v>32</v>
          </cell>
          <cell r="H33">
            <v>14.76</v>
          </cell>
          <cell r="J33">
            <v>34.56</v>
          </cell>
          <cell r="K33">
            <v>0</v>
          </cell>
        </row>
        <row r="34">
          <cell r="B34">
            <v>27.35</v>
          </cell>
          <cell r="C34">
            <v>35.5</v>
          </cell>
          <cell r="D34">
            <v>20.7</v>
          </cell>
          <cell r="E34">
            <v>59</v>
          </cell>
          <cell r="F34">
            <v>90</v>
          </cell>
          <cell r="G34">
            <v>31</v>
          </cell>
          <cell r="H34">
            <v>16.559999999999999</v>
          </cell>
          <cell r="J34">
            <v>31.32</v>
          </cell>
          <cell r="K34">
            <v>0</v>
          </cell>
        </row>
        <row r="35">
          <cell r="B35">
            <v>27.445833333333301</v>
          </cell>
          <cell r="C35">
            <v>33.9</v>
          </cell>
          <cell r="D35">
            <v>20.9</v>
          </cell>
          <cell r="E35">
            <v>50.5</v>
          </cell>
          <cell r="F35">
            <v>73</v>
          </cell>
          <cell r="G35">
            <v>31</v>
          </cell>
          <cell r="H35">
            <v>21.96</v>
          </cell>
          <cell r="J35">
            <v>45.36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30.7</v>
          </cell>
          <cell r="D5">
            <v>24</v>
          </cell>
          <cell r="E5">
            <v>35.875</v>
          </cell>
          <cell r="F5">
            <v>47</v>
          </cell>
          <cell r="G5">
            <v>22</v>
          </cell>
          <cell r="H5">
            <v>17.28</v>
          </cell>
          <cell r="J5">
            <v>34.92</v>
          </cell>
          <cell r="K5">
            <v>0</v>
          </cell>
        </row>
        <row r="6">
          <cell r="B6">
            <v>31.120833333333302</v>
          </cell>
          <cell r="D6">
            <v>24</v>
          </cell>
          <cell r="E6">
            <v>42.3333333333333</v>
          </cell>
          <cell r="F6">
            <v>65</v>
          </cell>
          <cell r="G6">
            <v>25</v>
          </cell>
          <cell r="H6">
            <v>23.4</v>
          </cell>
          <cell r="J6">
            <v>47.88</v>
          </cell>
          <cell r="K6">
            <v>0</v>
          </cell>
        </row>
        <row r="7">
          <cell r="B7">
            <v>27.4583333333333</v>
          </cell>
          <cell r="D7">
            <v>23</v>
          </cell>
          <cell r="E7">
            <v>61.1666666666667</v>
          </cell>
          <cell r="F7">
            <v>79</v>
          </cell>
          <cell r="G7">
            <v>38</v>
          </cell>
          <cell r="H7">
            <v>19.079999999999998</v>
          </cell>
          <cell r="J7">
            <v>34.92</v>
          </cell>
          <cell r="K7">
            <v>0</v>
          </cell>
        </row>
        <row r="8">
          <cell r="B8">
            <v>25.324999999999999</v>
          </cell>
          <cell r="D8">
            <v>19.899999999999999</v>
          </cell>
          <cell r="E8">
            <v>59.5833333333333</v>
          </cell>
          <cell r="F8">
            <v>78</v>
          </cell>
          <cell r="G8">
            <v>40</v>
          </cell>
          <cell r="H8">
            <v>16.2</v>
          </cell>
          <cell r="J8">
            <v>32.04</v>
          </cell>
          <cell r="K8">
            <v>0</v>
          </cell>
        </row>
        <row r="9">
          <cell r="B9">
            <v>24.991666666666699</v>
          </cell>
          <cell r="D9">
            <v>17.8</v>
          </cell>
          <cell r="E9">
            <v>53.625</v>
          </cell>
          <cell r="F9">
            <v>77</v>
          </cell>
          <cell r="G9">
            <v>29</v>
          </cell>
          <cell r="H9">
            <v>18</v>
          </cell>
          <cell r="J9">
            <v>39.96</v>
          </cell>
          <cell r="K9">
            <v>0</v>
          </cell>
        </row>
        <row r="10">
          <cell r="B10">
            <v>26.5</v>
          </cell>
          <cell r="D10">
            <v>19.2</v>
          </cell>
          <cell r="E10">
            <v>42</v>
          </cell>
          <cell r="F10">
            <v>68</v>
          </cell>
          <cell r="G10">
            <v>22</v>
          </cell>
          <cell r="H10">
            <v>15.48</v>
          </cell>
          <cell r="J10">
            <v>29.52</v>
          </cell>
          <cell r="K10">
            <v>0</v>
          </cell>
        </row>
        <row r="11">
          <cell r="B11">
            <v>29.0625</v>
          </cell>
          <cell r="D11">
            <v>22.1</v>
          </cell>
          <cell r="E11">
            <v>33.375</v>
          </cell>
          <cell r="F11">
            <v>62</v>
          </cell>
          <cell r="G11">
            <v>13</v>
          </cell>
          <cell r="H11">
            <v>15.12</v>
          </cell>
          <cell r="J11">
            <v>33.840000000000003</v>
          </cell>
          <cell r="K11">
            <v>0</v>
          </cell>
        </row>
        <row r="12">
          <cell r="B12">
            <v>29.4375</v>
          </cell>
          <cell r="D12">
            <v>21.7</v>
          </cell>
          <cell r="E12">
            <v>33.75</v>
          </cell>
          <cell r="F12">
            <v>48</v>
          </cell>
          <cell r="G12">
            <v>26</v>
          </cell>
          <cell r="H12">
            <v>15.48</v>
          </cell>
          <cell r="J12">
            <v>33.119999999999997</v>
          </cell>
          <cell r="K12">
            <v>0</v>
          </cell>
        </row>
        <row r="13">
          <cell r="B13">
            <v>28.162500000000001</v>
          </cell>
          <cell r="D13">
            <v>22.6</v>
          </cell>
          <cell r="E13">
            <v>57.3333333333333</v>
          </cell>
          <cell r="F13">
            <v>89</v>
          </cell>
          <cell r="G13">
            <v>37</v>
          </cell>
          <cell r="H13">
            <v>25.2</v>
          </cell>
          <cell r="J13">
            <v>45.36</v>
          </cell>
          <cell r="K13">
            <v>5.8</v>
          </cell>
        </row>
        <row r="14">
          <cell r="B14">
            <v>21.9</v>
          </cell>
          <cell r="D14">
            <v>21.2</v>
          </cell>
          <cell r="E14">
            <v>91.826086956521706</v>
          </cell>
          <cell r="F14">
            <v>95</v>
          </cell>
          <cell r="G14">
            <v>86</v>
          </cell>
          <cell r="H14">
            <v>14.76</v>
          </cell>
          <cell r="J14">
            <v>28.44</v>
          </cell>
          <cell r="K14">
            <v>10.6</v>
          </cell>
        </row>
        <row r="15">
          <cell r="B15">
            <v>21.879166666666698</v>
          </cell>
          <cell r="D15">
            <v>20.9</v>
          </cell>
          <cell r="E15">
            <v>90.7083333333333</v>
          </cell>
          <cell r="F15">
            <v>96</v>
          </cell>
          <cell r="G15">
            <v>73</v>
          </cell>
          <cell r="H15">
            <v>18.36</v>
          </cell>
          <cell r="J15">
            <v>38.520000000000003</v>
          </cell>
          <cell r="K15">
            <v>22.8</v>
          </cell>
        </row>
        <row r="16">
          <cell r="B16">
            <v>22.25</v>
          </cell>
          <cell r="D16">
            <v>17.100000000000001</v>
          </cell>
          <cell r="E16">
            <v>74.6666666666667</v>
          </cell>
          <cell r="F16">
            <v>96</v>
          </cell>
          <cell r="G16">
            <v>45</v>
          </cell>
          <cell r="H16">
            <v>12.96</v>
          </cell>
          <cell r="J16">
            <v>22.32</v>
          </cell>
          <cell r="K16">
            <v>0.2</v>
          </cell>
        </row>
        <row r="17">
          <cell r="B17">
            <v>25.633333333333301</v>
          </cell>
          <cell r="D17">
            <v>19.899999999999999</v>
          </cell>
          <cell r="E17">
            <v>62.25</v>
          </cell>
          <cell r="F17">
            <v>84</v>
          </cell>
          <cell r="G17">
            <v>39</v>
          </cell>
          <cell r="H17">
            <v>14.4</v>
          </cell>
          <cell r="J17">
            <v>28.44</v>
          </cell>
          <cell r="K17">
            <v>0</v>
          </cell>
        </row>
        <row r="18">
          <cell r="B18">
            <v>26.191666666666698</v>
          </cell>
          <cell r="D18">
            <v>20.100000000000001</v>
          </cell>
          <cell r="E18">
            <v>57.75</v>
          </cell>
          <cell r="F18">
            <v>80</v>
          </cell>
          <cell r="G18">
            <v>41</v>
          </cell>
          <cell r="H18">
            <v>14.04</v>
          </cell>
          <cell r="J18">
            <v>33.119999999999997</v>
          </cell>
          <cell r="K18">
            <v>0</v>
          </cell>
        </row>
        <row r="19">
          <cell r="B19">
            <v>27.425000000000001</v>
          </cell>
          <cell r="D19">
            <v>20.6</v>
          </cell>
          <cell r="E19">
            <v>57.9583333333333</v>
          </cell>
          <cell r="F19">
            <v>82</v>
          </cell>
          <cell r="G19">
            <v>27</v>
          </cell>
          <cell r="H19">
            <v>16.559999999999999</v>
          </cell>
          <cell r="J19">
            <v>36.72</v>
          </cell>
          <cell r="K19">
            <v>0</v>
          </cell>
        </row>
        <row r="20">
          <cell r="B20">
            <v>28.841666666666701</v>
          </cell>
          <cell r="D20">
            <v>22.4</v>
          </cell>
          <cell r="E20">
            <v>53.7916666666667</v>
          </cell>
          <cell r="F20">
            <v>75</v>
          </cell>
          <cell r="G20">
            <v>30</v>
          </cell>
          <cell r="H20">
            <v>13.68</v>
          </cell>
          <cell r="J20">
            <v>25.92</v>
          </cell>
          <cell r="K20">
            <v>0</v>
          </cell>
        </row>
        <row r="21">
          <cell r="B21">
            <v>30.2708333333333</v>
          </cell>
          <cell r="D21">
            <v>24.2</v>
          </cell>
          <cell r="E21">
            <v>47</v>
          </cell>
          <cell r="F21">
            <v>66</v>
          </cell>
          <cell r="G21">
            <v>26</v>
          </cell>
          <cell r="H21">
            <v>10.08</v>
          </cell>
          <cell r="J21">
            <v>37.08</v>
          </cell>
          <cell r="K21">
            <v>0</v>
          </cell>
        </row>
        <row r="22">
          <cell r="B22">
            <v>26.4434782608696</v>
          </cell>
          <cell r="D22">
            <v>23.2</v>
          </cell>
          <cell r="E22">
            <v>61.913043478260903</v>
          </cell>
          <cell r="F22">
            <v>76</v>
          </cell>
          <cell r="G22">
            <v>42</v>
          </cell>
          <cell r="H22">
            <v>19.8</v>
          </cell>
          <cell r="J22">
            <v>43.92</v>
          </cell>
          <cell r="K22">
            <v>0</v>
          </cell>
        </row>
        <row r="23">
          <cell r="B23">
            <v>22.7708333333333</v>
          </cell>
          <cell r="D23">
            <v>20.9</v>
          </cell>
          <cell r="E23">
            <v>83.125</v>
          </cell>
          <cell r="F23">
            <v>90</v>
          </cell>
          <cell r="G23">
            <v>70</v>
          </cell>
          <cell r="H23">
            <v>13.68</v>
          </cell>
          <cell r="J23">
            <v>30.6</v>
          </cell>
          <cell r="K23">
            <v>1</v>
          </cell>
        </row>
        <row r="24">
          <cell r="B24">
            <v>22.745833333333302</v>
          </cell>
          <cell r="D24">
            <v>19.5</v>
          </cell>
          <cell r="E24">
            <v>77.0416666666667</v>
          </cell>
          <cell r="F24">
            <v>90</v>
          </cell>
          <cell r="G24">
            <v>53</v>
          </cell>
          <cell r="H24">
            <v>13.32</v>
          </cell>
          <cell r="J24">
            <v>32.76</v>
          </cell>
          <cell r="K24">
            <v>0</v>
          </cell>
        </row>
        <row r="25">
          <cell r="B25">
            <v>25.024999999999999</v>
          </cell>
          <cell r="D25">
            <v>21.2</v>
          </cell>
          <cell r="E25">
            <v>70.2083333333333</v>
          </cell>
          <cell r="F25">
            <v>84</v>
          </cell>
          <cell r="G25">
            <v>49</v>
          </cell>
          <cell r="H25">
            <v>13.68</v>
          </cell>
          <cell r="J25">
            <v>29.88</v>
          </cell>
          <cell r="K25">
            <v>0</v>
          </cell>
        </row>
        <row r="26">
          <cell r="B26">
            <v>28.0416666666667</v>
          </cell>
          <cell r="D26">
            <v>23.9</v>
          </cell>
          <cell r="E26">
            <v>63.8333333333333</v>
          </cell>
          <cell r="F26">
            <v>81</v>
          </cell>
          <cell r="G26">
            <v>32</v>
          </cell>
          <cell r="H26">
            <v>10.44</v>
          </cell>
          <cell r="J26">
            <v>25.56</v>
          </cell>
          <cell r="K26">
            <v>0</v>
          </cell>
        </row>
        <row r="27">
          <cell r="B27">
            <v>28.925000000000001</v>
          </cell>
          <cell r="D27">
            <v>23.3</v>
          </cell>
          <cell r="E27">
            <v>58.9583333333333</v>
          </cell>
          <cell r="F27">
            <v>82</v>
          </cell>
          <cell r="G27">
            <v>30</v>
          </cell>
          <cell r="H27">
            <v>14.04</v>
          </cell>
          <cell r="J27">
            <v>33.119999999999997</v>
          </cell>
          <cell r="K27">
            <v>0</v>
          </cell>
        </row>
        <row r="28">
          <cell r="B28">
            <v>29.970833333333299</v>
          </cell>
          <cell r="D28">
            <v>23.5</v>
          </cell>
          <cell r="E28">
            <v>55.8333333333333</v>
          </cell>
          <cell r="F28">
            <v>82</v>
          </cell>
          <cell r="G28">
            <v>29</v>
          </cell>
          <cell r="H28">
            <v>30.96</v>
          </cell>
          <cell r="J28">
            <v>58.32</v>
          </cell>
          <cell r="K28">
            <v>0</v>
          </cell>
        </row>
        <row r="29">
          <cell r="B29">
            <v>27.5833333333333</v>
          </cell>
          <cell r="D29">
            <v>22.7</v>
          </cell>
          <cell r="E29">
            <v>66.875</v>
          </cell>
          <cell r="F29">
            <v>86</v>
          </cell>
          <cell r="G29">
            <v>44</v>
          </cell>
          <cell r="H29">
            <v>24.12</v>
          </cell>
          <cell r="J29">
            <v>52.56</v>
          </cell>
          <cell r="K29">
            <v>0</v>
          </cell>
        </row>
        <row r="30">
          <cell r="B30">
            <v>25.629166666666698</v>
          </cell>
          <cell r="D30">
            <v>22.5</v>
          </cell>
          <cell r="E30">
            <v>64.5833333333333</v>
          </cell>
          <cell r="F30">
            <v>90</v>
          </cell>
          <cell r="G30">
            <v>46</v>
          </cell>
          <cell r="H30">
            <v>20.52</v>
          </cell>
          <cell r="J30">
            <v>57.96</v>
          </cell>
          <cell r="K30">
            <v>8.4</v>
          </cell>
        </row>
        <row r="31">
          <cell r="B31">
            <v>26.683333333333302</v>
          </cell>
          <cell r="D31">
            <v>20.399999999999999</v>
          </cell>
          <cell r="E31">
            <v>50.8333333333333</v>
          </cell>
          <cell r="F31">
            <v>68</v>
          </cell>
          <cell r="G31">
            <v>31</v>
          </cell>
          <cell r="H31">
            <v>14.76</v>
          </cell>
          <cell r="J31">
            <v>25.2</v>
          </cell>
          <cell r="K31">
            <v>0</v>
          </cell>
        </row>
        <row r="32">
          <cell r="B32">
            <v>25.595833333333299</v>
          </cell>
          <cell r="D32">
            <v>20.6</v>
          </cell>
          <cell r="E32">
            <v>69.6666666666667</v>
          </cell>
          <cell r="F32">
            <v>88</v>
          </cell>
          <cell r="G32">
            <v>53</v>
          </cell>
          <cell r="H32">
            <v>13.32</v>
          </cell>
          <cell r="J32">
            <v>32.76</v>
          </cell>
          <cell r="K32">
            <v>0.4</v>
          </cell>
        </row>
        <row r="33">
          <cell r="B33">
            <v>27.4583333333333</v>
          </cell>
          <cell r="D33">
            <v>21.4</v>
          </cell>
          <cell r="E33">
            <v>64.8333333333333</v>
          </cell>
          <cell r="F33">
            <v>92</v>
          </cell>
          <cell r="G33">
            <v>36</v>
          </cell>
          <cell r="H33">
            <v>12.24</v>
          </cell>
          <cell r="J33">
            <v>25.56</v>
          </cell>
          <cell r="K33">
            <v>0</v>
          </cell>
        </row>
        <row r="34">
          <cell r="B34">
            <v>29.120833333333302</v>
          </cell>
          <cell r="D34">
            <v>23.3</v>
          </cell>
          <cell r="E34">
            <v>49.7916666666667</v>
          </cell>
          <cell r="F34">
            <v>74</v>
          </cell>
          <cell r="G34">
            <v>29</v>
          </cell>
          <cell r="H34">
            <v>12.24</v>
          </cell>
          <cell r="J34">
            <v>27</v>
          </cell>
          <cell r="K34">
            <v>0</v>
          </cell>
        </row>
        <row r="35">
          <cell r="B35">
            <v>28.387499999999999</v>
          </cell>
          <cell r="D35">
            <v>22.4</v>
          </cell>
          <cell r="E35">
            <v>45.3333333333333</v>
          </cell>
          <cell r="F35">
            <v>61</v>
          </cell>
          <cell r="G35">
            <v>27</v>
          </cell>
          <cell r="H35">
            <v>18</v>
          </cell>
          <cell r="J35">
            <v>37.799999999999997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30.991666666666699</v>
          </cell>
          <cell r="C5">
            <v>38.1</v>
          </cell>
          <cell r="D5">
            <v>25.1</v>
          </cell>
          <cell r="E5">
            <v>41.875</v>
          </cell>
          <cell r="F5">
            <v>61</v>
          </cell>
          <cell r="G5">
            <v>20</v>
          </cell>
          <cell r="H5">
            <v>16.2</v>
          </cell>
          <cell r="J5">
            <v>47.88</v>
          </cell>
          <cell r="K5">
            <v>0</v>
          </cell>
        </row>
        <row r="6">
          <cell r="B6">
            <v>30.320833333333301</v>
          </cell>
          <cell r="C6">
            <v>36.299999999999997</v>
          </cell>
          <cell r="D6">
            <v>22.8</v>
          </cell>
          <cell r="E6">
            <v>44.4166666666667</v>
          </cell>
          <cell r="F6">
            <v>75</v>
          </cell>
          <cell r="G6">
            <v>29</v>
          </cell>
          <cell r="H6">
            <v>13.32</v>
          </cell>
          <cell r="J6">
            <v>30.6</v>
          </cell>
          <cell r="K6">
            <v>0</v>
          </cell>
        </row>
        <row r="7">
          <cell r="B7">
            <v>25.412500000000001</v>
          </cell>
          <cell r="C7">
            <v>31</v>
          </cell>
          <cell r="D7">
            <v>21.3</v>
          </cell>
          <cell r="E7">
            <v>61.625</v>
          </cell>
          <cell r="F7">
            <v>77</v>
          </cell>
          <cell r="G7">
            <v>46</v>
          </cell>
          <cell r="H7">
            <v>14.04</v>
          </cell>
          <cell r="J7">
            <v>33.479999999999997</v>
          </cell>
          <cell r="K7">
            <v>0</v>
          </cell>
        </row>
        <row r="8">
          <cell r="B8">
            <v>26.154166666666701</v>
          </cell>
          <cell r="C8">
            <v>34.700000000000003</v>
          </cell>
          <cell r="D8">
            <v>19.3</v>
          </cell>
          <cell r="E8">
            <v>55.0416666666667</v>
          </cell>
          <cell r="F8">
            <v>79</v>
          </cell>
          <cell r="G8">
            <v>33</v>
          </cell>
          <cell r="H8">
            <v>6.48</v>
          </cell>
          <cell r="J8">
            <v>20.52</v>
          </cell>
          <cell r="K8">
            <v>0</v>
          </cell>
        </row>
        <row r="9">
          <cell r="B9">
            <v>29.0833333333333</v>
          </cell>
          <cell r="C9">
            <v>37</v>
          </cell>
          <cell r="D9">
            <v>21.9</v>
          </cell>
          <cell r="E9">
            <v>47.0833333333333</v>
          </cell>
          <cell r="F9">
            <v>76</v>
          </cell>
          <cell r="G9">
            <v>26</v>
          </cell>
          <cell r="H9">
            <v>12.96</v>
          </cell>
          <cell r="J9">
            <v>29.16</v>
          </cell>
          <cell r="K9">
            <v>0</v>
          </cell>
        </row>
        <row r="10">
          <cell r="B10">
            <v>29.7916666666667</v>
          </cell>
          <cell r="C10">
            <v>39.5</v>
          </cell>
          <cell r="D10">
            <v>19.8</v>
          </cell>
          <cell r="E10">
            <v>35.5833333333333</v>
          </cell>
          <cell r="F10">
            <v>70</v>
          </cell>
          <cell r="G10">
            <v>12</v>
          </cell>
          <cell r="H10">
            <v>7.2</v>
          </cell>
          <cell r="J10">
            <v>19.079999999999998</v>
          </cell>
          <cell r="K10">
            <v>0</v>
          </cell>
        </row>
        <row r="11">
          <cell r="B11">
            <v>30.612500000000001</v>
          </cell>
          <cell r="C11">
            <v>40.700000000000003</v>
          </cell>
          <cell r="D11">
            <v>18.5</v>
          </cell>
          <cell r="E11">
            <v>32.3333333333333</v>
          </cell>
          <cell r="F11">
            <v>76</v>
          </cell>
          <cell r="G11">
            <v>9</v>
          </cell>
          <cell r="H11">
            <v>13.32</v>
          </cell>
          <cell r="J11">
            <v>34.56</v>
          </cell>
          <cell r="K11">
            <v>0</v>
          </cell>
        </row>
        <row r="12">
          <cell r="B12">
            <v>30.512499999999999</v>
          </cell>
          <cell r="C12">
            <v>39.799999999999997</v>
          </cell>
          <cell r="D12">
            <v>23.3</v>
          </cell>
          <cell r="E12">
            <v>37.9166666666667</v>
          </cell>
          <cell r="F12">
            <v>56</v>
          </cell>
          <cell r="G12">
            <v>19</v>
          </cell>
          <cell r="H12">
            <v>12.24</v>
          </cell>
          <cell r="J12">
            <v>31.68</v>
          </cell>
          <cell r="K12">
            <v>0</v>
          </cell>
        </row>
        <row r="13">
          <cell r="B13">
            <v>29.370833333333302</v>
          </cell>
          <cell r="C13">
            <v>33.6</v>
          </cell>
          <cell r="D13">
            <v>26.5</v>
          </cell>
          <cell r="E13">
            <v>48.125</v>
          </cell>
          <cell r="F13">
            <v>62</v>
          </cell>
          <cell r="G13">
            <v>32</v>
          </cell>
          <cell r="H13">
            <v>7.56</v>
          </cell>
          <cell r="J13">
            <v>27</v>
          </cell>
          <cell r="K13">
            <v>0</v>
          </cell>
        </row>
        <row r="14">
          <cell r="B14">
            <v>24.004166666666698</v>
          </cell>
          <cell r="C14">
            <v>27.8</v>
          </cell>
          <cell r="D14">
            <v>22</v>
          </cell>
          <cell r="E14">
            <v>73.538461538461505</v>
          </cell>
          <cell r="F14">
            <v>94</v>
          </cell>
          <cell r="G14">
            <v>57</v>
          </cell>
          <cell r="H14">
            <v>11.52</v>
          </cell>
          <cell r="J14">
            <v>27.36</v>
          </cell>
          <cell r="K14">
            <v>13.8</v>
          </cell>
        </row>
        <row r="15">
          <cell r="B15">
            <v>22.441666666666698</v>
          </cell>
          <cell r="C15">
            <v>25.6</v>
          </cell>
          <cell r="D15">
            <v>20.5</v>
          </cell>
          <cell r="E15">
            <v>71.5</v>
          </cell>
          <cell r="F15">
            <v>86</v>
          </cell>
          <cell r="G15">
            <v>62</v>
          </cell>
          <cell r="H15">
            <v>13.68</v>
          </cell>
          <cell r="J15">
            <v>45.36</v>
          </cell>
          <cell r="K15">
            <v>33.200000000000003</v>
          </cell>
        </row>
        <row r="16">
          <cell r="B16">
            <v>23.237500000000001</v>
          </cell>
          <cell r="C16">
            <v>31.7</v>
          </cell>
          <cell r="D16">
            <v>16.600000000000001</v>
          </cell>
          <cell r="E16">
            <v>52.923076923076898</v>
          </cell>
          <cell r="F16">
            <v>99</v>
          </cell>
          <cell r="G16">
            <v>31</v>
          </cell>
          <cell r="H16">
            <v>7.56</v>
          </cell>
          <cell r="J16">
            <v>18.36</v>
          </cell>
          <cell r="K16">
            <v>0.2</v>
          </cell>
        </row>
        <row r="17">
          <cell r="B17">
            <v>27.504166666666698</v>
          </cell>
          <cell r="C17">
            <v>34.200000000000003</v>
          </cell>
          <cell r="D17">
            <v>22.6</v>
          </cell>
          <cell r="E17">
            <v>57.1666666666667</v>
          </cell>
          <cell r="F17">
            <v>73</v>
          </cell>
          <cell r="G17">
            <v>39</v>
          </cell>
          <cell r="H17">
            <v>11.52</v>
          </cell>
          <cell r="J17">
            <v>24.12</v>
          </cell>
          <cell r="K17">
            <v>0</v>
          </cell>
        </row>
        <row r="18">
          <cell r="B18">
            <v>29.212499999999999</v>
          </cell>
          <cell r="C18">
            <v>34.799999999999997</v>
          </cell>
          <cell r="D18">
            <v>23.7</v>
          </cell>
          <cell r="E18">
            <v>51.7916666666667</v>
          </cell>
          <cell r="F18">
            <v>76</v>
          </cell>
          <cell r="G18">
            <v>31</v>
          </cell>
          <cell r="H18">
            <v>10.44</v>
          </cell>
          <cell r="J18">
            <v>19.8</v>
          </cell>
          <cell r="K18">
            <v>0</v>
          </cell>
        </row>
        <row r="19">
          <cell r="B19">
            <v>29.975000000000001</v>
          </cell>
          <cell r="C19">
            <v>36.5</v>
          </cell>
          <cell r="D19">
            <v>22.7</v>
          </cell>
          <cell r="E19">
            <v>48.125</v>
          </cell>
          <cell r="F19">
            <v>80</v>
          </cell>
          <cell r="G19">
            <v>24</v>
          </cell>
          <cell r="H19">
            <v>12.24</v>
          </cell>
          <cell r="J19">
            <v>25.56</v>
          </cell>
          <cell r="K19">
            <v>0</v>
          </cell>
        </row>
        <row r="20">
          <cell r="B20">
            <v>29.129166666666698</v>
          </cell>
          <cell r="C20">
            <v>35.200000000000003</v>
          </cell>
          <cell r="D20">
            <v>22.8</v>
          </cell>
          <cell r="E20">
            <v>49.0416666666667</v>
          </cell>
          <cell r="F20">
            <v>71</v>
          </cell>
          <cell r="G20">
            <v>31</v>
          </cell>
          <cell r="H20">
            <v>10.44</v>
          </cell>
          <cell r="J20">
            <v>22.32</v>
          </cell>
          <cell r="K20">
            <v>0</v>
          </cell>
        </row>
        <row r="21">
          <cell r="B21">
            <v>29.324999999999999</v>
          </cell>
          <cell r="C21">
            <v>37.700000000000003</v>
          </cell>
          <cell r="D21">
            <v>22</v>
          </cell>
          <cell r="E21">
            <v>51.2083333333333</v>
          </cell>
          <cell r="F21">
            <v>89</v>
          </cell>
          <cell r="G21">
            <v>25</v>
          </cell>
          <cell r="H21">
            <v>11.16</v>
          </cell>
          <cell r="J21">
            <v>28.08</v>
          </cell>
          <cell r="K21">
            <v>0</v>
          </cell>
        </row>
        <row r="22">
          <cell r="B22">
            <v>24.983333333333299</v>
          </cell>
          <cell r="C22">
            <v>29.6</v>
          </cell>
          <cell r="D22">
            <v>22.8</v>
          </cell>
          <cell r="E22">
            <v>65.6666666666667</v>
          </cell>
          <cell r="F22">
            <v>79</v>
          </cell>
          <cell r="G22">
            <v>37</v>
          </cell>
          <cell r="H22">
            <v>18</v>
          </cell>
          <cell r="J22">
            <v>40.32</v>
          </cell>
          <cell r="K22">
            <v>1.6</v>
          </cell>
        </row>
        <row r="23">
          <cell r="B23">
            <v>24.1</v>
          </cell>
          <cell r="C23">
            <v>28.4</v>
          </cell>
          <cell r="D23">
            <v>21.2</v>
          </cell>
          <cell r="E23">
            <v>73.25</v>
          </cell>
          <cell r="F23">
            <v>91</v>
          </cell>
          <cell r="G23">
            <v>54</v>
          </cell>
          <cell r="H23">
            <v>5.04</v>
          </cell>
          <cell r="J23">
            <v>17.28</v>
          </cell>
          <cell r="K23">
            <v>0</v>
          </cell>
        </row>
        <row r="24">
          <cell r="B24">
            <v>25.4</v>
          </cell>
          <cell r="C24">
            <v>31.8</v>
          </cell>
          <cell r="D24">
            <v>20.9</v>
          </cell>
          <cell r="E24">
            <v>70.090909090909093</v>
          </cell>
          <cell r="F24">
            <v>98</v>
          </cell>
          <cell r="G24">
            <v>42</v>
          </cell>
          <cell r="H24">
            <v>12.6</v>
          </cell>
          <cell r="J24">
            <v>33.119999999999997</v>
          </cell>
          <cell r="K24">
            <v>0</v>
          </cell>
        </row>
        <row r="25">
          <cell r="B25">
            <v>27.25</v>
          </cell>
          <cell r="C25">
            <v>34.799999999999997</v>
          </cell>
          <cell r="D25">
            <v>21.9</v>
          </cell>
          <cell r="E25">
            <v>60.9583333333333</v>
          </cell>
          <cell r="F25">
            <v>87</v>
          </cell>
          <cell r="G25">
            <v>31</v>
          </cell>
          <cell r="H25">
            <v>12.6</v>
          </cell>
          <cell r="J25">
            <v>29.16</v>
          </cell>
          <cell r="K25">
            <v>0</v>
          </cell>
        </row>
        <row r="26">
          <cell r="B26">
            <v>28.404166666666701</v>
          </cell>
          <cell r="C26">
            <v>34.6</v>
          </cell>
          <cell r="D26">
            <v>23.2</v>
          </cell>
          <cell r="E26">
            <v>56.7083333333333</v>
          </cell>
          <cell r="F26">
            <v>80</v>
          </cell>
          <cell r="G26">
            <v>34</v>
          </cell>
          <cell r="H26">
            <v>13.68</v>
          </cell>
          <cell r="J26">
            <v>33.840000000000003</v>
          </cell>
          <cell r="K26">
            <v>0.4</v>
          </cell>
        </row>
        <row r="27">
          <cell r="B27">
            <v>28.866666666666699</v>
          </cell>
          <cell r="C27">
            <v>36.200000000000003</v>
          </cell>
          <cell r="D27">
            <v>22.2</v>
          </cell>
          <cell r="E27">
            <v>56.125</v>
          </cell>
          <cell r="F27">
            <v>89</v>
          </cell>
          <cell r="G27">
            <v>31</v>
          </cell>
          <cell r="H27">
            <v>13.68</v>
          </cell>
          <cell r="J27">
            <v>34.56</v>
          </cell>
          <cell r="K27">
            <v>0</v>
          </cell>
        </row>
        <row r="28">
          <cell r="B28">
            <v>31.529166666666701</v>
          </cell>
          <cell r="C28">
            <v>37.700000000000003</v>
          </cell>
          <cell r="D28">
            <v>26.8</v>
          </cell>
          <cell r="E28">
            <v>48.0833333333333</v>
          </cell>
          <cell r="F28">
            <v>64</v>
          </cell>
          <cell r="G28">
            <v>29</v>
          </cell>
          <cell r="H28">
            <v>18.72</v>
          </cell>
          <cell r="J28">
            <v>41.4</v>
          </cell>
          <cell r="K28">
            <v>0</v>
          </cell>
        </row>
        <row r="29">
          <cell r="B29">
            <v>30.116666666666699</v>
          </cell>
          <cell r="C29">
            <v>35.700000000000003</v>
          </cell>
          <cell r="D29">
            <v>24.8</v>
          </cell>
          <cell r="E29">
            <v>53.0833333333333</v>
          </cell>
          <cell r="F29">
            <v>74</v>
          </cell>
          <cell r="G29">
            <v>38</v>
          </cell>
          <cell r="H29">
            <v>8.64</v>
          </cell>
          <cell r="J29">
            <v>24.12</v>
          </cell>
          <cell r="K29">
            <v>0.2</v>
          </cell>
        </row>
        <row r="30">
          <cell r="B30">
            <v>26.279166666666701</v>
          </cell>
          <cell r="C30">
            <v>31.8</v>
          </cell>
          <cell r="D30">
            <v>20.399999999999999</v>
          </cell>
          <cell r="E30">
            <v>59</v>
          </cell>
          <cell r="F30">
            <v>98</v>
          </cell>
          <cell r="G30">
            <v>34</v>
          </cell>
          <cell r="H30">
            <v>8.64</v>
          </cell>
          <cell r="J30">
            <v>35.28</v>
          </cell>
          <cell r="K30">
            <v>7.2</v>
          </cell>
        </row>
        <row r="31">
          <cell r="B31">
            <v>26.695833333333301</v>
          </cell>
          <cell r="C31">
            <v>33.700000000000003</v>
          </cell>
          <cell r="D31">
            <v>19.600000000000001</v>
          </cell>
          <cell r="E31">
            <v>52.125</v>
          </cell>
          <cell r="F31">
            <v>87</v>
          </cell>
          <cell r="G31">
            <v>29</v>
          </cell>
          <cell r="H31">
            <v>7.56</v>
          </cell>
          <cell r="J31">
            <v>18</v>
          </cell>
          <cell r="K31">
            <v>0</v>
          </cell>
        </row>
        <row r="32">
          <cell r="B32">
            <v>28.570833333333301</v>
          </cell>
          <cell r="C32">
            <v>36.299999999999997</v>
          </cell>
          <cell r="D32">
            <v>21.8</v>
          </cell>
          <cell r="E32">
            <v>54.75</v>
          </cell>
          <cell r="F32">
            <v>81</v>
          </cell>
          <cell r="G32">
            <v>27</v>
          </cell>
          <cell r="H32">
            <v>8.64</v>
          </cell>
          <cell r="J32">
            <v>29.16</v>
          </cell>
          <cell r="K32">
            <v>0</v>
          </cell>
        </row>
        <row r="33">
          <cell r="B33">
            <v>29.758333333333301</v>
          </cell>
          <cell r="C33">
            <v>36.6</v>
          </cell>
          <cell r="D33">
            <v>23.4</v>
          </cell>
          <cell r="E33">
            <v>53.1666666666667</v>
          </cell>
          <cell r="F33">
            <v>86</v>
          </cell>
          <cell r="G33">
            <v>28</v>
          </cell>
          <cell r="H33">
            <v>6.84</v>
          </cell>
          <cell r="J33">
            <v>18</v>
          </cell>
          <cell r="K33">
            <v>0</v>
          </cell>
        </row>
        <row r="34">
          <cell r="B34">
            <v>30.595833333333299</v>
          </cell>
          <cell r="C34">
            <v>38.9</v>
          </cell>
          <cell r="D34">
            <v>23.4</v>
          </cell>
          <cell r="E34">
            <v>46.625</v>
          </cell>
          <cell r="F34">
            <v>83</v>
          </cell>
          <cell r="G34">
            <v>20</v>
          </cell>
          <cell r="H34">
            <v>14.04</v>
          </cell>
          <cell r="J34">
            <v>41.4</v>
          </cell>
          <cell r="K34">
            <v>0</v>
          </cell>
        </row>
        <row r="35">
          <cell r="B35">
            <v>29.820833333333301</v>
          </cell>
          <cell r="C35">
            <v>36.799999999999997</v>
          </cell>
          <cell r="D35">
            <v>23</v>
          </cell>
          <cell r="E35">
            <v>44.9166666666667</v>
          </cell>
          <cell r="F35">
            <v>76</v>
          </cell>
          <cell r="G35">
            <v>24</v>
          </cell>
          <cell r="H35">
            <v>15.84</v>
          </cell>
          <cell r="J35">
            <v>61.56</v>
          </cell>
          <cell r="K35">
            <v>0.4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31.920833333333299</v>
          </cell>
          <cell r="C5">
            <v>39.299999999999997</v>
          </cell>
          <cell r="D5">
            <v>25.2</v>
          </cell>
          <cell r="E5">
            <v>34.5416666666667</v>
          </cell>
          <cell r="F5">
            <v>51</v>
          </cell>
          <cell r="G5">
            <v>21</v>
          </cell>
          <cell r="H5">
            <v>12.6</v>
          </cell>
          <cell r="J5">
            <v>39.96</v>
          </cell>
          <cell r="K5">
            <v>0</v>
          </cell>
        </row>
        <row r="6">
          <cell r="B6">
            <v>31.2291666666667</v>
          </cell>
          <cell r="C6">
            <v>37.1</v>
          </cell>
          <cell r="D6">
            <v>25.4</v>
          </cell>
          <cell r="E6">
            <v>42.0833333333333</v>
          </cell>
          <cell r="F6">
            <v>57</v>
          </cell>
          <cell r="G6">
            <v>28</v>
          </cell>
          <cell r="H6">
            <v>14.76</v>
          </cell>
          <cell r="J6">
            <v>41.4</v>
          </cell>
          <cell r="K6">
            <v>0</v>
          </cell>
        </row>
        <row r="7">
          <cell r="B7">
            <v>24.766666666666701</v>
          </cell>
          <cell r="C7">
            <v>30.2</v>
          </cell>
          <cell r="D7">
            <v>19.899999999999999</v>
          </cell>
          <cell r="E7">
            <v>70.25</v>
          </cell>
          <cell r="F7">
            <v>91</v>
          </cell>
          <cell r="G7">
            <v>52</v>
          </cell>
          <cell r="H7">
            <v>3.24</v>
          </cell>
          <cell r="J7">
            <v>33.840000000000003</v>
          </cell>
          <cell r="K7">
            <v>0</v>
          </cell>
        </row>
        <row r="8">
          <cell r="B8">
            <v>25.358333333333299</v>
          </cell>
          <cell r="C8">
            <v>32.5</v>
          </cell>
          <cell r="D8">
            <v>19.5</v>
          </cell>
          <cell r="E8">
            <v>60.6666666666667</v>
          </cell>
          <cell r="F8">
            <v>80</v>
          </cell>
          <cell r="G8">
            <v>40</v>
          </cell>
          <cell r="H8">
            <v>8.2799999999999994</v>
          </cell>
          <cell r="J8">
            <v>27.72</v>
          </cell>
          <cell r="K8">
            <v>0</v>
          </cell>
        </row>
        <row r="9">
          <cell r="B9">
            <v>25.675000000000001</v>
          </cell>
          <cell r="C9">
            <v>33</v>
          </cell>
          <cell r="D9">
            <v>18.399999999999999</v>
          </cell>
          <cell r="E9">
            <v>53.0416666666667</v>
          </cell>
          <cell r="F9">
            <v>73</v>
          </cell>
          <cell r="G9">
            <v>29</v>
          </cell>
          <cell r="H9">
            <v>15.84</v>
          </cell>
          <cell r="J9">
            <v>38.880000000000003</v>
          </cell>
          <cell r="K9">
            <v>0</v>
          </cell>
        </row>
        <row r="10">
          <cell r="B10">
            <v>26.087499999999999</v>
          </cell>
          <cell r="C10">
            <v>34.700000000000003</v>
          </cell>
          <cell r="D10">
            <v>19.2</v>
          </cell>
          <cell r="E10">
            <v>46.1666666666667</v>
          </cell>
          <cell r="F10">
            <v>72</v>
          </cell>
          <cell r="G10">
            <v>21</v>
          </cell>
          <cell r="H10">
            <v>2.88</v>
          </cell>
          <cell r="J10">
            <v>24.84</v>
          </cell>
          <cell r="K10">
            <v>0</v>
          </cell>
        </row>
        <row r="11">
          <cell r="B11">
            <v>27.987500000000001</v>
          </cell>
          <cell r="C11">
            <v>38.5</v>
          </cell>
          <cell r="D11">
            <v>18.5</v>
          </cell>
          <cell r="E11">
            <v>42.4166666666667</v>
          </cell>
          <cell r="F11">
            <v>77</v>
          </cell>
          <cell r="G11">
            <v>14</v>
          </cell>
          <cell r="H11">
            <v>15.48</v>
          </cell>
          <cell r="J11">
            <v>38.520000000000003</v>
          </cell>
          <cell r="K11">
            <v>0</v>
          </cell>
        </row>
        <row r="12">
          <cell r="B12">
            <v>29.320833333333301</v>
          </cell>
          <cell r="C12">
            <v>38.5</v>
          </cell>
          <cell r="D12">
            <v>20.100000000000001</v>
          </cell>
          <cell r="E12">
            <v>36.5416666666667</v>
          </cell>
          <cell r="F12">
            <v>52</v>
          </cell>
          <cell r="G12">
            <v>23</v>
          </cell>
          <cell r="H12">
            <v>11.52</v>
          </cell>
          <cell r="J12">
            <v>35.28</v>
          </cell>
          <cell r="K12">
            <v>0</v>
          </cell>
        </row>
        <row r="13">
          <cell r="B13">
            <v>26.320833333333301</v>
          </cell>
          <cell r="C13">
            <v>31.7</v>
          </cell>
          <cell r="D13">
            <v>21.6</v>
          </cell>
          <cell r="E13">
            <v>63.4166666666667</v>
          </cell>
          <cell r="F13">
            <v>90</v>
          </cell>
          <cell r="G13">
            <v>41</v>
          </cell>
          <cell r="H13">
            <v>18</v>
          </cell>
          <cell r="J13">
            <v>43.92</v>
          </cell>
          <cell r="K13">
            <v>9.8000000000000007</v>
          </cell>
        </row>
        <row r="14">
          <cell r="B14">
            <v>22.183333333333302</v>
          </cell>
          <cell r="C14">
            <v>23.1</v>
          </cell>
          <cell r="D14">
            <v>21.2</v>
          </cell>
          <cell r="E14">
            <v>93.3333333333333</v>
          </cell>
          <cell r="F14">
            <v>99</v>
          </cell>
          <cell r="G14">
            <v>85</v>
          </cell>
          <cell r="H14">
            <v>2.88</v>
          </cell>
          <cell r="J14">
            <v>28.08</v>
          </cell>
          <cell r="K14">
            <v>20.399999999999999</v>
          </cell>
        </row>
        <row r="15">
          <cell r="B15">
            <v>21.870833333333302</v>
          </cell>
          <cell r="C15">
            <v>24.7</v>
          </cell>
          <cell r="D15">
            <v>20</v>
          </cell>
          <cell r="E15">
            <v>92.7083333333333</v>
          </cell>
          <cell r="F15">
            <v>100</v>
          </cell>
          <cell r="G15">
            <v>71</v>
          </cell>
          <cell r="H15">
            <v>13.68</v>
          </cell>
          <cell r="J15">
            <v>33.840000000000003</v>
          </cell>
          <cell r="K15">
            <v>55.2</v>
          </cell>
        </row>
        <row r="16">
          <cell r="B16">
            <v>22.024999999999999</v>
          </cell>
          <cell r="C16">
            <v>29.4</v>
          </cell>
          <cell r="D16">
            <v>15.2</v>
          </cell>
          <cell r="E16">
            <v>75.9166666666667</v>
          </cell>
          <cell r="F16">
            <v>100</v>
          </cell>
          <cell r="G16">
            <v>43</v>
          </cell>
          <cell r="H16">
            <v>1.8</v>
          </cell>
          <cell r="J16">
            <v>22.32</v>
          </cell>
          <cell r="K16">
            <v>0.2</v>
          </cell>
        </row>
        <row r="17">
          <cell r="B17">
            <v>25.3541666666667</v>
          </cell>
          <cell r="C17">
            <v>32.5</v>
          </cell>
          <cell r="D17">
            <v>17.8</v>
          </cell>
          <cell r="E17">
            <v>65.7083333333333</v>
          </cell>
          <cell r="F17">
            <v>93</v>
          </cell>
          <cell r="G17">
            <v>42</v>
          </cell>
          <cell r="H17">
            <v>10.8</v>
          </cell>
          <cell r="J17">
            <v>30.24</v>
          </cell>
          <cell r="K17">
            <v>0</v>
          </cell>
        </row>
        <row r="18">
          <cell r="B18">
            <v>26.483333333333299</v>
          </cell>
          <cell r="C18">
            <v>32.299999999999997</v>
          </cell>
          <cell r="D18">
            <v>21.2</v>
          </cell>
          <cell r="E18">
            <v>59.0833333333333</v>
          </cell>
          <cell r="F18">
            <v>75</v>
          </cell>
          <cell r="G18">
            <v>39</v>
          </cell>
          <cell r="H18">
            <v>18.36</v>
          </cell>
          <cell r="J18">
            <v>38.159999999999997</v>
          </cell>
          <cell r="K18">
            <v>0</v>
          </cell>
        </row>
        <row r="19">
          <cell r="B19">
            <v>27.362500000000001</v>
          </cell>
          <cell r="C19">
            <v>35</v>
          </cell>
          <cell r="D19">
            <v>21</v>
          </cell>
          <cell r="E19">
            <v>61.25</v>
          </cell>
          <cell r="F19">
            <v>87</v>
          </cell>
          <cell r="G19">
            <v>34</v>
          </cell>
          <cell r="H19">
            <v>16.2</v>
          </cell>
          <cell r="J19">
            <v>32.04</v>
          </cell>
          <cell r="K19">
            <v>0</v>
          </cell>
        </row>
        <row r="20">
          <cell r="B20">
            <v>27.133333333333301</v>
          </cell>
          <cell r="C20">
            <v>36.4</v>
          </cell>
          <cell r="D20">
            <v>20.100000000000001</v>
          </cell>
          <cell r="E20">
            <v>61.0416666666667</v>
          </cell>
          <cell r="F20">
            <v>89</v>
          </cell>
          <cell r="G20">
            <v>30</v>
          </cell>
          <cell r="H20">
            <v>23.76</v>
          </cell>
          <cell r="J20">
            <v>52.2</v>
          </cell>
          <cell r="K20">
            <v>0</v>
          </cell>
        </row>
        <row r="21">
          <cell r="B21">
            <v>28.933333333333302</v>
          </cell>
          <cell r="C21">
            <v>37.4</v>
          </cell>
          <cell r="D21">
            <v>20.5</v>
          </cell>
          <cell r="E21">
            <v>55.625</v>
          </cell>
          <cell r="F21">
            <v>90</v>
          </cell>
          <cell r="G21">
            <v>27</v>
          </cell>
          <cell r="H21">
            <v>2.16</v>
          </cell>
          <cell r="J21">
            <v>26.28</v>
          </cell>
          <cell r="K21">
            <v>0</v>
          </cell>
        </row>
        <row r="22">
          <cell r="B22">
            <v>24.441666666666698</v>
          </cell>
          <cell r="C22">
            <v>30.1</v>
          </cell>
          <cell r="D22">
            <v>21.5</v>
          </cell>
          <cell r="E22">
            <v>71.375</v>
          </cell>
          <cell r="F22">
            <v>95</v>
          </cell>
          <cell r="G22">
            <v>37</v>
          </cell>
          <cell r="H22">
            <v>18</v>
          </cell>
          <cell r="J22">
            <v>41.4</v>
          </cell>
          <cell r="K22">
            <v>4.2</v>
          </cell>
        </row>
        <row r="23">
          <cell r="B23">
            <v>21.054166666666699</v>
          </cell>
          <cell r="C23">
            <v>22.9</v>
          </cell>
          <cell r="D23">
            <v>19.8</v>
          </cell>
          <cell r="E23">
            <v>95.6666666666667</v>
          </cell>
          <cell r="F23">
            <v>100</v>
          </cell>
          <cell r="G23">
            <v>87</v>
          </cell>
          <cell r="H23">
            <v>0</v>
          </cell>
          <cell r="J23">
            <v>11.52</v>
          </cell>
          <cell r="K23">
            <v>61.4</v>
          </cell>
        </row>
        <row r="24">
          <cell r="B24">
            <v>22.0208333333333</v>
          </cell>
          <cell r="C24">
            <v>27.3</v>
          </cell>
          <cell r="D24">
            <v>19.100000000000001</v>
          </cell>
          <cell r="E24">
            <v>84.6666666666667</v>
          </cell>
          <cell r="F24">
            <v>99</v>
          </cell>
          <cell r="G24">
            <v>62</v>
          </cell>
          <cell r="H24">
            <v>5.4</v>
          </cell>
          <cell r="J24">
            <v>26.64</v>
          </cell>
          <cell r="K24">
            <v>0</v>
          </cell>
        </row>
        <row r="25">
          <cell r="B25">
            <v>24.8</v>
          </cell>
          <cell r="C25">
            <v>31.4</v>
          </cell>
          <cell r="D25">
            <v>19.8</v>
          </cell>
          <cell r="E25">
            <v>74.5416666666667</v>
          </cell>
          <cell r="F25">
            <v>92</v>
          </cell>
          <cell r="G25">
            <v>50</v>
          </cell>
          <cell r="H25">
            <v>14.04</v>
          </cell>
          <cell r="J25">
            <v>30.24</v>
          </cell>
          <cell r="K25">
            <v>0</v>
          </cell>
        </row>
        <row r="26">
          <cell r="B26">
            <v>27.129166666666698</v>
          </cell>
          <cell r="C26">
            <v>35.700000000000003</v>
          </cell>
          <cell r="D26">
            <v>21.3</v>
          </cell>
          <cell r="E26">
            <v>68.9583333333333</v>
          </cell>
          <cell r="F26">
            <v>95</v>
          </cell>
          <cell r="G26">
            <v>26</v>
          </cell>
          <cell r="H26">
            <v>15.48</v>
          </cell>
          <cell r="J26">
            <v>46.44</v>
          </cell>
          <cell r="K26">
            <v>0.4</v>
          </cell>
        </row>
        <row r="27">
          <cell r="B27">
            <v>28.508333333333301</v>
          </cell>
          <cell r="C27">
            <v>36.4</v>
          </cell>
          <cell r="D27">
            <v>23.1</v>
          </cell>
          <cell r="E27">
            <v>64.8333333333333</v>
          </cell>
          <cell r="F27">
            <v>89</v>
          </cell>
          <cell r="G27">
            <v>33</v>
          </cell>
          <cell r="H27">
            <v>7.2</v>
          </cell>
          <cell r="J27">
            <v>36.36</v>
          </cell>
          <cell r="K27">
            <v>0</v>
          </cell>
        </row>
        <row r="28">
          <cell r="B28">
            <v>30.037500000000001</v>
          </cell>
          <cell r="C28">
            <v>37.299999999999997</v>
          </cell>
          <cell r="D28">
            <v>23.4</v>
          </cell>
          <cell r="E28">
            <v>58.4583333333333</v>
          </cell>
          <cell r="F28">
            <v>85</v>
          </cell>
          <cell r="G28">
            <v>32</v>
          </cell>
          <cell r="H28">
            <v>19.079999999999998</v>
          </cell>
          <cell r="J28">
            <v>54.36</v>
          </cell>
          <cell r="K28">
            <v>0</v>
          </cell>
        </row>
        <row r="29">
          <cell r="B29">
            <v>28.129166666666698</v>
          </cell>
          <cell r="C29">
            <v>34.9</v>
          </cell>
          <cell r="D29">
            <v>21.8</v>
          </cell>
          <cell r="E29">
            <v>61.125</v>
          </cell>
          <cell r="F29">
            <v>84</v>
          </cell>
          <cell r="G29">
            <v>35</v>
          </cell>
          <cell r="H29">
            <v>8.2799999999999994</v>
          </cell>
          <cell r="J29">
            <v>28.44</v>
          </cell>
          <cell r="K29">
            <v>0</v>
          </cell>
        </row>
        <row r="30">
          <cell r="B30">
            <v>25.995833333333302</v>
          </cell>
          <cell r="C30">
            <v>30.9</v>
          </cell>
          <cell r="D30">
            <v>22.2</v>
          </cell>
          <cell r="E30">
            <v>51.75</v>
          </cell>
          <cell r="F30">
            <v>73</v>
          </cell>
          <cell r="G30">
            <v>29</v>
          </cell>
          <cell r="H30">
            <v>11.52</v>
          </cell>
          <cell r="J30">
            <v>29.16</v>
          </cell>
          <cell r="K30">
            <v>0</v>
          </cell>
        </row>
        <row r="31">
          <cell r="B31">
            <v>25.820833333333301</v>
          </cell>
          <cell r="C31">
            <v>33.799999999999997</v>
          </cell>
          <cell r="D31">
            <v>18.3</v>
          </cell>
          <cell r="E31">
            <v>51.25</v>
          </cell>
          <cell r="F31">
            <v>74</v>
          </cell>
          <cell r="G31">
            <v>29</v>
          </cell>
          <cell r="H31">
            <v>14.04</v>
          </cell>
          <cell r="J31">
            <v>30.24</v>
          </cell>
          <cell r="K31">
            <v>0</v>
          </cell>
        </row>
        <row r="32">
          <cell r="B32">
            <v>27.362500000000001</v>
          </cell>
          <cell r="C32">
            <v>32.6</v>
          </cell>
          <cell r="D32">
            <v>23.3</v>
          </cell>
          <cell r="E32">
            <v>63.0833333333333</v>
          </cell>
          <cell r="F32">
            <v>79</v>
          </cell>
          <cell r="G32">
            <v>46</v>
          </cell>
          <cell r="H32">
            <v>11.16</v>
          </cell>
          <cell r="J32">
            <v>30.96</v>
          </cell>
          <cell r="K32">
            <v>0</v>
          </cell>
        </row>
        <row r="33">
          <cell r="B33">
            <v>27.941666666666698</v>
          </cell>
          <cell r="C33">
            <v>35.299999999999997</v>
          </cell>
          <cell r="D33">
            <v>21.1</v>
          </cell>
          <cell r="E33">
            <v>62.5</v>
          </cell>
          <cell r="F33">
            <v>94</v>
          </cell>
          <cell r="G33">
            <v>30</v>
          </cell>
          <cell r="H33">
            <v>5.76</v>
          </cell>
          <cell r="J33">
            <v>24.48</v>
          </cell>
          <cell r="K33">
            <v>0</v>
          </cell>
        </row>
        <row r="34">
          <cell r="B34">
            <v>29.012499999999999</v>
          </cell>
          <cell r="C34">
            <v>36.5</v>
          </cell>
          <cell r="D34">
            <v>21.7</v>
          </cell>
          <cell r="E34">
            <v>53.6666666666667</v>
          </cell>
          <cell r="F34">
            <v>85</v>
          </cell>
          <cell r="G34">
            <v>27</v>
          </cell>
          <cell r="H34">
            <v>3.96</v>
          </cell>
          <cell r="J34">
            <v>26.28</v>
          </cell>
          <cell r="K34">
            <v>0</v>
          </cell>
        </row>
        <row r="35">
          <cell r="B35">
            <v>28.741666666666699</v>
          </cell>
          <cell r="C35">
            <v>34.799999999999997</v>
          </cell>
          <cell r="D35">
            <v>23.1</v>
          </cell>
          <cell r="E35">
            <v>47.0416666666667</v>
          </cell>
          <cell r="F35">
            <v>63</v>
          </cell>
          <cell r="G35">
            <v>29</v>
          </cell>
          <cell r="H35">
            <v>20.16</v>
          </cell>
          <cell r="J35">
            <v>41.76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29.241666666666699</v>
          </cell>
          <cell r="C5">
            <v>38.9</v>
          </cell>
          <cell r="D5">
            <v>21.5</v>
          </cell>
          <cell r="E5">
            <v>46.875</v>
          </cell>
          <cell r="F5">
            <v>72</v>
          </cell>
          <cell r="G5">
            <v>22</v>
          </cell>
          <cell r="H5">
            <v>36.36</v>
          </cell>
          <cell r="J5">
            <v>55.08</v>
          </cell>
          <cell r="K5">
            <v>0</v>
          </cell>
        </row>
        <row r="6">
          <cell r="B6">
            <v>29.337499999999999</v>
          </cell>
          <cell r="C6">
            <v>36.4</v>
          </cell>
          <cell r="D6">
            <v>23</v>
          </cell>
          <cell r="E6">
            <v>48.375</v>
          </cell>
          <cell r="F6">
            <v>64</v>
          </cell>
          <cell r="G6">
            <v>30</v>
          </cell>
          <cell r="H6">
            <v>30.24</v>
          </cell>
          <cell r="J6">
            <v>51.48</v>
          </cell>
          <cell r="K6">
            <v>0</v>
          </cell>
        </row>
        <row r="7">
          <cell r="B7">
            <v>23.866666666666699</v>
          </cell>
          <cell r="C7">
            <v>29.6</v>
          </cell>
          <cell r="D7">
            <v>18.8</v>
          </cell>
          <cell r="E7">
            <v>72.5</v>
          </cell>
          <cell r="F7">
            <v>93</v>
          </cell>
          <cell r="G7">
            <v>52</v>
          </cell>
          <cell r="H7">
            <v>22.68</v>
          </cell>
          <cell r="J7">
            <v>46.44</v>
          </cell>
          <cell r="K7">
            <v>0</v>
          </cell>
        </row>
        <row r="8">
          <cell r="B8">
            <v>24.866666666666699</v>
          </cell>
          <cell r="C8">
            <v>33.4</v>
          </cell>
          <cell r="D8">
            <v>18.399999999999999</v>
          </cell>
          <cell r="E8">
            <v>59.5416666666667</v>
          </cell>
          <cell r="F8">
            <v>75</v>
          </cell>
          <cell r="G8">
            <v>40</v>
          </cell>
          <cell r="H8">
            <v>18</v>
          </cell>
          <cell r="J8">
            <v>33.479999999999997</v>
          </cell>
          <cell r="K8">
            <v>0</v>
          </cell>
        </row>
        <row r="9">
          <cell r="B9">
            <v>25.0833333333333</v>
          </cell>
          <cell r="C9">
            <v>33.799999999999997</v>
          </cell>
          <cell r="D9">
            <v>18.2</v>
          </cell>
          <cell r="E9">
            <v>58.2916666666667</v>
          </cell>
          <cell r="F9">
            <v>81</v>
          </cell>
          <cell r="G9">
            <v>32</v>
          </cell>
          <cell r="H9">
            <v>24.12</v>
          </cell>
          <cell r="J9">
            <v>38.159999999999997</v>
          </cell>
          <cell r="K9">
            <v>0</v>
          </cell>
        </row>
        <row r="10">
          <cell r="B10">
            <v>26.120833333333302</v>
          </cell>
          <cell r="C10">
            <v>34.9</v>
          </cell>
          <cell r="D10">
            <v>16.600000000000001</v>
          </cell>
          <cell r="E10">
            <v>45.1666666666667</v>
          </cell>
          <cell r="F10">
            <v>77</v>
          </cell>
          <cell r="G10">
            <v>23</v>
          </cell>
          <cell r="H10">
            <v>21.24</v>
          </cell>
          <cell r="J10">
            <v>34.92</v>
          </cell>
          <cell r="K10">
            <v>0</v>
          </cell>
        </row>
        <row r="11">
          <cell r="B11">
            <v>28.475000000000001</v>
          </cell>
          <cell r="C11">
            <v>39.200000000000003</v>
          </cell>
          <cell r="D11">
            <v>18.8</v>
          </cell>
          <cell r="E11">
            <v>38.1666666666667</v>
          </cell>
          <cell r="F11">
            <v>67</v>
          </cell>
          <cell r="G11">
            <v>14</v>
          </cell>
          <cell r="H11">
            <v>30.6</v>
          </cell>
          <cell r="J11">
            <v>45.72</v>
          </cell>
          <cell r="K11">
            <v>0</v>
          </cell>
        </row>
        <row r="12">
          <cell r="B12">
            <v>28.620833333333302</v>
          </cell>
          <cell r="C12">
            <v>38.5</v>
          </cell>
          <cell r="D12">
            <v>20.5</v>
          </cell>
          <cell r="E12">
            <v>39.125</v>
          </cell>
          <cell r="F12">
            <v>56</v>
          </cell>
          <cell r="G12">
            <v>24</v>
          </cell>
          <cell r="H12">
            <v>28.8</v>
          </cell>
          <cell r="J12">
            <v>47.52</v>
          </cell>
          <cell r="K12">
            <v>0</v>
          </cell>
        </row>
        <row r="13">
          <cell r="B13">
            <v>25.158333333333299</v>
          </cell>
          <cell r="C13">
            <v>30.7</v>
          </cell>
          <cell r="D13">
            <v>20.9</v>
          </cell>
          <cell r="E13">
            <v>66.9166666666667</v>
          </cell>
          <cell r="F13">
            <v>91</v>
          </cell>
          <cell r="G13">
            <v>41</v>
          </cell>
          <cell r="H13">
            <v>23.04</v>
          </cell>
          <cell r="J13">
            <v>44.28</v>
          </cell>
          <cell r="K13">
            <v>1.4</v>
          </cell>
        </row>
        <row r="14">
          <cell r="B14">
            <v>21.087499999999999</v>
          </cell>
          <cell r="C14">
            <v>21.7</v>
          </cell>
          <cell r="D14">
            <v>20.100000000000001</v>
          </cell>
          <cell r="E14">
            <v>96.0833333333333</v>
          </cell>
          <cell r="F14">
            <v>98</v>
          </cell>
          <cell r="G14">
            <v>87</v>
          </cell>
          <cell r="H14">
            <v>25.2</v>
          </cell>
          <cell r="J14">
            <v>33.119999999999997</v>
          </cell>
          <cell r="K14">
            <v>30.2</v>
          </cell>
        </row>
        <row r="15">
          <cell r="B15">
            <v>21.254166666666698</v>
          </cell>
          <cell r="C15">
            <v>24.5</v>
          </cell>
          <cell r="D15">
            <v>19.100000000000001</v>
          </cell>
          <cell r="E15">
            <v>91.625</v>
          </cell>
          <cell r="F15">
            <v>98</v>
          </cell>
          <cell r="G15">
            <v>70</v>
          </cell>
          <cell r="H15">
            <v>28.8</v>
          </cell>
          <cell r="J15">
            <v>41.4</v>
          </cell>
          <cell r="K15">
            <v>43.6</v>
          </cell>
        </row>
        <row r="16">
          <cell r="B16">
            <v>21.158333333333299</v>
          </cell>
          <cell r="C16">
            <v>29.4</v>
          </cell>
          <cell r="D16">
            <v>13.7</v>
          </cell>
          <cell r="E16">
            <v>75.7083333333333</v>
          </cell>
          <cell r="F16">
            <v>98</v>
          </cell>
          <cell r="G16">
            <v>40</v>
          </cell>
          <cell r="H16">
            <v>19.079999999999998</v>
          </cell>
          <cell r="J16">
            <v>29.88</v>
          </cell>
          <cell r="K16">
            <v>0.4</v>
          </cell>
        </row>
        <row r="17">
          <cell r="B17">
            <v>24.866666666666699</v>
          </cell>
          <cell r="C17">
            <v>32.9</v>
          </cell>
          <cell r="D17">
            <v>18</v>
          </cell>
          <cell r="E17">
            <v>65.75</v>
          </cell>
          <cell r="F17">
            <v>89</v>
          </cell>
          <cell r="G17">
            <v>41</v>
          </cell>
          <cell r="H17">
            <v>23.04</v>
          </cell>
          <cell r="J17">
            <v>35.28</v>
          </cell>
          <cell r="K17">
            <v>0</v>
          </cell>
        </row>
        <row r="18">
          <cell r="B18">
            <v>26.595833333333299</v>
          </cell>
          <cell r="C18">
            <v>33.299999999999997</v>
          </cell>
          <cell r="D18">
            <v>21.3</v>
          </cell>
          <cell r="E18">
            <v>57.5</v>
          </cell>
          <cell r="F18">
            <v>73</v>
          </cell>
          <cell r="G18">
            <v>35</v>
          </cell>
          <cell r="H18">
            <v>24.84</v>
          </cell>
          <cell r="J18">
            <v>44.64</v>
          </cell>
          <cell r="K18">
            <v>0</v>
          </cell>
        </row>
        <row r="19">
          <cell r="B19">
            <v>27.2916666666667</v>
          </cell>
          <cell r="C19">
            <v>35.1</v>
          </cell>
          <cell r="D19">
            <v>20</v>
          </cell>
          <cell r="E19">
            <v>59.0416666666667</v>
          </cell>
          <cell r="F19">
            <v>86</v>
          </cell>
          <cell r="G19">
            <v>32</v>
          </cell>
          <cell r="H19">
            <v>22.68</v>
          </cell>
          <cell r="J19">
            <v>43.92</v>
          </cell>
          <cell r="K19">
            <v>0</v>
          </cell>
        </row>
        <row r="20">
          <cell r="B20">
            <v>25.737500000000001</v>
          </cell>
          <cell r="C20">
            <v>36.5</v>
          </cell>
          <cell r="D20">
            <v>19.399999999999999</v>
          </cell>
          <cell r="E20">
            <v>64.0833333333333</v>
          </cell>
          <cell r="F20">
            <v>90</v>
          </cell>
          <cell r="G20">
            <v>30</v>
          </cell>
          <cell r="H20">
            <v>33.119999999999997</v>
          </cell>
          <cell r="J20">
            <v>59.4</v>
          </cell>
          <cell r="K20">
            <v>17</v>
          </cell>
        </row>
        <row r="21">
          <cell r="B21">
            <v>27.279166666666701</v>
          </cell>
          <cell r="C21">
            <v>36.1</v>
          </cell>
          <cell r="D21">
            <v>21.2</v>
          </cell>
          <cell r="E21">
            <v>61.2083333333333</v>
          </cell>
          <cell r="F21">
            <v>92</v>
          </cell>
          <cell r="G21">
            <v>28</v>
          </cell>
          <cell r="H21">
            <v>30.24</v>
          </cell>
          <cell r="J21">
            <v>55.8</v>
          </cell>
          <cell r="K21">
            <v>0</v>
          </cell>
        </row>
        <row r="22">
          <cell r="B22">
            <v>22.175000000000001</v>
          </cell>
          <cell r="C22">
            <v>26.2</v>
          </cell>
          <cell r="D22">
            <v>20.2</v>
          </cell>
          <cell r="E22">
            <v>82.9583333333333</v>
          </cell>
          <cell r="F22">
            <v>97</v>
          </cell>
          <cell r="G22">
            <v>55</v>
          </cell>
          <cell r="H22">
            <v>26.64</v>
          </cell>
          <cell r="J22">
            <v>47.88</v>
          </cell>
          <cell r="K22">
            <v>10.4</v>
          </cell>
        </row>
        <row r="23">
          <cell r="B23">
            <v>20.845833333333299</v>
          </cell>
          <cell r="C23">
            <v>24.3</v>
          </cell>
          <cell r="D23">
            <v>19.3</v>
          </cell>
          <cell r="E23">
            <v>92.7083333333333</v>
          </cell>
          <cell r="F23">
            <v>98</v>
          </cell>
          <cell r="G23">
            <v>73</v>
          </cell>
          <cell r="H23">
            <v>11.52</v>
          </cell>
          <cell r="J23">
            <v>27</v>
          </cell>
          <cell r="K23">
            <v>13.4</v>
          </cell>
        </row>
        <row r="24">
          <cell r="B24">
            <v>21.637499999999999</v>
          </cell>
          <cell r="C24">
            <v>26.2</v>
          </cell>
          <cell r="D24">
            <v>19.2</v>
          </cell>
          <cell r="E24">
            <v>89.0833333333333</v>
          </cell>
          <cell r="F24">
            <v>98</v>
          </cell>
          <cell r="G24">
            <v>65</v>
          </cell>
          <cell r="H24">
            <v>18.36</v>
          </cell>
          <cell r="J24">
            <v>27.36</v>
          </cell>
          <cell r="K24">
            <v>0</v>
          </cell>
        </row>
        <row r="25">
          <cell r="B25">
            <v>24.5208333333333</v>
          </cell>
          <cell r="C25">
            <v>32.1</v>
          </cell>
          <cell r="D25">
            <v>19.600000000000001</v>
          </cell>
          <cell r="E25">
            <v>75.8333333333333</v>
          </cell>
          <cell r="F25">
            <v>96</v>
          </cell>
          <cell r="G25">
            <v>44</v>
          </cell>
          <cell r="H25">
            <v>25.2</v>
          </cell>
          <cell r="J25">
            <v>38.880000000000003</v>
          </cell>
          <cell r="K25">
            <v>0</v>
          </cell>
        </row>
        <row r="26">
          <cell r="B26">
            <v>26.225000000000001</v>
          </cell>
          <cell r="C26">
            <v>34.700000000000003</v>
          </cell>
          <cell r="D26">
            <v>20.2</v>
          </cell>
          <cell r="E26">
            <v>71.7083333333333</v>
          </cell>
          <cell r="F26">
            <v>96</v>
          </cell>
          <cell r="G26">
            <v>38</v>
          </cell>
          <cell r="H26">
            <v>19.8</v>
          </cell>
          <cell r="J26">
            <v>39.6</v>
          </cell>
          <cell r="K26">
            <v>0</v>
          </cell>
        </row>
        <row r="27">
          <cell r="B27">
            <v>27.558333333333302</v>
          </cell>
          <cell r="C27">
            <v>36</v>
          </cell>
          <cell r="D27">
            <v>21.3</v>
          </cell>
          <cell r="E27">
            <v>67.3333333333333</v>
          </cell>
          <cell r="F27">
            <v>96</v>
          </cell>
          <cell r="G27">
            <v>32</v>
          </cell>
          <cell r="H27">
            <v>25.92</v>
          </cell>
          <cell r="J27">
            <v>43.2</v>
          </cell>
          <cell r="K27">
            <v>0</v>
          </cell>
        </row>
        <row r="28">
          <cell r="B28">
            <v>29.129166666666698</v>
          </cell>
          <cell r="C28">
            <v>36.200000000000003</v>
          </cell>
          <cell r="D28">
            <v>22.4</v>
          </cell>
          <cell r="E28">
            <v>61.1666666666667</v>
          </cell>
          <cell r="F28">
            <v>88</v>
          </cell>
          <cell r="G28">
            <v>38</v>
          </cell>
          <cell r="H28">
            <v>40.68</v>
          </cell>
          <cell r="J28">
            <v>62.64</v>
          </cell>
          <cell r="K28">
            <v>0</v>
          </cell>
        </row>
        <row r="29">
          <cell r="B29">
            <v>27.341666666666701</v>
          </cell>
          <cell r="C29">
            <v>34.6</v>
          </cell>
          <cell r="D29">
            <v>21.3</v>
          </cell>
          <cell r="E29">
            <v>63.0416666666667</v>
          </cell>
          <cell r="F29">
            <v>88</v>
          </cell>
          <cell r="G29">
            <v>36</v>
          </cell>
          <cell r="H29">
            <v>30.6</v>
          </cell>
          <cell r="J29">
            <v>47.16</v>
          </cell>
          <cell r="K29">
            <v>0</v>
          </cell>
        </row>
        <row r="30">
          <cell r="B30">
            <v>25.366666666666699</v>
          </cell>
          <cell r="C30">
            <v>29.4</v>
          </cell>
          <cell r="D30">
            <v>21.2</v>
          </cell>
          <cell r="E30">
            <v>50.25</v>
          </cell>
          <cell r="F30">
            <v>71</v>
          </cell>
          <cell r="G30">
            <v>34</v>
          </cell>
          <cell r="H30">
            <v>24.12</v>
          </cell>
          <cell r="J30">
            <v>43.2</v>
          </cell>
          <cell r="K30">
            <v>0</v>
          </cell>
        </row>
        <row r="31">
          <cell r="B31">
            <v>25.524999999999999</v>
          </cell>
          <cell r="C31">
            <v>33.299999999999997</v>
          </cell>
          <cell r="D31">
            <v>18</v>
          </cell>
          <cell r="E31">
            <v>49.75</v>
          </cell>
          <cell r="F31">
            <v>70</v>
          </cell>
          <cell r="G31">
            <v>28</v>
          </cell>
          <cell r="H31">
            <v>15.48</v>
          </cell>
          <cell r="J31">
            <v>32.76</v>
          </cell>
          <cell r="K31">
            <v>0</v>
          </cell>
        </row>
        <row r="32">
          <cell r="B32">
            <v>26.774999999999999</v>
          </cell>
          <cell r="C32">
            <v>33.200000000000003</v>
          </cell>
          <cell r="D32">
            <v>20.9</v>
          </cell>
          <cell r="E32">
            <v>57.5</v>
          </cell>
          <cell r="F32">
            <v>85</v>
          </cell>
          <cell r="G32">
            <v>46</v>
          </cell>
          <cell r="H32">
            <v>23.4</v>
          </cell>
          <cell r="J32">
            <v>32.4</v>
          </cell>
          <cell r="K32">
            <v>0</v>
          </cell>
        </row>
        <row r="33">
          <cell r="B33">
            <v>27.133333333333301</v>
          </cell>
          <cell r="C33">
            <v>35.4</v>
          </cell>
          <cell r="D33">
            <v>20.100000000000001</v>
          </cell>
          <cell r="E33">
            <v>66.8333333333333</v>
          </cell>
          <cell r="F33">
            <v>98</v>
          </cell>
          <cell r="G33">
            <v>34</v>
          </cell>
          <cell r="H33">
            <v>16.559999999999999</v>
          </cell>
          <cell r="J33">
            <v>32.76</v>
          </cell>
          <cell r="K33">
            <v>0</v>
          </cell>
        </row>
        <row r="34">
          <cell r="B34">
            <v>28.470833333333299</v>
          </cell>
          <cell r="C34">
            <v>36.6</v>
          </cell>
          <cell r="D34">
            <v>22</v>
          </cell>
          <cell r="E34">
            <v>54.5</v>
          </cell>
          <cell r="F34">
            <v>81</v>
          </cell>
          <cell r="G34">
            <v>29</v>
          </cell>
          <cell r="H34">
            <v>20.52</v>
          </cell>
          <cell r="J34">
            <v>33.119999999999997</v>
          </cell>
          <cell r="K34">
            <v>0</v>
          </cell>
        </row>
        <row r="35">
          <cell r="B35">
            <v>27.362500000000001</v>
          </cell>
          <cell r="C35">
            <v>35.9</v>
          </cell>
          <cell r="D35">
            <v>21.6</v>
          </cell>
          <cell r="E35">
            <v>57.9166666666667</v>
          </cell>
          <cell r="F35">
            <v>93</v>
          </cell>
          <cell r="G35">
            <v>31</v>
          </cell>
          <cell r="H35">
            <v>27</v>
          </cell>
          <cell r="J35">
            <v>44.64</v>
          </cell>
          <cell r="K35">
            <v>2.8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28.120833333333302</v>
          </cell>
          <cell r="C5">
            <v>38.299999999999997</v>
          </cell>
          <cell r="D5">
            <v>19.3</v>
          </cell>
          <cell r="E5">
            <v>58.2916666666667</v>
          </cell>
          <cell r="F5">
            <v>90</v>
          </cell>
          <cell r="G5">
            <v>24</v>
          </cell>
          <cell r="H5">
            <v>14.76</v>
          </cell>
          <cell r="J5">
            <v>45</v>
          </cell>
          <cell r="K5">
            <v>0</v>
          </cell>
        </row>
        <row r="6">
          <cell r="B6">
            <v>28.75</v>
          </cell>
          <cell r="C6">
            <v>37.799999999999997</v>
          </cell>
          <cell r="D6">
            <v>21</v>
          </cell>
          <cell r="E6">
            <v>51.7916666666667</v>
          </cell>
          <cell r="F6">
            <v>77</v>
          </cell>
          <cell r="G6">
            <v>26</v>
          </cell>
          <cell r="H6">
            <v>23.04</v>
          </cell>
          <cell r="J6">
            <v>45.36</v>
          </cell>
          <cell r="K6">
            <v>0</v>
          </cell>
        </row>
        <row r="7">
          <cell r="B7">
            <v>26.620833333333302</v>
          </cell>
          <cell r="C7">
            <v>32.299999999999997</v>
          </cell>
          <cell r="D7">
            <v>22.1</v>
          </cell>
          <cell r="E7">
            <v>64.4583333333333</v>
          </cell>
          <cell r="F7">
            <v>80</v>
          </cell>
          <cell r="G7">
            <v>46</v>
          </cell>
          <cell r="H7">
            <v>14.76</v>
          </cell>
          <cell r="J7">
            <v>41.04</v>
          </cell>
          <cell r="K7">
            <v>0</v>
          </cell>
        </row>
        <row r="8">
          <cell r="B8">
            <v>25.6041666666667</v>
          </cell>
          <cell r="C8">
            <v>32.799999999999997</v>
          </cell>
          <cell r="D8">
            <v>20.7</v>
          </cell>
          <cell r="E8">
            <v>59.4166666666667</v>
          </cell>
          <cell r="F8">
            <v>72</v>
          </cell>
          <cell r="G8">
            <v>39</v>
          </cell>
          <cell r="H8">
            <v>13.68</v>
          </cell>
          <cell r="J8">
            <v>24.84</v>
          </cell>
          <cell r="K8">
            <v>0</v>
          </cell>
        </row>
        <row r="9">
          <cell r="B9">
            <v>26.0833333333333</v>
          </cell>
          <cell r="C9">
            <v>33.9</v>
          </cell>
          <cell r="D9">
            <v>19.899999999999999</v>
          </cell>
          <cell r="E9">
            <v>56.4583333333333</v>
          </cell>
          <cell r="F9">
            <v>79</v>
          </cell>
          <cell r="G9">
            <v>29</v>
          </cell>
          <cell r="H9">
            <v>12.6</v>
          </cell>
          <cell r="J9">
            <v>29.16</v>
          </cell>
          <cell r="K9">
            <v>0</v>
          </cell>
        </row>
        <row r="10">
          <cell r="B10">
            <v>26.529166666666701</v>
          </cell>
          <cell r="C10">
            <v>37.799999999999997</v>
          </cell>
          <cell r="D10">
            <v>15</v>
          </cell>
          <cell r="E10">
            <v>49.125</v>
          </cell>
          <cell r="F10">
            <v>88</v>
          </cell>
          <cell r="G10">
            <v>18</v>
          </cell>
          <cell r="H10">
            <v>11.52</v>
          </cell>
          <cell r="J10">
            <v>28.44</v>
          </cell>
          <cell r="K10">
            <v>0</v>
          </cell>
        </row>
        <row r="11">
          <cell r="B11">
            <v>27.591666666666701</v>
          </cell>
          <cell r="C11">
            <v>41.1</v>
          </cell>
          <cell r="D11">
            <v>15.7</v>
          </cell>
          <cell r="E11">
            <v>44</v>
          </cell>
          <cell r="F11">
            <v>84</v>
          </cell>
          <cell r="G11">
            <v>11</v>
          </cell>
          <cell r="H11">
            <v>11.88</v>
          </cell>
          <cell r="J11">
            <v>33.840000000000003</v>
          </cell>
          <cell r="K11">
            <v>0</v>
          </cell>
        </row>
        <row r="12">
          <cell r="B12">
            <v>27.683333333333302</v>
          </cell>
          <cell r="C12">
            <v>39.4</v>
          </cell>
          <cell r="D12">
            <v>18.399999999999999</v>
          </cell>
          <cell r="E12">
            <v>45.6666666666667</v>
          </cell>
          <cell r="F12">
            <v>75</v>
          </cell>
          <cell r="G12">
            <v>23</v>
          </cell>
          <cell r="H12">
            <v>25.92</v>
          </cell>
          <cell r="J12">
            <v>52.92</v>
          </cell>
          <cell r="K12">
            <v>0</v>
          </cell>
        </row>
        <row r="13">
          <cell r="B13">
            <v>26.8</v>
          </cell>
          <cell r="C13">
            <v>32.9</v>
          </cell>
          <cell r="D13">
            <v>22.2</v>
          </cell>
          <cell r="E13">
            <v>60.4166666666667</v>
          </cell>
          <cell r="F13">
            <v>79</v>
          </cell>
          <cell r="G13">
            <v>40</v>
          </cell>
          <cell r="H13">
            <v>12.24</v>
          </cell>
          <cell r="J13">
            <v>30.96</v>
          </cell>
          <cell r="K13">
            <v>0.2</v>
          </cell>
        </row>
        <row r="14">
          <cell r="B14">
            <v>22.016666666666701</v>
          </cell>
          <cell r="C14">
            <v>24.7</v>
          </cell>
          <cell r="D14">
            <v>19.8</v>
          </cell>
          <cell r="E14">
            <v>89.7083333333333</v>
          </cell>
          <cell r="F14">
            <v>95</v>
          </cell>
          <cell r="G14">
            <v>79</v>
          </cell>
          <cell r="H14">
            <v>6.84</v>
          </cell>
          <cell r="J14">
            <v>23.4</v>
          </cell>
          <cell r="K14">
            <v>24.2</v>
          </cell>
        </row>
        <row r="15">
          <cell r="B15">
            <v>21.370833333333302</v>
          </cell>
          <cell r="C15">
            <v>25.9</v>
          </cell>
          <cell r="D15">
            <v>19.2</v>
          </cell>
          <cell r="E15">
            <v>89.7083333333333</v>
          </cell>
          <cell r="F15">
            <v>96</v>
          </cell>
          <cell r="G15">
            <v>69</v>
          </cell>
          <cell r="H15">
            <v>8.2799999999999994</v>
          </cell>
          <cell r="J15">
            <v>62.64</v>
          </cell>
          <cell r="K15">
            <v>7</v>
          </cell>
        </row>
        <row r="16">
          <cell r="B16">
            <v>20.8</v>
          </cell>
          <cell r="C16">
            <v>29.6</v>
          </cell>
          <cell r="D16">
            <v>13.7</v>
          </cell>
          <cell r="E16">
            <v>76.8333333333333</v>
          </cell>
          <cell r="F16">
            <v>97</v>
          </cell>
          <cell r="G16">
            <v>40</v>
          </cell>
          <cell r="H16">
            <v>5.04</v>
          </cell>
          <cell r="J16">
            <v>64.8</v>
          </cell>
          <cell r="K16">
            <v>0.4</v>
          </cell>
        </row>
        <row r="17">
          <cell r="B17">
            <v>25.487500000000001</v>
          </cell>
          <cell r="C17">
            <v>35.1</v>
          </cell>
          <cell r="D17">
            <v>17.600000000000001</v>
          </cell>
          <cell r="E17">
            <v>66.25</v>
          </cell>
          <cell r="F17">
            <v>93</v>
          </cell>
          <cell r="G17">
            <v>35</v>
          </cell>
          <cell r="H17">
            <v>7.92</v>
          </cell>
          <cell r="J17">
            <v>35.28</v>
          </cell>
          <cell r="K17">
            <v>0.2</v>
          </cell>
        </row>
        <row r="18">
          <cell r="B18">
            <v>27.4375</v>
          </cell>
          <cell r="C18">
            <v>34.1</v>
          </cell>
          <cell r="D18">
            <v>21.3</v>
          </cell>
          <cell r="E18">
            <v>58.5416666666667</v>
          </cell>
          <cell r="F18">
            <v>87</v>
          </cell>
          <cell r="G18">
            <v>33</v>
          </cell>
          <cell r="H18">
            <v>10.44</v>
          </cell>
          <cell r="J18">
            <v>27.72</v>
          </cell>
          <cell r="K18">
            <v>0.4</v>
          </cell>
        </row>
        <row r="19">
          <cell r="B19">
            <v>28.008333333333301</v>
          </cell>
          <cell r="C19">
            <v>36.5</v>
          </cell>
          <cell r="D19">
            <v>22</v>
          </cell>
          <cell r="E19">
            <v>57.2083333333333</v>
          </cell>
          <cell r="F19">
            <v>81</v>
          </cell>
          <cell r="G19">
            <v>27</v>
          </cell>
          <cell r="H19">
            <v>8.2799999999999994</v>
          </cell>
          <cell r="J19">
            <v>24.48</v>
          </cell>
          <cell r="K19">
            <v>0.2</v>
          </cell>
        </row>
        <row r="20">
          <cell r="B20">
            <v>26.691666666666698</v>
          </cell>
          <cell r="C20">
            <v>36.299999999999997</v>
          </cell>
          <cell r="D20">
            <v>19.600000000000001</v>
          </cell>
          <cell r="E20">
            <v>62.9166666666667</v>
          </cell>
          <cell r="F20">
            <v>88</v>
          </cell>
          <cell r="G20">
            <v>29</v>
          </cell>
          <cell r="H20">
            <v>2.16</v>
          </cell>
          <cell r="J20">
            <v>36.72</v>
          </cell>
          <cell r="K20">
            <v>0.4</v>
          </cell>
        </row>
        <row r="21">
          <cell r="B21">
            <v>26.783333333333299</v>
          </cell>
          <cell r="C21">
            <v>37</v>
          </cell>
          <cell r="D21">
            <v>20</v>
          </cell>
          <cell r="E21">
            <v>66.0416666666667</v>
          </cell>
          <cell r="F21">
            <v>93</v>
          </cell>
          <cell r="G21">
            <v>29</v>
          </cell>
          <cell r="H21">
            <v>2.52</v>
          </cell>
          <cell r="J21">
            <v>41.76</v>
          </cell>
          <cell r="K21">
            <v>0.2</v>
          </cell>
        </row>
        <row r="22">
          <cell r="B22">
            <v>23.120833333333302</v>
          </cell>
          <cell r="C22">
            <v>27.9</v>
          </cell>
          <cell r="D22">
            <v>18.7</v>
          </cell>
          <cell r="E22">
            <v>79.7083333333333</v>
          </cell>
          <cell r="F22">
            <v>95</v>
          </cell>
          <cell r="G22">
            <v>48</v>
          </cell>
          <cell r="H22">
            <v>12.6</v>
          </cell>
          <cell r="J22">
            <v>31.68</v>
          </cell>
          <cell r="K22">
            <v>0</v>
          </cell>
        </row>
        <row r="23">
          <cell r="B23">
            <v>21.975000000000001</v>
          </cell>
          <cell r="C23">
            <v>25.8</v>
          </cell>
          <cell r="D23">
            <v>20.3</v>
          </cell>
          <cell r="E23">
            <v>86.7083333333333</v>
          </cell>
          <cell r="F23">
            <v>92</v>
          </cell>
          <cell r="G23">
            <v>70</v>
          </cell>
          <cell r="H23">
            <v>3.24</v>
          </cell>
          <cell r="J23">
            <v>61.92</v>
          </cell>
          <cell r="K23">
            <v>0.2</v>
          </cell>
        </row>
        <row r="24">
          <cell r="B24">
            <v>23.283333333333299</v>
          </cell>
          <cell r="C24">
            <v>28.4</v>
          </cell>
          <cell r="D24">
            <v>20.2</v>
          </cell>
          <cell r="E24">
            <v>81.0833333333333</v>
          </cell>
          <cell r="F24">
            <v>95</v>
          </cell>
          <cell r="G24">
            <v>58</v>
          </cell>
          <cell r="H24">
            <v>6.84</v>
          </cell>
          <cell r="J24">
            <v>32.4</v>
          </cell>
          <cell r="K24">
            <v>0.2</v>
          </cell>
        </row>
        <row r="25">
          <cell r="B25">
            <v>24.837499999999999</v>
          </cell>
          <cell r="C25">
            <v>31.5</v>
          </cell>
          <cell r="D25">
            <v>20</v>
          </cell>
          <cell r="E25">
            <v>74.5416666666667</v>
          </cell>
          <cell r="F25">
            <v>93</v>
          </cell>
          <cell r="G25">
            <v>47</v>
          </cell>
          <cell r="H25">
            <v>0</v>
          </cell>
          <cell r="J25">
            <v>25.92</v>
          </cell>
          <cell r="K25">
            <v>0</v>
          </cell>
        </row>
        <row r="26">
          <cell r="B26">
            <v>25.587499999999999</v>
          </cell>
          <cell r="C26">
            <v>35.200000000000003</v>
          </cell>
          <cell r="D26">
            <v>20.9</v>
          </cell>
          <cell r="E26">
            <v>77.625</v>
          </cell>
          <cell r="F26">
            <v>95</v>
          </cell>
          <cell r="G26">
            <v>32</v>
          </cell>
          <cell r="H26">
            <v>4.68</v>
          </cell>
          <cell r="J26">
            <v>36</v>
          </cell>
          <cell r="K26">
            <v>0</v>
          </cell>
        </row>
        <row r="27">
          <cell r="B27">
            <v>26.7916666666667</v>
          </cell>
          <cell r="C27">
            <v>36.299999999999997</v>
          </cell>
          <cell r="D27">
            <v>19.899999999999999</v>
          </cell>
          <cell r="E27">
            <v>71</v>
          </cell>
          <cell r="F27">
            <v>95</v>
          </cell>
          <cell r="G27">
            <v>31</v>
          </cell>
          <cell r="H27">
            <v>6.84</v>
          </cell>
          <cell r="J27">
            <v>28.08</v>
          </cell>
          <cell r="K27">
            <v>0.2</v>
          </cell>
        </row>
        <row r="28">
          <cell r="B28">
            <v>29.391666666666701</v>
          </cell>
          <cell r="C28">
            <v>36.5</v>
          </cell>
          <cell r="D28">
            <v>23.5</v>
          </cell>
          <cell r="E28">
            <v>61.25</v>
          </cell>
          <cell r="F28">
            <v>85</v>
          </cell>
          <cell r="G28">
            <v>33</v>
          </cell>
          <cell r="H28">
            <v>21.24</v>
          </cell>
          <cell r="J28">
            <v>63</v>
          </cell>
          <cell r="K28">
            <v>0</v>
          </cell>
        </row>
        <row r="29">
          <cell r="B29">
            <v>26.462499999999999</v>
          </cell>
          <cell r="C29">
            <v>33</v>
          </cell>
          <cell r="D29">
            <v>23.2</v>
          </cell>
          <cell r="E29">
            <v>77.3333333333333</v>
          </cell>
          <cell r="F29">
            <v>94</v>
          </cell>
          <cell r="G29">
            <v>53</v>
          </cell>
          <cell r="H29">
            <v>3.24</v>
          </cell>
          <cell r="J29">
            <v>60.12</v>
          </cell>
          <cell r="K29">
            <v>0.2</v>
          </cell>
        </row>
        <row r="30">
          <cell r="B30">
            <v>24.75</v>
          </cell>
          <cell r="C30">
            <v>28.3</v>
          </cell>
          <cell r="D30">
            <v>19.100000000000001</v>
          </cell>
          <cell r="E30">
            <v>67.5</v>
          </cell>
          <cell r="F30">
            <v>91</v>
          </cell>
          <cell r="G30">
            <v>48</v>
          </cell>
          <cell r="H30">
            <v>0</v>
          </cell>
          <cell r="J30">
            <v>0</v>
          </cell>
          <cell r="K30">
            <v>0</v>
          </cell>
        </row>
        <row r="31">
          <cell r="B31">
            <v>25.808333333333302</v>
          </cell>
          <cell r="C31">
            <v>33.5</v>
          </cell>
          <cell r="D31">
            <v>19.3</v>
          </cell>
          <cell r="E31">
            <v>57.1666666666667</v>
          </cell>
          <cell r="F31">
            <v>82</v>
          </cell>
          <cell r="G31">
            <v>32</v>
          </cell>
          <cell r="H31">
            <v>1.8</v>
          </cell>
          <cell r="J31">
            <v>16.559999999999999</v>
          </cell>
          <cell r="K31">
            <v>0.4</v>
          </cell>
        </row>
        <row r="32">
          <cell r="B32">
            <v>25.45</v>
          </cell>
          <cell r="C32">
            <v>32.9</v>
          </cell>
          <cell r="D32">
            <v>21.3</v>
          </cell>
          <cell r="E32">
            <v>74.875</v>
          </cell>
          <cell r="F32">
            <v>93</v>
          </cell>
          <cell r="G32">
            <v>44</v>
          </cell>
          <cell r="H32">
            <v>11.16</v>
          </cell>
          <cell r="J32">
            <v>21.96</v>
          </cell>
          <cell r="K32">
            <v>0.2</v>
          </cell>
        </row>
        <row r="33">
          <cell r="B33">
            <v>26.0208333333333</v>
          </cell>
          <cell r="C33">
            <v>33.9</v>
          </cell>
          <cell r="D33">
            <v>19.399999999999999</v>
          </cell>
          <cell r="E33">
            <v>73.4583333333333</v>
          </cell>
          <cell r="F33">
            <v>96</v>
          </cell>
          <cell r="G33">
            <v>35</v>
          </cell>
          <cell r="H33">
            <v>0</v>
          </cell>
          <cell r="J33">
            <v>0</v>
          </cell>
          <cell r="K33">
            <v>1</v>
          </cell>
        </row>
        <row r="34">
          <cell r="B34">
            <v>28.137499999999999</v>
          </cell>
          <cell r="C34">
            <v>36.299999999999997</v>
          </cell>
          <cell r="D34">
            <v>20.6</v>
          </cell>
          <cell r="E34">
            <v>61.7916666666667</v>
          </cell>
          <cell r="F34">
            <v>91</v>
          </cell>
          <cell r="G34">
            <v>26</v>
          </cell>
          <cell r="H34">
            <v>0</v>
          </cell>
          <cell r="J34">
            <v>0</v>
          </cell>
          <cell r="K34">
            <v>1</v>
          </cell>
        </row>
        <row r="35">
          <cell r="B35">
            <v>27.574999999999999</v>
          </cell>
          <cell r="C35">
            <v>35.5</v>
          </cell>
          <cell r="D35">
            <v>22.2</v>
          </cell>
          <cell r="E35">
            <v>59.9583333333333</v>
          </cell>
          <cell r="F35">
            <v>87</v>
          </cell>
          <cell r="G35">
            <v>29</v>
          </cell>
          <cell r="H35">
            <v>0</v>
          </cell>
          <cell r="J35">
            <v>0</v>
          </cell>
          <cell r="K35">
            <v>0.4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32.712499999999999</v>
          </cell>
          <cell r="C5">
            <v>40.5</v>
          </cell>
          <cell r="D5">
            <v>24.9</v>
          </cell>
          <cell r="E5">
            <v>41.4583333333333</v>
          </cell>
          <cell r="F5">
            <v>73</v>
          </cell>
          <cell r="G5">
            <v>19</v>
          </cell>
          <cell r="H5">
            <v>15.48</v>
          </cell>
          <cell r="J5">
            <v>36.72</v>
          </cell>
          <cell r="K5">
            <v>0</v>
          </cell>
        </row>
        <row r="6">
          <cell r="B6">
            <v>30.726086956521701</v>
          </cell>
          <cell r="C6">
            <v>37.700000000000003</v>
          </cell>
          <cell r="D6">
            <v>22.8</v>
          </cell>
          <cell r="E6">
            <v>45.695652173913103</v>
          </cell>
          <cell r="F6">
            <v>75</v>
          </cell>
          <cell r="G6">
            <v>30</v>
          </cell>
          <cell r="H6">
            <v>10.44</v>
          </cell>
          <cell r="J6">
            <v>28.44</v>
          </cell>
          <cell r="K6">
            <v>0</v>
          </cell>
        </row>
        <row r="7">
          <cell r="B7">
            <v>28.043478260869598</v>
          </cell>
          <cell r="C7">
            <v>32.5</v>
          </cell>
          <cell r="D7">
            <v>24.5</v>
          </cell>
          <cell r="E7">
            <v>57.260869565217398</v>
          </cell>
          <cell r="F7">
            <v>70</v>
          </cell>
          <cell r="G7">
            <v>44</v>
          </cell>
          <cell r="H7">
            <v>10.8</v>
          </cell>
          <cell r="J7">
            <v>23.76</v>
          </cell>
          <cell r="K7">
            <v>0</v>
          </cell>
        </row>
        <row r="8">
          <cell r="B8">
            <v>27.865217391304299</v>
          </cell>
          <cell r="C8">
            <v>35.5</v>
          </cell>
          <cell r="D8">
            <v>21.9</v>
          </cell>
          <cell r="E8">
            <v>51.086956521739097</v>
          </cell>
          <cell r="F8">
            <v>68</v>
          </cell>
          <cell r="G8">
            <v>33</v>
          </cell>
          <cell r="H8">
            <v>10.08</v>
          </cell>
          <cell r="J8">
            <v>22.32</v>
          </cell>
          <cell r="K8">
            <v>0</v>
          </cell>
        </row>
        <row r="9">
          <cell r="B9">
            <v>31.3958333333333</v>
          </cell>
          <cell r="C9">
            <v>39.700000000000003</v>
          </cell>
          <cell r="D9">
            <v>25.1</v>
          </cell>
          <cell r="E9">
            <v>43.9166666666667</v>
          </cell>
          <cell r="F9">
            <v>61</v>
          </cell>
          <cell r="G9">
            <v>23</v>
          </cell>
          <cell r="H9">
            <v>8.2799999999999994</v>
          </cell>
          <cell r="J9">
            <v>21.96</v>
          </cell>
          <cell r="K9">
            <v>0</v>
          </cell>
        </row>
        <row r="10">
          <cell r="B10">
            <v>32.936363636363602</v>
          </cell>
          <cell r="C10">
            <v>42.2</v>
          </cell>
          <cell r="D10">
            <v>25.4</v>
          </cell>
          <cell r="E10">
            <v>30.272727272727298</v>
          </cell>
          <cell r="F10">
            <v>50</v>
          </cell>
          <cell r="G10">
            <v>12</v>
          </cell>
          <cell r="H10">
            <v>6.84</v>
          </cell>
          <cell r="J10">
            <v>18.36</v>
          </cell>
          <cell r="K10">
            <v>0</v>
          </cell>
        </row>
        <row r="11">
          <cell r="B11">
            <v>33.805</v>
          </cell>
          <cell r="C11">
            <v>43.3</v>
          </cell>
          <cell r="D11">
            <v>22.7</v>
          </cell>
          <cell r="E11">
            <v>25.052631578947398</v>
          </cell>
          <cell r="F11">
            <v>53</v>
          </cell>
          <cell r="G11">
            <v>7</v>
          </cell>
          <cell r="H11">
            <v>16.559999999999999</v>
          </cell>
          <cell r="J11">
            <v>35.64</v>
          </cell>
          <cell r="K11">
            <v>0</v>
          </cell>
        </row>
        <row r="12">
          <cell r="B12">
            <v>33.220833333333303</v>
          </cell>
          <cell r="C12">
            <v>41.8</v>
          </cell>
          <cell r="D12">
            <v>24.5</v>
          </cell>
          <cell r="E12">
            <v>39.4583333333333</v>
          </cell>
          <cell r="F12">
            <v>72</v>
          </cell>
          <cell r="G12">
            <v>16</v>
          </cell>
          <cell r="H12">
            <v>13.68</v>
          </cell>
          <cell r="J12">
            <v>33.479999999999997</v>
          </cell>
          <cell r="K12">
            <v>0</v>
          </cell>
        </row>
        <row r="13">
          <cell r="B13">
            <v>31.176190476190499</v>
          </cell>
          <cell r="C13">
            <v>35.700000000000003</v>
          </cell>
          <cell r="D13">
            <v>26.4</v>
          </cell>
          <cell r="E13">
            <v>45.380952380952401</v>
          </cell>
          <cell r="F13">
            <v>66</v>
          </cell>
          <cell r="G13">
            <v>31</v>
          </cell>
          <cell r="H13">
            <v>9.36</v>
          </cell>
          <cell r="J13">
            <v>26.64</v>
          </cell>
          <cell r="K13">
            <v>0.2</v>
          </cell>
        </row>
        <row r="14">
          <cell r="B14">
            <v>24.227272727272702</v>
          </cell>
          <cell r="C14">
            <v>29.6</v>
          </cell>
          <cell r="D14">
            <v>21.9</v>
          </cell>
          <cell r="E14">
            <v>83.545454545454604</v>
          </cell>
          <cell r="F14">
            <v>94</v>
          </cell>
          <cell r="G14">
            <v>51</v>
          </cell>
          <cell r="H14">
            <v>13.68</v>
          </cell>
          <cell r="J14">
            <v>48.24</v>
          </cell>
          <cell r="K14">
            <v>35.200000000000003</v>
          </cell>
        </row>
        <row r="15">
          <cell r="B15">
            <v>23.120833333333302</v>
          </cell>
          <cell r="C15">
            <v>25.8</v>
          </cell>
          <cell r="D15">
            <v>22.2</v>
          </cell>
          <cell r="E15">
            <v>85.5833333333333</v>
          </cell>
          <cell r="F15">
            <v>95</v>
          </cell>
          <cell r="G15">
            <v>65</v>
          </cell>
          <cell r="H15">
            <v>9.36</v>
          </cell>
          <cell r="J15">
            <v>32.76</v>
          </cell>
          <cell r="K15">
            <v>24.8</v>
          </cell>
        </row>
        <row r="16">
          <cell r="B16">
            <v>24.4826086956522</v>
          </cell>
          <cell r="C16">
            <v>31.6</v>
          </cell>
          <cell r="D16">
            <v>19.100000000000001</v>
          </cell>
          <cell r="E16">
            <v>70.260869565217405</v>
          </cell>
          <cell r="F16">
            <v>92</v>
          </cell>
          <cell r="G16">
            <v>34</v>
          </cell>
          <cell r="H16">
            <v>8.2799999999999994</v>
          </cell>
          <cell r="J16">
            <v>20.52</v>
          </cell>
          <cell r="K16">
            <v>0.2</v>
          </cell>
        </row>
        <row r="17">
          <cell r="B17">
            <v>29.345454545454501</v>
          </cell>
          <cell r="C17">
            <v>36.6</v>
          </cell>
          <cell r="D17">
            <v>23.7</v>
          </cell>
          <cell r="E17">
            <v>54.636363636363598</v>
          </cell>
          <cell r="F17">
            <v>68</v>
          </cell>
          <cell r="G17">
            <v>34</v>
          </cell>
          <cell r="H17">
            <v>11.52</v>
          </cell>
          <cell r="J17">
            <v>21.24</v>
          </cell>
          <cell r="K17">
            <v>0</v>
          </cell>
        </row>
        <row r="18">
          <cell r="B18">
            <v>29.604545454545399</v>
          </cell>
          <cell r="C18">
            <v>34.1</v>
          </cell>
          <cell r="D18">
            <v>25.8</v>
          </cell>
          <cell r="E18">
            <v>58.545454545454497</v>
          </cell>
          <cell r="F18">
            <v>77</v>
          </cell>
          <cell r="G18">
            <v>40</v>
          </cell>
          <cell r="H18">
            <v>5.04</v>
          </cell>
          <cell r="J18">
            <v>23.76</v>
          </cell>
          <cell r="K18">
            <v>0</v>
          </cell>
        </row>
        <row r="19">
          <cell r="B19">
            <v>30.022727272727298</v>
          </cell>
          <cell r="C19">
            <v>38.200000000000003</v>
          </cell>
          <cell r="D19">
            <v>22.8</v>
          </cell>
          <cell r="E19">
            <v>57.318181818181799</v>
          </cell>
          <cell r="F19">
            <v>89</v>
          </cell>
          <cell r="G19">
            <v>25</v>
          </cell>
          <cell r="H19">
            <v>6.84</v>
          </cell>
          <cell r="J19">
            <v>21.96</v>
          </cell>
          <cell r="K19">
            <v>0</v>
          </cell>
        </row>
        <row r="20">
          <cell r="B20">
            <v>29.439130434782601</v>
          </cell>
          <cell r="C20">
            <v>35.700000000000003</v>
          </cell>
          <cell r="D20">
            <v>23.5</v>
          </cell>
          <cell r="E20">
            <v>55.478260869565197</v>
          </cell>
          <cell r="F20">
            <v>79</v>
          </cell>
          <cell r="G20">
            <v>34</v>
          </cell>
          <cell r="H20">
            <v>8.2799999999999994</v>
          </cell>
          <cell r="J20">
            <v>20.52</v>
          </cell>
          <cell r="K20">
            <v>0</v>
          </cell>
        </row>
        <row r="21">
          <cell r="B21">
            <v>29.283333333333299</v>
          </cell>
          <cell r="C21">
            <v>38.700000000000003</v>
          </cell>
          <cell r="D21">
            <v>23.8</v>
          </cell>
          <cell r="E21">
            <v>58.2083333333333</v>
          </cell>
          <cell r="F21">
            <v>83</v>
          </cell>
          <cell r="G21">
            <v>27</v>
          </cell>
          <cell r="H21">
            <v>10.08</v>
          </cell>
          <cell r="J21">
            <v>40.32</v>
          </cell>
          <cell r="K21">
            <v>0</v>
          </cell>
        </row>
        <row r="22">
          <cell r="B22">
            <v>25.8818181818182</v>
          </cell>
          <cell r="C22">
            <v>33</v>
          </cell>
          <cell r="D22">
            <v>21.7</v>
          </cell>
          <cell r="E22">
            <v>69.681818181818201</v>
          </cell>
          <cell r="F22">
            <v>89</v>
          </cell>
          <cell r="G22">
            <v>42</v>
          </cell>
          <cell r="H22">
            <v>11.88</v>
          </cell>
          <cell r="J22">
            <v>33.840000000000003</v>
          </cell>
          <cell r="K22">
            <v>3.2</v>
          </cell>
        </row>
        <row r="23">
          <cell r="B23">
            <v>24.386363636363601</v>
          </cell>
          <cell r="C23">
            <v>27.9</v>
          </cell>
          <cell r="D23">
            <v>22.4</v>
          </cell>
          <cell r="E23">
            <v>77.590909090909093</v>
          </cell>
          <cell r="F23">
            <v>91</v>
          </cell>
          <cell r="G23">
            <v>61</v>
          </cell>
          <cell r="H23">
            <v>6.12</v>
          </cell>
          <cell r="J23">
            <v>17.28</v>
          </cell>
          <cell r="K23">
            <v>0</v>
          </cell>
        </row>
        <row r="24">
          <cell r="B24">
            <v>24.639130434782601</v>
          </cell>
          <cell r="C24">
            <v>30.6</v>
          </cell>
          <cell r="D24">
            <v>21.8</v>
          </cell>
          <cell r="E24">
            <v>79.695652173913004</v>
          </cell>
          <cell r="F24">
            <v>90</v>
          </cell>
          <cell r="G24">
            <v>54</v>
          </cell>
          <cell r="H24">
            <v>11.16</v>
          </cell>
          <cell r="J24">
            <v>30.96</v>
          </cell>
          <cell r="K24">
            <v>4.4000000000000004</v>
          </cell>
        </row>
        <row r="25">
          <cell r="B25">
            <v>25.9181818181818</v>
          </cell>
          <cell r="C25">
            <v>34.4</v>
          </cell>
          <cell r="D25">
            <v>21.5</v>
          </cell>
          <cell r="E25">
            <v>73.090909090909093</v>
          </cell>
          <cell r="F25">
            <v>92</v>
          </cell>
          <cell r="G25">
            <v>36</v>
          </cell>
          <cell r="H25">
            <v>10.44</v>
          </cell>
          <cell r="J25">
            <v>47.16</v>
          </cell>
          <cell r="K25">
            <v>0.2</v>
          </cell>
        </row>
        <row r="26">
          <cell r="B26">
            <v>27.7173913043478</v>
          </cell>
          <cell r="C26">
            <v>35.1</v>
          </cell>
          <cell r="D26">
            <v>22.8</v>
          </cell>
          <cell r="E26">
            <v>67.739130434782595</v>
          </cell>
          <cell r="F26">
            <v>88</v>
          </cell>
          <cell r="G26">
            <v>40</v>
          </cell>
          <cell r="H26">
            <v>11.88</v>
          </cell>
          <cell r="J26">
            <v>23.04</v>
          </cell>
          <cell r="K26">
            <v>0.6</v>
          </cell>
        </row>
        <row r="27">
          <cell r="B27">
            <v>29.55</v>
          </cell>
          <cell r="C27">
            <v>36.5</v>
          </cell>
          <cell r="D27">
            <v>24.1</v>
          </cell>
          <cell r="E27">
            <v>60.2083333333333</v>
          </cell>
          <cell r="F27">
            <v>81</v>
          </cell>
          <cell r="G27">
            <v>35</v>
          </cell>
          <cell r="H27">
            <v>10.8</v>
          </cell>
          <cell r="J27">
            <v>25.92</v>
          </cell>
          <cell r="K27">
            <v>0</v>
          </cell>
        </row>
        <row r="28">
          <cell r="B28">
            <v>31.904166666666701</v>
          </cell>
          <cell r="C28">
            <v>38.4</v>
          </cell>
          <cell r="D28">
            <v>24.5</v>
          </cell>
          <cell r="E28">
            <v>51.9583333333333</v>
          </cell>
          <cell r="F28">
            <v>79</v>
          </cell>
          <cell r="G28">
            <v>30</v>
          </cell>
          <cell r="H28">
            <v>19.440000000000001</v>
          </cell>
          <cell r="J28">
            <v>46.44</v>
          </cell>
          <cell r="K28">
            <v>0</v>
          </cell>
        </row>
        <row r="29">
          <cell r="B29">
            <v>30.175000000000001</v>
          </cell>
          <cell r="C29">
            <v>36.700000000000003</v>
          </cell>
          <cell r="D29">
            <v>24.9</v>
          </cell>
          <cell r="E29">
            <v>62.7083333333333</v>
          </cell>
          <cell r="F29">
            <v>87</v>
          </cell>
          <cell r="G29">
            <v>39</v>
          </cell>
          <cell r="H29">
            <v>8.2799999999999994</v>
          </cell>
          <cell r="J29">
            <v>25.2</v>
          </cell>
          <cell r="K29">
            <v>0.6</v>
          </cell>
        </row>
        <row r="30">
          <cell r="B30">
            <v>24.563636363636402</v>
          </cell>
          <cell r="C30">
            <v>30.7</v>
          </cell>
          <cell r="D30">
            <v>21.2</v>
          </cell>
          <cell r="E30">
            <v>81.227272727272705</v>
          </cell>
          <cell r="F30">
            <v>93</v>
          </cell>
          <cell r="G30">
            <v>62</v>
          </cell>
          <cell r="H30">
            <v>19.079999999999998</v>
          </cell>
          <cell r="J30">
            <v>87.12</v>
          </cell>
          <cell r="K30">
            <v>52.6</v>
          </cell>
        </row>
        <row r="31">
          <cell r="B31">
            <v>25.795833333333299</v>
          </cell>
          <cell r="C31">
            <v>32.799999999999997</v>
          </cell>
          <cell r="D31">
            <v>21.8</v>
          </cell>
          <cell r="E31">
            <v>71.5416666666667</v>
          </cell>
          <cell r="F31">
            <v>92</v>
          </cell>
          <cell r="G31">
            <v>45</v>
          </cell>
          <cell r="H31">
            <v>7.2</v>
          </cell>
          <cell r="J31">
            <v>22.68</v>
          </cell>
          <cell r="K31">
            <v>0</v>
          </cell>
        </row>
        <row r="32">
          <cell r="B32">
            <v>27.75</v>
          </cell>
          <cell r="C32">
            <v>33.9</v>
          </cell>
          <cell r="D32">
            <v>22.8</v>
          </cell>
          <cell r="E32">
            <v>70</v>
          </cell>
          <cell r="F32">
            <v>91</v>
          </cell>
          <cell r="G32">
            <v>41</v>
          </cell>
          <cell r="H32">
            <v>5.4</v>
          </cell>
          <cell r="J32">
            <v>14.4</v>
          </cell>
          <cell r="K32">
            <v>0</v>
          </cell>
        </row>
        <row r="33">
          <cell r="B33">
            <v>29.0818181818182</v>
          </cell>
          <cell r="C33">
            <v>35.1</v>
          </cell>
          <cell r="D33">
            <v>23.9</v>
          </cell>
          <cell r="E33">
            <v>63.909090909090899</v>
          </cell>
          <cell r="F33">
            <v>87</v>
          </cell>
          <cell r="G33">
            <v>37</v>
          </cell>
          <cell r="H33">
            <v>3.96</v>
          </cell>
          <cell r="J33">
            <v>36.36</v>
          </cell>
          <cell r="K33">
            <v>0</v>
          </cell>
        </row>
        <row r="34">
          <cell r="B34">
            <v>29.578260869565199</v>
          </cell>
          <cell r="C34">
            <v>36.6</v>
          </cell>
          <cell r="D34">
            <v>23.4</v>
          </cell>
          <cell r="E34">
            <v>63.434782608695699</v>
          </cell>
          <cell r="F34">
            <v>88</v>
          </cell>
          <cell r="G34">
            <v>31</v>
          </cell>
          <cell r="H34">
            <v>7.2</v>
          </cell>
          <cell r="J34">
            <v>16.559999999999999</v>
          </cell>
          <cell r="K34">
            <v>0</v>
          </cell>
        </row>
        <row r="35">
          <cell r="B35">
            <v>29.869565217391301</v>
          </cell>
          <cell r="C35">
            <v>35.700000000000003</v>
          </cell>
          <cell r="D35">
            <v>23.9</v>
          </cell>
          <cell r="E35">
            <v>56.434782608695699</v>
          </cell>
          <cell r="F35">
            <v>82</v>
          </cell>
          <cell r="G35">
            <v>36</v>
          </cell>
          <cell r="H35">
            <v>10.8</v>
          </cell>
          <cell r="J35">
            <v>27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33.004166666666698</v>
          </cell>
          <cell r="C5">
            <v>40.5</v>
          </cell>
          <cell r="D5">
            <v>26.2</v>
          </cell>
          <cell r="E5">
            <v>40.4583333333333</v>
          </cell>
          <cell r="F5">
            <v>65</v>
          </cell>
          <cell r="G5">
            <v>20</v>
          </cell>
          <cell r="H5">
            <v>23.76</v>
          </cell>
          <cell r="J5">
            <v>46.08</v>
          </cell>
          <cell r="K5">
            <v>0</v>
          </cell>
        </row>
        <row r="6">
          <cell r="B6">
            <v>32.308333333333302</v>
          </cell>
          <cell r="C6">
            <v>39.799999999999997</v>
          </cell>
          <cell r="D6">
            <v>25</v>
          </cell>
          <cell r="E6">
            <v>42.0416666666667</v>
          </cell>
          <cell r="F6">
            <v>70</v>
          </cell>
          <cell r="G6">
            <v>25</v>
          </cell>
          <cell r="H6">
            <v>21.96</v>
          </cell>
          <cell r="J6">
            <v>37.44</v>
          </cell>
          <cell r="K6">
            <v>0</v>
          </cell>
        </row>
        <row r="7">
          <cell r="B7">
            <v>28.2708333333333</v>
          </cell>
          <cell r="C7">
            <v>32.700000000000003</v>
          </cell>
          <cell r="D7">
            <v>24</v>
          </cell>
          <cell r="E7">
            <v>55.5</v>
          </cell>
          <cell r="F7">
            <v>67</v>
          </cell>
          <cell r="G7">
            <v>43</v>
          </cell>
          <cell r="H7">
            <v>21.6</v>
          </cell>
          <cell r="J7">
            <v>37.799999999999997</v>
          </cell>
          <cell r="K7">
            <v>0</v>
          </cell>
        </row>
        <row r="8">
          <cell r="B8">
            <v>28.658333333333299</v>
          </cell>
          <cell r="C8">
            <v>38.200000000000003</v>
          </cell>
          <cell r="D8">
            <v>21.2</v>
          </cell>
          <cell r="E8">
            <v>51.9166666666667</v>
          </cell>
          <cell r="F8">
            <v>71</v>
          </cell>
          <cell r="G8">
            <v>31</v>
          </cell>
          <cell r="H8">
            <v>14.04</v>
          </cell>
          <cell r="J8">
            <v>28.44</v>
          </cell>
          <cell r="K8">
            <v>0</v>
          </cell>
        </row>
        <row r="9">
          <cell r="B9">
            <v>31.712499999999999</v>
          </cell>
          <cell r="C9">
            <v>42</v>
          </cell>
          <cell r="D9">
            <v>22.4</v>
          </cell>
          <cell r="E9">
            <v>46.7916666666667</v>
          </cell>
          <cell r="F9">
            <v>79</v>
          </cell>
          <cell r="G9">
            <v>20</v>
          </cell>
          <cell r="H9">
            <v>10.8</v>
          </cell>
          <cell r="J9">
            <v>29.52</v>
          </cell>
          <cell r="K9">
            <v>0</v>
          </cell>
        </row>
        <row r="10">
          <cell r="B10">
            <v>31.779166666666701</v>
          </cell>
          <cell r="C10">
            <v>43.3</v>
          </cell>
          <cell r="D10">
            <v>21.5</v>
          </cell>
          <cell r="E10">
            <v>41.875</v>
          </cell>
          <cell r="F10">
            <v>79</v>
          </cell>
          <cell r="G10">
            <v>11</v>
          </cell>
          <cell r="H10">
            <v>15.12</v>
          </cell>
          <cell r="J10">
            <v>32.04</v>
          </cell>
          <cell r="K10">
            <v>0</v>
          </cell>
        </row>
        <row r="11">
          <cell r="B11">
            <v>29.1875</v>
          </cell>
          <cell r="C11">
            <v>40</v>
          </cell>
          <cell r="D11">
            <v>16.3</v>
          </cell>
          <cell r="E11">
            <v>44.4166666666667</v>
          </cell>
          <cell r="F11">
            <v>80</v>
          </cell>
          <cell r="G11">
            <v>18</v>
          </cell>
          <cell r="H11">
            <v>16.920000000000002</v>
          </cell>
          <cell r="J11">
            <v>28.44</v>
          </cell>
          <cell r="K11">
            <v>0</v>
          </cell>
        </row>
        <row r="12">
          <cell r="B12">
            <v>32.991666666666703</v>
          </cell>
          <cell r="C12">
            <v>42.3</v>
          </cell>
          <cell r="D12">
            <v>23.9</v>
          </cell>
          <cell r="E12">
            <v>43.8333333333333</v>
          </cell>
          <cell r="F12">
            <v>76</v>
          </cell>
          <cell r="G12">
            <v>19</v>
          </cell>
          <cell r="H12">
            <v>22.68</v>
          </cell>
          <cell r="J12">
            <v>44.28</v>
          </cell>
          <cell r="K12">
            <v>0</v>
          </cell>
        </row>
        <row r="13">
          <cell r="B13">
            <v>32.462499999999999</v>
          </cell>
          <cell r="C13">
            <v>38.6</v>
          </cell>
          <cell r="D13">
            <v>27.9</v>
          </cell>
          <cell r="E13">
            <v>44.625</v>
          </cell>
          <cell r="F13">
            <v>63</v>
          </cell>
          <cell r="G13">
            <v>30</v>
          </cell>
          <cell r="H13">
            <v>20.52</v>
          </cell>
          <cell r="J13">
            <v>37.08</v>
          </cell>
          <cell r="K13">
            <v>0</v>
          </cell>
        </row>
        <row r="14">
          <cell r="B14">
            <v>27.4791666666667</v>
          </cell>
          <cell r="C14">
            <v>32.9</v>
          </cell>
          <cell r="D14">
            <v>23.8</v>
          </cell>
          <cell r="E14">
            <v>69.625</v>
          </cell>
          <cell r="F14">
            <v>86</v>
          </cell>
          <cell r="G14">
            <v>49</v>
          </cell>
          <cell r="H14">
            <v>19.079999999999998</v>
          </cell>
          <cell r="J14">
            <v>34.92</v>
          </cell>
          <cell r="K14">
            <v>0</v>
          </cell>
        </row>
        <row r="15">
          <cell r="B15">
            <v>27.316666666666698</v>
          </cell>
          <cell r="C15">
            <v>32.4</v>
          </cell>
          <cell r="D15">
            <v>24.4</v>
          </cell>
          <cell r="E15">
            <v>66.4166666666667</v>
          </cell>
          <cell r="F15">
            <v>81</v>
          </cell>
          <cell r="G15">
            <v>46</v>
          </cell>
          <cell r="H15">
            <v>23.4</v>
          </cell>
          <cell r="J15">
            <v>41.4</v>
          </cell>
          <cell r="K15">
            <v>0</v>
          </cell>
        </row>
        <row r="16">
          <cell r="B16">
            <v>27.466666666666701</v>
          </cell>
          <cell r="C16">
            <v>37.5</v>
          </cell>
          <cell r="D16">
            <v>19.899999999999999</v>
          </cell>
          <cell r="E16">
            <v>59.7083333333333</v>
          </cell>
          <cell r="F16">
            <v>88</v>
          </cell>
          <cell r="G16">
            <v>29</v>
          </cell>
          <cell r="H16">
            <v>9.7200000000000006</v>
          </cell>
          <cell r="J16">
            <v>30.24</v>
          </cell>
          <cell r="K16">
            <v>0</v>
          </cell>
        </row>
        <row r="17">
          <cell r="B17">
            <v>30.537500000000001</v>
          </cell>
          <cell r="C17">
            <v>39.6</v>
          </cell>
          <cell r="D17">
            <v>23</v>
          </cell>
          <cell r="E17">
            <v>51.5416666666667</v>
          </cell>
          <cell r="F17">
            <v>79</v>
          </cell>
          <cell r="G17">
            <v>25</v>
          </cell>
          <cell r="H17">
            <v>15.12</v>
          </cell>
          <cell r="J17">
            <v>28.08</v>
          </cell>
          <cell r="K17">
            <v>0</v>
          </cell>
        </row>
        <row r="18">
          <cell r="B18">
            <v>31.725000000000001</v>
          </cell>
          <cell r="C18">
            <v>40</v>
          </cell>
          <cell r="D18">
            <v>24</v>
          </cell>
          <cell r="E18">
            <v>45.6666666666667</v>
          </cell>
          <cell r="F18">
            <v>84</v>
          </cell>
          <cell r="G18">
            <v>21</v>
          </cell>
          <cell r="H18">
            <v>20.16</v>
          </cell>
          <cell r="J18">
            <v>41.4</v>
          </cell>
          <cell r="K18">
            <v>1.4</v>
          </cell>
        </row>
        <row r="19">
          <cell r="B19">
            <v>29.8125</v>
          </cell>
          <cell r="C19">
            <v>39.799999999999997</v>
          </cell>
          <cell r="D19">
            <v>21.8</v>
          </cell>
          <cell r="E19">
            <v>57.4583333333333</v>
          </cell>
          <cell r="F19">
            <v>90</v>
          </cell>
          <cell r="G19">
            <v>21</v>
          </cell>
          <cell r="H19">
            <v>17.64</v>
          </cell>
          <cell r="J19">
            <v>30.96</v>
          </cell>
          <cell r="K19">
            <v>0.8</v>
          </cell>
        </row>
        <row r="20">
          <cell r="B20">
            <v>31.5625</v>
          </cell>
          <cell r="C20">
            <v>38.5</v>
          </cell>
          <cell r="D20">
            <v>24.5</v>
          </cell>
          <cell r="E20">
            <v>46.2083333333333</v>
          </cell>
          <cell r="F20">
            <v>73</v>
          </cell>
          <cell r="G20">
            <v>27</v>
          </cell>
          <cell r="H20">
            <v>16.2</v>
          </cell>
          <cell r="J20">
            <v>31.32</v>
          </cell>
          <cell r="K20">
            <v>0</v>
          </cell>
        </row>
        <row r="21">
          <cell r="B21">
            <v>31.070833333333301</v>
          </cell>
          <cell r="C21">
            <v>39.200000000000003</v>
          </cell>
          <cell r="D21">
            <v>23.4</v>
          </cell>
          <cell r="E21">
            <v>51.75</v>
          </cell>
          <cell r="F21">
            <v>84</v>
          </cell>
          <cell r="G21">
            <v>21</v>
          </cell>
          <cell r="H21">
            <v>23.4</v>
          </cell>
          <cell r="J21">
            <v>42.84</v>
          </cell>
          <cell r="K21">
            <v>0</v>
          </cell>
        </row>
        <row r="22">
          <cell r="B22">
            <v>26.483333333333299</v>
          </cell>
          <cell r="C22">
            <v>32.799999999999997</v>
          </cell>
          <cell r="D22">
            <v>22.6</v>
          </cell>
          <cell r="E22">
            <v>65.7083333333333</v>
          </cell>
          <cell r="F22">
            <v>86</v>
          </cell>
          <cell r="G22">
            <v>44</v>
          </cell>
          <cell r="H22">
            <v>22.32</v>
          </cell>
          <cell r="J22">
            <v>35.64</v>
          </cell>
          <cell r="K22">
            <v>0.2</v>
          </cell>
        </row>
        <row r="23">
          <cell r="B23">
            <v>24.754166666666698</v>
          </cell>
          <cell r="C23">
            <v>29.8</v>
          </cell>
          <cell r="D23">
            <v>22.1</v>
          </cell>
          <cell r="E23">
            <v>79.6666666666667</v>
          </cell>
          <cell r="F23">
            <v>93</v>
          </cell>
          <cell r="G23">
            <v>56</v>
          </cell>
          <cell r="H23">
            <v>14.76</v>
          </cell>
          <cell r="J23">
            <v>24.12</v>
          </cell>
          <cell r="K23">
            <v>0.4</v>
          </cell>
        </row>
        <row r="24">
          <cell r="B24">
            <v>24.983333333333299</v>
          </cell>
          <cell r="C24">
            <v>33.200000000000003</v>
          </cell>
          <cell r="D24">
            <v>20.3</v>
          </cell>
          <cell r="E24">
            <v>76.0416666666667</v>
          </cell>
          <cell r="F24">
            <v>93</v>
          </cell>
          <cell r="G24">
            <v>44</v>
          </cell>
          <cell r="H24">
            <v>14.76</v>
          </cell>
          <cell r="J24">
            <v>33.479999999999997</v>
          </cell>
          <cell r="K24">
            <v>2</v>
          </cell>
        </row>
        <row r="25">
          <cell r="B25">
            <v>26.287500000000001</v>
          </cell>
          <cell r="C25">
            <v>37.299999999999997</v>
          </cell>
          <cell r="D25">
            <v>19.5</v>
          </cell>
          <cell r="E25">
            <v>69.7916666666667</v>
          </cell>
          <cell r="F25">
            <v>93</v>
          </cell>
          <cell r="G25">
            <v>28</v>
          </cell>
          <cell r="H25">
            <v>21.96</v>
          </cell>
          <cell r="J25">
            <v>39.24</v>
          </cell>
          <cell r="K25">
            <v>1.8</v>
          </cell>
        </row>
        <row r="26">
          <cell r="B26">
            <v>28.504166666666698</v>
          </cell>
          <cell r="C26">
            <v>38.299999999999997</v>
          </cell>
          <cell r="D26">
            <v>22.9</v>
          </cell>
          <cell r="E26">
            <v>66.4166666666667</v>
          </cell>
          <cell r="F26">
            <v>91</v>
          </cell>
          <cell r="G26">
            <v>28</v>
          </cell>
          <cell r="H26">
            <v>14.76</v>
          </cell>
          <cell r="J26">
            <v>31.32</v>
          </cell>
          <cell r="K26">
            <v>0.2</v>
          </cell>
        </row>
        <row r="27">
          <cell r="B27">
            <v>30.570833333333301</v>
          </cell>
          <cell r="C27">
            <v>38.5</v>
          </cell>
          <cell r="D27">
            <v>23.2</v>
          </cell>
          <cell r="E27">
            <v>57.4166666666667</v>
          </cell>
          <cell r="F27">
            <v>87</v>
          </cell>
          <cell r="G27">
            <v>31</v>
          </cell>
          <cell r="H27">
            <v>20.88</v>
          </cell>
          <cell r="J27">
            <v>39.96</v>
          </cell>
          <cell r="K27">
            <v>0.4</v>
          </cell>
        </row>
        <row r="28">
          <cell r="B28">
            <v>32.783333333333303</v>
          </cell>
          <cell r="C28">
            <v>39.1</v>
          </cell>
          <cell r="D28">
            <v>26.8</v>
          </cell>
          <cell r="E28">
            <v>48.4583333333333</v>
          </cell>
          <cell r="F28">
            <v>71</v>
          </cell>
          <cell r="G28">
            <v>29</v>
          </cell>
          <cell r="H28">
            <v>27.72</v>
          </cell>
          <cell r="J28">
            <v>49.32</v>
          </cell>
          <cell r="K28">
            <v>0</v>
          </cell>
        </row>
        <row r="29">
          <cell r="B29">
            <v>33.0208333333333</v>
          </cell>
          <cell r="C29">
            <v>40.4</v>
          </cell>
          <cell r="D29">
            <v>25.5</v>
          </cell>
          <cell r="E29">
            <v>50.7083333333333</v>
          </cell>
          <cell r="F29">
            <v>87</v>
          </cell>
          <cell r="G29">
            <v>28</v>
          </cell>
          <cell r="H29">
            <v>24.12</v>
          </cell>
          <cell r="J29">
            <v>46.8</v>
          </cell>
          <cell r="K29">
            <v>1</v>
          </cell>
        </row>
        <row r="30">
          <cell r="B30">
            <v>25.8333333333333</v>
          </cell>
          <cell r="C30">
            <v>33.200000000000003</v>
          </cell>
          <cell r="D30">
            <v>21.8</v>
          </cell>
          <cell r="E30">
            <v>81.2916666666667</v>
          </cell>
          <cell r="F30">
            <v>99</v>
          </cell>
          <cell r="G30">
            <v>49</v>
          </cell>
          <cell r="H30">
            <v>19.079999999999998</v>
          </cell>
          <cell r="J30">
            <v>54.72</v>
          </cell>
          <cell r="K30">
            <v>67.599999999999994</v>
          </cell>
        </row>
        <row r="31">
          <cell r="B31">
            <v>26.45</v>
          </cell>
          <cell r="C31">
            <v>33.200000000000003</v>
          </cell>
          <cell r="D31">
            <v>22.1</v>
          </cell>
          <cell r="E31">
            <v>75.625</v>
          </cell>
          <cell r="F31">
            <v>99</v>
          </cell>
          <cell r="G31">
            <v>45</v>
          </cell>
          <cell r="H31">
            <v>14.04</v>
          </cell>
          <cell r="J31">
            <v>21.24</v>
          </cell>
          <cell r="K31">
            <v>0</v>
          </cell>
        </row>
        <row r="32">
          <cell r="B32">
            <v>29.308333333333302</v>
          </cell>
          <cell r="C32">
            <v>35.4</v>
          </cell>
          <cell r="D32">
            <v>24.9</v>
          </cell>
          <cell r="E32">
            <v>67.4166666666667</v>
          </cell>
          <cell r="F32">
            <v>91</v>
          </cell>
          <cell r="G32">
            <v>39</v>
          </cell>
          <cell r="H32">
            <v>11.88</v>
          </cell>
          <cell r="J32">
            <v>24.12</v>
          </cell>
          <cell r="K32">
            <v>0</v>
          </cell>
        </row>
        <row r="33">
          <cell r="B33">
            <v>29</v>
          </cell>
          <cell r="C33">
            <v>36.4</v>
          </cell>
          <cell r="D33">
            <v>24.6</v>
          </cell>
          <cell r="E33">
            <v>67.9583333333333</v>
          </cell>
          <cell r="F33">
            <v>88</v>
          </cell>
          <cell r="G33">
            <v>39</v>
          </cell>
          <cell r="H33">
            <v>23.04</v>
          </cell>
          <cell r="J33">
            <v>44.64</v>
          </cell>
          <cell r="K33">
            <v>0.4</v>
          </cell>
        </row>
        <row r="34">
          <cell r="B34">
            <v>30.3333333333333</v>
          </cell>
          <cell r="C34">
            <v>38.9</v>
          </cell>
          <cell r="D34">
            <v>23.2</v>
          </cell>
          <cell r="E34">
            <v>64.7083333333333</v>
          </cell>
          <cell r="F34">
            <v>98</v>
          </cell>
          <cell r="G34">
            <v>28</v>
          </cell>
          <cell r="H34">
            <v>14.4</v>
          </cell>
          <cell r="J34">
            <v>24.84</v>
          </cell>
          <cell r="K34">
            <v>0</v>
          </cell>
        </row>
        <row r="35">
          <cell r="B35">
            <v>30.566666666666698</v>
          </cell>
          <cell r="C35">
            <v>37.700000000000003</v>
          </cell>
          <cell r="D35">
            <v>24.5</v>
          </cell>
          <cell r="E35">
            <v>57.25</v>
          </cell>
          <cell r="F35">
            <v>83</v>
          </cell>
          <cell r="G35">
            <v>31</v>
          </cell>
          <cell r="H35">
            <v>23.04</v>
          </cell>
          <cell r="J35">
            <v>37.799999999999997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30.420833333333299</v>
          </cell>
          <cell r="C5">
            <v>38.799999999999997</v>
          </cell>
          <cell r="D5">
            <v>23.5</v>
          </cell>
          <cell r="E5">
            <v>41.7083333333333</v>
          </cell>
          <cell r="F5">
            <v>56</v>
          </cell>
          <cell r="G5">
            <v>26</v>
          </cell>
          <cell r="H5">
            <v>17.28</v>
          </cell>
          <cell r="J5">
            <v>36.36</v>
          </cell>
          <cell r="K5">
            <v>0</v>
          </cell>
        </row>
        <row r="6">
          <cell r="B6">
            <v>30.608333333333299</v>
          </cell>
          <cell r="C6">
            <v>37.9</v>
          </cell>
          <cell r="D6">
            <v>23.1</v>
          </cell>
          <cell r="E6">
            <v>50.2916666666667</v>
          </cell>
          <cell r="F6">
            <v>76</v>
          </cell>
          <cell r="G6">
            <v>30</v>
          </cell>
          <cell r="H6">
            <v>20.16</v>
          </cell>
          <cell r="J6">
            <v>38.520000000000003</v>
          </cell>
          <cell r="K6">
            <v>0</v>
          </cell>
        </row>
        <row r="7">
          <cell r="B7">
            <v>27.858333333333299</v>
          </cell>
          <cell r="C7">
            <v>32.9</v>
          </cell>
          <cell r="D7">
            <v>23.3</v>
          </cell>
          <cell r="E7">
            <v>63.625</v>
          </cell>
          <cell r="F7">
            <v>82</v>
          </cell>
          <cell r="G7">
            <v>43</v>
          </cell>
          <cell r="H7">
            <v>15.12</v>
          </cell>
          <cell r="J7">
            <v>35.64</v>
          </cell>
          <cell r="K7">
            <v>0</v>
          </cell>
        </row>
        <row r="8">
          <cell r="B8">
            <v>25.337499999999999</v>
          </cell>
          <cell r="C8">
            <v>31.2</v>
          </cell>
          <cell r="D8">
            <v>19.8</v>
          </cell>
          <cell r="E8">
            <v>62.875</v>
          </cell>
          <cell r="F8">
            <v>83</v>
          </cell>
          <cell r="G8">
            <v>45</v>
          </cell>
          <cell r="H8">
            <v>18</v>
          </cell>
          <cell r="J8">
            <v>33.479999999999997</v>
          </cell>
          <cell r="K8">
            <v>0</v>
          </cell>
        </row>
        <row r="9">
          <cell r="B9">
            <v>24.995833333333302</v>
          </cell>
          <cell r="C9">
            <v>32.200000000000003</v>
          </cell>
          <cell r="D9">
            <v>17.600000000000001</v>
          </cell>
          <cell r="E9">
            <v>57.0833333333333</v>
          </cell>
          <cell r="F9">
            <v>80</v>
          </cell>
          <cell r="G9">
            <v>34</v>
          </cell>
          <cell r="H9">
            <v>19.440000000000001</v>
          </cell>
          <cell r="J9">
            <v>34.56</v>
          </cell>
          <cell r="K9">
            <v>0</v>
          </cell>
        </row>
        <row r="10">
          <cell r="B10">
            <v>26.0625</v>
          </cell>
          <cell r="C10">
            <v>34.9</v>
          </cell>
          <cell r="D10">
            <v>18.8</v>
          </cell>
          <cell r="E10">
            <v>48.375</v>
          </cell>
          <cell r="F10">
            <v>73</v>
          </cell>
          <cell r="G10">
            <v>26</v>
          </cell>
          <cell r="H10">
            <v>15.12</v>
          </cell>
          <cell r="J10">
            <v>27</v>
          </cell>
          <cell r="K10">
            <v>0</v>
          </cell>
        </row>
        <row r="11">
          <cell r="B11">
            <v>28.887499999999999</v>
          </cell>
          <cell r="C11">
            <v>37.799999999999997</v>
          </cell>
          <cell r="D11">
            <v>21.2</v>
          </cell>
          <cell r="E11">
            <v>37.9583333333333</v>
          </cell>
          <cell r="F11">
            <v>61</v>
          </cell>
          <cell r="G11">
            <v>16</v>
          </cell>
          <cell r="H11">
            <v>20.16</v>
          </cell>
          <cell r="J11">
            <v>33.479999999999997</v>
          </cell>
          <cell r="K11">
            <v>0</v>
          </cell>
        </row>
        <row r="12">
          <cell r="B12">
            <v>29.137499999999999</v>
          </cell>
          <cell r="C12">
            <v>37.299999999999997</v>
          </cell>
          <cell r="D12">
            <v>21.1</v>
          </cell>
          <cell r="E12">
            <v>40.75</v>
          </cell>
          <cell r="F12">
            <v>58</v>
          </cell>
          <cell r="G12">
            <v>27</v>
          </cell>
          <cell r="H12">
            <v>16.559999999999999</v>
          </cell>
          <cell r="J12">
            <v>33.119999999999997</v>
          </cell>
          <cell r="K12">
            <v>0</v>
          </cell>
        </row>
        <row r="13">
          <cell r="B13">
            <v>28.212499999999999</v>
          </cell>
          <cell r="C13">
            <v>32.799999999999997</v>
          </cell>
          <cell r="D13">
            <v>22.7</v>
          </cell>
          <cell r="E13">
            <v>61.5416666666667</v>
          </cell>
          <cell r="F13">
            <v>97</v>
          </cell>
          <cell r="G13">
            <v>41</v>
          </cell>
          <cell r="H13">
            <v>20.16</v>
          </cell>
          <cell r="J13">
            <v>41.76</v>
          </cell>
          <cell r="K13">
            <v>3.2</v>
          </cell>
        </row>
        <row r="14">
          <cell r="B14">
            <v>22.179166666666699</v>
          </cell>
          <cell r="C14">
            <v>23</v>
          </cell>
          <cell r="D14">
            <v>21</v>
          </cell>
          <cell r="E14">
            <v>95.875</v>
          </cell>
          <cell r="F14">
            <v>99</v>
          </cell>
          <cell r="G14">
            <v>89</v>
          </cell>
          <cell r="H14">
            <v>13.68</v>
          </cell>
          <cell r="J14">
            <v>28.44</v>
          </cell>
          <cell r="K14">
            <v>11.4</v>
          </cell>
        </row>
        <row r="15">
          <cell r="B15">
            <v>22.179166666666699</v>
          </cell>
          <cell r="C15">
            <v>24.5</v>
          </cell>
          <cell r="D15">
            <v>20.9</v>
          </cell>
          <cell r="E15">
            <v>94.2083333333333</v>
          </cell>
          <cell r="F15">
            <v>99</v>
          </cell>
          <cell r="G15">
            <v>78</v>
          </cell>
          <cell r="H15">
            <v>19.079999999999998</v>
          </cell>
          <cell r="J15">
            <v>39.24</v>
          </cell>
          <cell r="K15">
            <v>21.4</v>
          </cell>
        </row>
        <row r="16">
          <cell r="B16">
            <v>22.116666666666699</v>
          </cell>
          <cell r="C16">
            <v>28.3</v>
          </cell>
          <cell r="D16">
            <v>16.7</v>
          </cell>
          <cell r="E16">
            <v>80.1666666666667</v>
          </cell>
          <cell r="F16">
            <v>99</v>
          </cell>
          <cell r="G16">
            <v>51</v>
          </cell>
          <cell r="H16">
            <v>12.24</v>
          </cell>
          <cell r="J16">
            <v>32.76</v>
          </cell>
          <cell r="K16">
            <v>0.2</v>
          </cell>
        </row>
        <row r="17">
          <cell r="B17">
            <v>25.137499999999999</v>
          </cell>
          <cell r="C17">
            <v>32.9</v>
          </cell>
          <cell r="D17">
            <v>18.8</v>
          </cell>
          <cell r="E17">
            <v>68.9583333333333</v>
          </cell>
          <cell r="F17">
            <v>93</v>
          </cell>
          <cell r="G17">
            <v>44</v>
          </cell>
          <cell r="H17">
            <v>15.48</v>
          </cell>
          <cell r="J17">
            <v>30.96</v>
          </cell>
          <cell r="K17">
            <v>0</v>
          </cell>
        </row>
        <row r="18">
          <cell r="B18">
            <v>26.324999999999999</v>
          </cell>
          <cell r="C18">
            <v>33.299999999999997</v>
          </cell>
          <cell r="D18">
            <v>20.2</v>
          </cell>
          <cell r="E18">
            <v>61.0416666666667</v>
          </cell>
          <cell r="F18">
            <v>83</v>
          </cell>
          <cell r="G18">
            <v>39</v>
          </cell>
          <cell r="H18">
            <v>20.52</v>
          </cell>
          <cell r="J18">
            <v>33.119999999999997</v>
          </cell>
          <cell r="K18">
            <v>0</v>
          </cell>
        </row>
        <row r="19">
          <cell r="B19">
            <v>27.35</v>
          </cell>
          <cell r="C19">
            <v>35.799999999999997</v>
          </cell>
          <cell r="D19">
            <v>20.2</v>
          </cell>
          <cell r="E19">
            <v>63.5833333333333</v>
          </cell>
          <cell r="F19">
            <v>89</v>
          </cell>
          <cell r="G19">
            <v>30</v>
          </cell>
          <cell r="H19">
            <v>20.52</v>
          </cell>
          <cell r="J19">
            <v>33.840000000000003</v>
          </cell>
          <cell r="K19">
            <v>0</v>
          </cell>
        </row>
        <row r="20">
          <cell r="B20">
            <v>28.433333333333302</v>
          </cell>
          <cell r="C20">
            <v>35.9</v>
          </cell>
          <cell r="D20">
            <v>20.6</v>
          </cell>
          <cell r="E20">
            <v>60.2916666666667</v>
          </cell>
          <cell r="F20">
            <v>91</v>
          </cell>
          <cell r="G20">
            <v>32</v>
          </cell>
          <cell r="H20">
            <v>10.08</v>
          </cell>
          <cell r="J20">
            <v>26.64</v>
          </cell>
          <cell r="K20">
            <v>0</v>
          </cell>
        </row>
        <row r="21">
          <cell r="B21">
            <v>30.024999999999999</v>
          </cell>
          <cell r="C21">
            <v>37.799999999999997</v>
          </cell>
          <cell r="D21">
            <v>22.7</v>
          </cell>
          <cell r="E21">
            <v>52.6666666666667</v>
          </cell>
          <cell r="F21">
            <v>79</v>
          </cell>
          <cell r="G21">
            <v>31</v>
          </cell>
          <cell r="H21">
            <v>14.4</v>
          </cell>
          <cell r="J21">
            <v>26.64</v>
          </cell>
          <cell r="K21">
            <v>0</v>
          </cell>
        </row>
        <row r="22">
          <cell r="B22">
            <v>26.241666666666699</v>
          </cell>
          <cell r="C22">
            <v>31.4</v>
          </cell>
          <cell r="D22">
            <v>22.2</v>
          </cell>
          <cell r="E22">
            <v>67.875</v>
          </cell>
          <cell r="F22">
            <v>87</v>
          </cell>
          <cell r="G22">
            <v>47</v>
          </cell>
          <cell r="H22">
            <v>24.48</v>
          </cell>
          <cell r="J22">
            <v>39.96</v>
          </cell>
          <cell r="K22">
            <v>0.4</v>
          </cell>
        </row>
        <row r="23">
          <cell r="B23">
            <v>23.133333333333301</v>
          </cell>
          <cell r="C23">
            <v>27.2</v>
          </cell>
          <cell r="D23">
            <v>21.1</v>
          </cell>
          <cell r="E23">
            <v>87.125</v>
          </cell>
          <cell r="F23">
            <v>97</v>
          </cell>
          <cell r="G23">
            <v>69</v>
          </cell>
          <cell r="H23">
            <v>14.4</v>
          </cell>
          <cell r="J23">
            <v>32.4</v>
          </cell>
          <cell r="K23">
            <v>0.2</v>
          </cell>
        </row>
        <row r="24">
          <cell r="B24">
            <v>22.808333333333302</v>
          </cell>
          <cell r="C24">
            <v>28.9</v>
          </cell>
          <cell r="D24">
            <v>19.7</v>
          </cell>
          <cell r="E24">
            <v>82.75</v>
          </cell>
          <cell r="F24">
            <v>98</v>
          </cell>
          <cell r="G24">
            <v>55</v>
          </cell>
          <cell r="H24">
            <v>16.920000000000002</v>
          </cell>
          <cell r="J24">
            <v>28.8</v>
          </cell>
          <cell r="K24">
            <v>0.2</v>
          </cell>
        </row>
        <row r="25">
          <cell r="B25">
            <v>25.074999999999999</v>
          </cell>
          <cell r="C25">
            <v>31.1</v>
          </cell>
          <cell r="D25">
            <v>21.3</v>
          </cell>
          <cell r="E25">
            <v>74.6666666666667</v>
          </cell>
          <cell r="F25">
            <v>92</v>
          </cell>
          <cell r="G25">
            <v>53</v>
          </cell>
          <cell r="H25">
            <v>20.16</v>
          </cell>
          <cell r="J25">
            <v>31.32</v>
          </cell>
          <cell r="K25">
            <v>0</v>
          </cell>
        </row>
        <row r="26">
          <cell r="B26">
            <v>27.779166666666701</v>
          </cell>
          <cell r="C26">
            <v>35.4</v>
          </cell>
          <cell r="D26">
            <v>23.3</v>
          </cell>
          <cell r="E26">
            <v>69.7083333333333</v>
          </cell>
          <cell r="F26">
            <v>89</v>
          </cell>
          <cell r="G26">
            <v>39</v>
          </cell>
          <cell r="H26">
            <v>15.12</v>
          </cell>
          <cell r="J26">
            <v>38.880000000000003</v>
          </cell>
          <cell r="K26">
            <v>0</v>
          </cell>
        </row>
        <row r="27">
          <cell r="B27">
            <v>28.254166666666698</v>
          </cell>
          <cell r="C27">
            <v>36.700000000000003</v>
          </cell>
          <cell r="D27">
            <v>21.6</v>
          </cell>
          <cell r="E27">
            <v>68.375</v>
          </cell>
          <cell r="F27">
            <v>96</v>
          </cell>
          <cell r="G27">
            <v>37</v>
          </cell>
          <cell r="H27">
            <v>23.4</v>
          </cell>
          <cell r="J27">
            <v>37.44</v>
          </cell>
          <cell r="K27">
            <v>0</v>
          </cell>
        </row>
        <row r="28">
          <cell r="B28">
            <v>29.934782608695599</v>
          </cell>
          <cell r="C28">
            <v>37.700000000000003</v>
          </cell>
          <cell r="D28">
            <v>22.7</v>
          </cell>
          <cell r="E28">
            <v>61.304347826087003</v>
          </cell>
          <cell r="F28">
            <v>90</v>
          </cell>
          <cell r="G28">
            <v>35</v>
          </cell>
          <cell r="H28">
            <v>25.92</v>
          </cell>
          <cell r="J28">
            <v>53.64</v>
          </cell>
          <cell r="K28">
            <v>0</v>
          </cell>
        </row>
        <row r="29">
          <cell r="B29">
            <v>27.712499999999999</v>
          </cell>
          <cell r="C29">
            <v>33.299999999999997</v>
          </cell>
          <cell r="D29">
            <v>23.1</v>
          </cell>
          <cell r="E29">
            <v>72.7083333333333</v>
          </cell>
          <cell r="F29">
            <v>93</v>
          </cell>
          <cell r="G29">
            <v>48</v>
          </cell>
          <cell r="H29">
            <v>16.2</v>
          </cell>
          <cell r="J29">
            <v>55.08</v>
          </cell>
          <cell r="K29">
            <v>2.2000000000000002</v>
          </cell>
        </row>
        <row r="30">
          <cell r="B30">
            <v>26.158333333333299</v>
          </cell>
          <cell r="C30">
            <v>28.9</v>
          </cell>
          <cell r="D30">
            <v>21.8</v>
          </cell>
          <cell r="E30">
            <v>66.1666666666667</v>
          </cell>
          <cell r="F30">
            <v>87</v>
          </cell>
          <cell r="G30">
            <v>51</v>
          </cell>
          <cell r="H30">
            <v>10.44</v>
          </cell>
          <cell r="J30">
            <v>33.119999999999997</v>
          </cell>
          <cell r="K30">
            <v>1.4</v>
          </cell>
        </row>
        <row r="31">
          <cell r="B31">
            <v>26.683333333333302</v>
          </cell>
          <cell r="C31">
            <v>34.1</v>
          </cell>
          <cell r="D31">
            <v>20.2</v>
          </cell>
          <cell r="E31">
            <v>55.3333333333333</v>
          </cell>
          <cell r="F31">
            <v>77</v>
          </cell>
          <cell r="G31">
            <v>37</v>
          </cell>
          <cell r="H31">
            <v>10.44</v>
          </cell>
          <cell r="J31">
            <v>34.200000000000003</v>
          </cell>
          <cell r="K31">
            <v>0</v>
          </cell>
        </row>
        <row r="32">
          <cell r="B32">
            <v>25.595833333333299</v>
          </cell>
          <cell r="C32">
            <v>30.1</v>
          </cell>
          <cell r="D32">
            <v>21.4</v>
          </cell>
          <cell r="E32">
            <v>73.7083333333333</v>
          </cell>
          <cell r="F32">
            <v>86</v>
          </cell>
          <cell r="G32">
            <v>55</v>
          </cell>
          <cell r="H32">
            <v>17.64</v>
          </cell>
          <cell r="J32">
            <v>34.200000000000003</v>
          </cell>
          <cell r="K32">
            <v>0</v>
          </cell>
        </row>
        <row r="33">
          <cell r="B33">
            <v>27</v>
          </cell>
          <cell r="C33">
            <v>34.700000000000003</v>
          </cell>
          <cell r="D33">
            <v>21</v>
          </cell>
          <cell r="E33">
            <v>71.0833333333333</v>
          </cell>
          <cell r="F33">
            <v>98</v>
          </cell>
          <cell r="G33">
            <v>35</v>
          </cell>
          <cell r="H33">
            <v>13.68</v>
          </cell>
          <cell r="J33">
            <v>29.16</v>
          </cell>
          <cell r="K33">
            <v>0</v>
          </cell>
        </row>
        <row r="34">
          <cell r="B34">
            <v>28.837499999999999</v>
          </cell>
          <cell r="C34">
            <v>35.9</v>
          </cell>
          <cell r="D34">
            <v>23.1</v>
          </cell>
          <cell r="E34">
            <v>56.1666666666667</v>
          </cell>
          <cell r="F34">
            <v>77</v>
          </cell>
          <cell r="G34">
            <v>35</v>
          </cell>
          <cell r="H34">
            <v>15.84</v>
          </cell>
          <cell r="J34">
            <v>34.200000000000003</v>
          </cell>
          <cell r="K34">
            <v>0</v>
          </cell>
        </row>
        <row r="35">
          <cell r="B35">
            <v>28.262499999999999</v>
          </cell>
          <cell r="C35">
            <v>35.9</v>
          </cell>
          <cell r="D35">
            <v>22.5</v>
          </cell>
          <cell r="E35">
            <v>50.2083333333333</v>
          </cell>
          <cell r="F35">
            <v>68</v>
          </cell>
          <cell r="G35">
            <v>30</v>
          </cell>
          <cell r="H35">
            <v>21.6</v>
          </cell>
          <cell r="J35">
            <v>37.44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31.087499999999999</v>
          </cell>
          <cell r="C5">
            <v>40.200000000000003</v>
          </cell>
          <cell r="D5">
            <v>24.6</v>
          </cell>
          <cell r="E5">
            <v>40.5416666666667</v>
          </cell>
          <cell r="F5">
            <v>57</v>
          </cell>
          <cell r="G5">
            <v>23</v>
          </cell>
          <cell r="H5">
            <v>20.88</v>
          </cell>
          <cell r="J5">
            <v>42.12</v>
          </cell>
          <cell r="K5">
            <v>0</v>
          </cell>
        </row>
        <row r="6">
          <cell r="B6">
            <v>30.65</v>
          </cell>
          <cell r="C6">
            <v>39.299999999999997</v>
          </cell>
          <cell r="D6">
            <v>23.3</v>
          </cell>
          <cell r="E6">
            <v>45.2916666666667</v>
          </cell>
          <cell r="F6">
            <v>65</v>
          </cell>
          <cell r="G6">
            <v>29</v>
          </cell>
          <cell r="H6">
            <v>16.2</v>
          </cell>
          <cell r="J6">
            <v>40.68</v>
          </cell>
          <cell r="K6">
            <v>0</v>
          </cell>
        </row>
        <row r="7">
          <cell r="B7">
            <v>27.220833333333299</v>
          </cell>
          <cell r="C7">
            <v>33</v>
          </cell>
          <cell r="D7">
            <v>21.4</v>
          </cell>
          <cell r="E7">
            <v>66.1666666666667</v>
          </cell>
          <cell r="F7">
            <v>88</v>
          </cell>
          <cell r="G7">
            <v>49</v>
          </cell>
          <cell r="H7">
            <v>12.24</v>
          </cell>
          <cell r="J7">
            <v>25.2</v>
          </cell>
          <cell r="K7">
            <v>0</v>
          </cell>
        </row>
        <row r="8">
          <cell r="B8">
            <v>25.324999999999999</v>
          </cell>
          <cell r="C8">
            <v>32.4</v>
          </cell>
          <cell r="D8">
            <v>18.899999999999999</v>
          </cell>
          <cell r="E8">
            <v>65.125</v>
          </cell>
          <cell r="F8">
            <v>94</v>
          </cell>
          <cell r="G8">
            <v>42</v>
          </cell>
          <cell r="H8">
            <v>11.52</v>
          </cell>
          <cell r="J8">
            <v>32.4</v>
          </cell>
          <cell r="K8">
            <v>0</v>
          </cell>
        </row>
        <row r="9">
          <cell r="B9">
            <v>26.375</v>
          </cell>
          <cell r="C9">
            <v>34.6</v>
          </cell>
          <cell r="D9">
            <v>19.2</v>
          </cell>
          <cell r="E9">
            <v>54.4166666666667</v>
          </cell>
          <cell r="F9">
            <v>77</v>
          </cell>
          <cell r="G9">
            <v>30</v>
          </cell>
          <cell r="H9">
            <v>17.28</v>
          </cell>
          <cell r="J9">
            <v>32.04</v>
          </cell>
          <cell r="K9">
            <v>0</v>
          </cell>
        </row>
        <row r="10">
          <cell r="B10">
            <v>27.324999999999999</v>
          </cell>
          <cell r="C10">
            <v>38.299999999999997</v>
          </cell>
          <cell r="D10">
            <v>15.2</v>
          </cell>
          <cell r="E10">
            <v>43.875</v>
          </cell>
          <cell r="F10">
            <v>83</v>
          </cell>
          <cell r="G10">
            <v>19</v>
          </cell>
          <cell r="H10">
            <v>19.440000000000001</v>
          </cell>
          <cell r="J10">
            <v>42.12</v>
          </cell>
          <cell r="K10">
            <v>0</v>
          </cell>
        </row>
        <row r="11">
          <cell r="B11">
            <v>28.3541666666667</v>
          </cell>
          <cell r="C11">
            <v>40.5</v>
          </cell>
          <cell r="D11">
            <v>17.399999999999999</v>
          </cell>
          <cell r="E11">
            <v>40.5416666666667</v>
          </cell>
          <cell r="F11">
            <v>76</v>
          </cell>
          <cell r="G11">
            <v>12</v>
          </cell>
          <cell r="H11">
            <v>16.559999999999999</v>
          </cell>
          <cell r="J11">
            <v>38.520000000000003</v>
          </cell>
          <cell r="K11">
            <v>0</v>
          </cell>
        </row>
        <row r="12">
          <cell r="B12">
            <v>30.774999999999999</v>
          </cell>
          <cell r="C12">
            <v>40.4</v>
          </cell>
          <cell r="D12">
            <v>21.6</v>
          </cell>
          <cell r="E12">
            <v>36.3333333333333</v>
          </cell>
          <cell r="F12">
            <v>54</v>
          </cell>
          <cell r="G12">
            <v>23</v>
          </cell>
          <cell r="H12">
            <v>11.52</v>
          </cell>
          <cell r="J12">
            <v>34.200000000000003</v>
          </cell>
          <cell r="K12">
            <v>0</v>
          </cell>
        </row>
        <row r="13">
          <cell r="B13">
            <v>28.8565217391304</v>
          </cell>
          <cell r="C13">
            <v>36.700000000000003</v>
          </cell>
          <cell r="D13">
            <v>21.6</v>
          </cell>
          <cell r="E13">
            <v>53.3913043478261</v>
          </cell>
          <cell r="F13">
            <v>95</v>
          </cell>
          <cell r="G13">
            <v>34</v>
          </cell>
          <cell r="H13">
            <v>18</v>
          </cell>
          <cell r="J13">
            <v>41.04</v>
          </cell>
          <cell r="K13">
            <v>1.8</v>
          </cell>
        </row>
        <row r="14">
          <cell r="B14">
            <v>22.420833333333299</v>
          </cell>
          <cell r="C14">
            <v>23.8</v>
          </cell>
          <cell r="D14">
            <v>19.8</v>
          </cell>
          <cell r="E14">
            <v>91.8333333333333</v>
          </cell>
          <cell r="F14">
            <v>98</v>
          </cell>
          <cell r="G14">
            <v>85</v>
          </cell>
          <cell r="H14">
            <v>14.4</v>
          </cell>
          <cell r="J14">
            <v>38.520000000000003</v>
          </cell>
          <cell r="K14">
            <v>22.2</v>
          </cell>
        </row>
        <row r="15">
          <cell r="B15">
            <v>22.341666666666701</v>
          </cell>
          <cell r="C15">
            <v>25.4</v>
          </cell>
          <cell r="D15">
            <v>20</v>
          </cell>
          <cell r="E15">
            <v>91.5416666666667</v>
          </cell>
          <cell r="F15">
            <v>97</v>
          </cell>
          <cell r="G15">
            <v>79</v>
          </cell>
          <cell r="H15">
            <v>15.84</v>
          </cell>
          <cell r="J15">
            <v>38.159999999999997</v>
          </cell>
          <cell r="K15">
            <v>20</v>
          </cell>
        </row>
        <row r="16">
          <cell r="B16">
            <v>22.2</v>
          </cell>
          <cell r="C16">
            <v>29.8</v>
          </cell>
          <cell r="D16">
            <v>16</v>
          </cell>
          <cell r="E16">
            <v>78.0833333333333</v>
          </cell>
          <cell r="F16">
            <v>99</v>
          </cell>
          <cell r="G16">
            <v>44</v>
          </cell>
          <cell r="H16">
            <v>8.2799999999999994</v>
          </cell>
          <cell r="J16">
            <v>18.36</v>
          </cell>
          <cell r="K16">
            <v>0</v>
          </cell>
        </row>
        <row r="17">
          <cell r="B17">
            <v>26.1666666666667</v>
          </cell>
          <cell r="C17">
            <v>35.200000000000003</v>
          </cell>
          <cell r="D17">
            <v>17.600000000000001</v>
          </cell>
          <cell r="E17">
            <v>63.7916666666667</v>
          </cell>
          <cell r="F17">
            <v>96</v>
          </cell>
          <cell r="G17">
            <v>39</v>
          </cell>
          <cell r="H17">
            <v>15.48</v>
          </cell>
          <cell r="J17">
            <v>32.04</v>
          </cell>
          <cell r="K17">
            <v>0</v>
          </cell>
        </row>
        <row r="18">
          <cell r="B18">
            <v>28.033333333333299</v>
          </cell>
          <cell r="C18">
            <v>34.6</v>
          </cell>
          <cell r="D18">
            <v>22.2</v>
          </cell>
          <cell r="E18">
            <v>53.5416666666667</v>
          </cell>
          <cell r="F18">
            <v>73</v>
          </cell>
          <cell r="G18">
            <v>33</v>
          </cell>
          <cell r="H18">
            <v>15.12</v>
          </cell>
          <cell r="J18">
            <v>33.840000000000003</v>
          </cell>
          <cell r="K18">
            <v>0</v>
          </cell>
        </row>
        <row r="19">
          <cell r="B19">
            <v>28.475000000000001</v>
          </cell>
          <cell r="C19">
            <v>37.299999999999997</v>
          </cell>
          <cell r="D19">
            <v>20.5</v>
          </cell>
          <cell r="E19">
            <v>57.2083333333333</v>
          </cell>
          <cell r="F19">
            <v>89</v>
          </cell>
          <cell r="G19">
            <v>25</v>
          </cell>
          <cell r="H19">
            <v>16.559999999999999</v>
          </cell>
          <cell r="J19">
            <v>35.28</v>
          </cell>
          <cell r="K19">
            <v>0</v>
          </cell>
        </row>
        <row r="20">
          <cell r="B20">
            <v>28.441666666666698</v>
          </cell>
          <cell r="C20">
            <v>37.700000000000003</v>
          </cell>
          <cell r="D20">
            <v>19</v>
          </cell>
          <cell r="E20">
            <v>58.6666666666667</v>
          </cell>
          <cell r="F20">
            <v>96</v>
          </cell>
          <cell r="G20">
            <v>27</v>
          </cell>
          <cell r="H20">
            <v>12.24</v>
          </cell>
          <cell r="J20">
            <v>34.200000000000003</v>
          </cell>
          <cell r="K20">
            <v>0</v>
          </cell>
        </row>
        <row r="21">
          <cell r="B21">
            <v>28.5625</v>
          </cell>
          <cell r="C21">
            <v>38.5</v>
          </cell>
          <cell r="D21">
            <v>19.8</v>
          </cell>
          <cell r="E21">
            <v>59.6666666666667</v>
          </cell>
          <cell r="F21">
            <v>92</v>
          </cell>
          <cell r="G21">
            <v>26</v>
          </cell>
          <cell r="H21">
            <v>11.88</v>
          </cell>
          <cell r="J21">
            <v>27.72</v>
          </cell>
          <cell r="K21">
            <v>0</v>
          </cell>
        </row>
        <row r="22">
          <cell r="B22">
            <v>23.4583333333333</v>
          </cell>
          <cell r="C22">
            <v>30.7</v>
          </cell>
          <cell r="D22">
            <v>20.2</v>
          </cell>
          <cell r="E22">
            <v>81.1666666666667</v>
          </cell>
          <cell r="F22">
            <v>97</v>
          </cell>
          <cell r="G22">
            <v>45</v>
          </cell>
          <cell r="H22">
            <v>17.28</v>
          </cell>
          <cell r="J22">
            <v>33.840000000000003</v>
          </cell>
          <cell r="K22">
            <v>20.2</v>
          </cell>
        </row>
        <row r="23">
          <cell r="B23">
            <v>22.25</v>
          </cell>
          <cell r="C23">
            <v>24.5</v>
          </cell>
          <cell r="D23">
            <v>19.7</v>
          </cell>
          <cell r="E23">
            <v>91.7916666666667</v>
          </cell>
          <cell r="F23">
            <v>98</v>
          </cell>
          <cell r="G23">
            <v>80</v>
          </cell>
          <cell r="H23">
            <v>7.2</v>
          </cell>
          <cell r="J23">
            <v>19.8</v>
          </cell>
          <cell r="K23">
            <v>0.4</v>
          </cell>
        </row>
        <row r="24">
          <cell r="B24">
            <v>23.6041666666667</v>
          </cell>
          <cell r="C24">
            <v>29.9</v>
          </cell>
          <cell r="D24">
            <v>20.2</v>
          </cell>
          <cell r="E24">
            <v>81.6666666666667</v>
          </cell>
          <cell r="F24">
            <v>95</v>
          </cell>
          <cell r="G24">
            <v>59</v>
          </cell>
          <cell r="H24">
            <v>13.68</v>
          </cell>
          <cell r="J24">
            <v>28.44</v>
          </cell>
          <cell r="K24">
            <v>0.2</v>
          </cell>
        </row>
        <row r="25">
          <cell r="B25">
            <v>24.933333333333302</v>
          </cell>
          <cell r="C25">
            <v>31.4</v>
          </cell>
          <cell r="D25">
            <v>21.1</v>
          </cell>
          <cell r="E25">
            <v>77.2916666666667</v>
          </cell>
          <cell r="F25">
            <v>93</v>
          </cell>
          <cell r="G25">
            <v>52</v>
          </cell>
          <cell r="H25">
            <v>13.68</v>
          </cell>
          <cell r="J25">
            <v>25.92</v>
          </cell>
          <cell r="K25">
            <v>0</v>
          </cell>
        </row>
        <row r="26">
          <cell r="B26">
            <v>26.366666666666699</v>
          </cell>
          <cell r="C26">
            <v>36.1</v>
          </cell>
          <cell r="D26">
            <v>22.1</v>
          </cell>
          <cell r="E26">
            <v>76.0833333333333</v>
          </cell>
          <cell r="F26">
            <v>93</v>
          </cell>
          <cell r="G26">
            <v>36</v>
          </cell>
          <cell r="H26">
            <v>11.52</v>
          </cell>
          <cell r="J26">
            <v>32.4</v>
          </cell>
          <cell r="K26">
            <v>0.2</v>
          </cell>
        </row>
        <row r="27">
          <cell r="B27">
            <v>27.670833333333299</v>
          </cell>
          <cell r="C27">
            <v>37.5</v>
          </cell>
          <cell r="D27">
            <v>20</v>
          </cell>
          <cell r="E27">
            <v>69.4583333333333</v>
          </cell>
          <cell r="F27">
            <v>97</v>
          </cell>
          <cell r="G27">
            <v>34</v>
          </cell>
          <cell r="H27">
            <v>15.12</v>
          </cell>
          <cell r="J27">
            <v>32.4</v>
          </cell>
          <cell r="K27">
            <v>0.8</v>
          </cell>
        </row>
        <row r="28">
          <cell r="B28">
            <v>30.454166666666701</v>
          </cell>
          <cell r="C28">
            <v>38</v>
          </cell>
          <cell r="D28">
            <v>23.8</v>
          </cell>
          <cell r="E28">
            <v>57.9583333333333</v>
          </cell>
          <cell r="F28">
            <v>83</v>
          </cell>
          <cell r="G28">
            <v>36</v>
          </cell>
          <cell r="H28">
            <v>29.52</v>
          </cell>
          <cell r="J28">
            <v>52.92</v>
          </cell>
          <cell r="K28">
            <v>0</v>
          </cell>
        </row>
        <row r="29">
          <cell r="B29">
            <v>27.554166666666699</v>
          </cell>
          <cell r="C29">
            <v>34.9</v>
          </cell>
          <cell r="D29">
            <v>23.5</v>
          </cell>
          <cell r="E29">
            <v>73.25</v>
          </cell>
          <cell r="F29">
            <v>92</v>
          </cell>
          <cell r="G29">
            <v>46</v>
          </cell>
          <cell r="H29">
            <v>18.36</v>
          </cell>
          <cell r="J29">
            <v>38.880000000000003</v>
          </cell>
          <cell r="K29">
            <v>2</v>
          </cell>
        </row>
        <row r="30">
          <cell r="B30">
            <v>23.408333333333299</v>
          </cell>
          <cell r="C30">
            <v>27.6</v>
          </cell>
          <cell r="D30">
            <v>19.2</v>
          </cell>
          <cell r="E30">
            <v>84.9583333333333</v>
          </cell>
          <cell r="F30">
            <v>96</v>
          </cell>
          <cell r="G30">
            <v>63</v>
          </cell>
          <cell r="H30">
            <v>13.68</v>
          </cell>
          <cell r="J30">
            <v>28.08</v>
          </cell>
          <cell r="K30">
            <v>21</v>
          </cell>
        </row>
        <row r="31">
          <cell r="B31">
            <v>24.745833333333302</v>
          </cell>
          <cell r="C31">
            <v>33.6</v>
          </cell>
          <cell r="D31">
            <v>17.600000000000001</v>
          </cell>
          <cell r="E31">
            <v>72.9166666666667</v>
          </cell>
          <cell r="F31">
            <v>98</v>
          </cell>
          <cell r="G31">
            <v>40</v>
          </cell>
          <cell r="H31">
            <v>11.52</v>
          </cell>
          <cell r="J31">
            <v>26.64</v>
          </cell>
          <cell r="K31">
            <v>0</v>
          </cell>
        </row>
        <row r="32">
          <cell r="B32">
            <v>26.079166666666701</v>
          </cell>
          <cell r="C32">
            <v>33.700000000000003</v>
          </cell>
          <cell r="D32">
            <v>22.2</v>
          </cell>
          <cell r="E32">
            <v>76.9166666666667</v>
          </cell>
          <cell r="F32">
            <v>95</v>
          </cell>
          <cell r="G32">
            <v>46</v>
          </cell>
          <cell r="H32">
            <v>14.4</v>
          </cell>
          <cell r="J32">
            <v>28.8</v>
          </cell>
          <cell r="K32">
            <v>2.8</v>
          </cell>
        </row>
        <row r="33">
          <cell r="B33">
            <v>26.425000000000001</v>
          </cell>
          <cell r="C33">
            <v>34.700000000000003</v>
          </cell>
          <cell r="D33">
            <v>19.3</v>
          </cell>
          <cell r="E33">
            <v>73.3333333333333</v>
          </cell>
          <cell r="F33">
            <v>98</v>
          </cell>
          <cell r="G33">
            <v>39</v>
          </cell>
          <cell r="H33">
            <v>8.2799999999999994</v>
          </cell>
          <cell r="J33">
            <v>23.76</v>
          </cell>
          <cell r="K33">
            <v>0</v>
          </cell>
        </row>
        <row r="34">
          <cell r="B34">
            <v>28.625</v>
          </cell>
          <cell r="C34">
            <v>36.5</v>
          </cell>
          <cell r="D34">
            <v>21.6</v>
          </cell>
          <cell r="E34">
            <v>60.625</v>
          </cell>
          <cell r="F34">
            <v>89</v>
          </cell>
          <cell r="G34">
            <v>34</v>
          </cell>
          <cell r="H34">
            <v>11.16</v>
          </cell>
          <cell r="J34">
            <v>24.12</v>
          </cell>
          <cell r="K34">
            <v>0</v>
          </cell>
        </row>
        <row r="35">
          <cell r="B35">
            <v>28.65</v>
          </cell>
          <cell r="C35">
            <v>35.700000000000003</v>
          </cell>
          <cell r="D35">
            <v>23</v>
          </cell>
          <cell r="E35">
            <v>52.4583333333333</v>
          </cell>
          <cell r="F35">
            <v>75</v>
          </cell>
          <cell r="G35">
            <v>32</v>
          </cell>
          <cell r="H35">
            <v>16.2</v>
          </cell>
          <cell r="J35">
            <v>35.28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31.608333333333299</v>
          </cell>
          <cell r="C5">
            <v>39.9</v>
          </cell>
          <cell r="D5">
            <v>22.7</v>
          </cell>
          <cell r="E5">
            <v>34.9166666666667</v>
          </cell>
          <cell r="F5">
            <v>53</v>
          </cell>
          <cell r="G5">
            <v>24</v>
          </cell>
          <cell r="H5">
            <v>19.8</v>
          </cell>
          <cell r="J5">
            <v>37.44</v>
          </cell>
          <cell r="K5">
            <v>0</v>
          </cell>
        </row>
        <row r="6">
          <cell r="B6">
            <v>31.995833333333302</v>
          </cell>
          <cell r="C6">
            <v>39.1</v>
          </cell>
          <cell r="D6">
            <v>23</v>
          </cell>
          <cell r="E6">
            <v>41.8333333333333</v>
          </cell>
          <cell r="F6">
            <v>69</v>
          </cell>
          <cell r="G6">
            <v>27</v>
          </cell>
          <cell r="H6">
            <v>25.92</v>
          </cell>
          <cell r="J6">
            <v>43.92</v>
          </cell>
          <cell r="K6">
            <v>0</v>
          </cell>
        </row>
        <row r="7">
          <cell r="B7">
            <v>27.629166666666698</v>
          </cell>
          <cell r="C7">
            <v>33.200000000000003</v>
          </cell>
          <cell r="D7">
            <v>21.5</v>
          </cell>
          <cell r="E7">
            <v>64.2916666666667</v>
          </cell>
          <cell r="F7">
            <v>94</v>
          </cell>
          <cell r="G7">
            <v>45</v>
          </cell>
          <cell r="H7">
            <v>12.24</v>
          </cell>
          <cell r="J7">
            <v>26.28</v>
          </cell>
          <cell r="K7">
            <v>0</v>
          </cell>
        </row>
        <row r="8">
          <cell r="B8">
            <v>25.016666666666701</v>
          </cell>
          <cell r="C8">
            <v>31.9</v>
          </cell>
          <cell r="D8">
            <v>19.3</v>
          </cell>
          <cell r="E8">
            <v>62.9583333333333</v>
          </cell>
          <cell r="F8">
            <v>84</v>
          </cell>
          <cell r="G8">
            <v>41</v>
          </cell>
          <cell r="H8">
            <v>12.6</v>
          </cell>
          <cell r="J8">
            <v>30.6</v>
          </cell>
          <cell r="K8">
            <v>0</v>
          </cell>
        </row>
        <row r="9">
          <cell r="B9">
            <v>24.887499999999999</v>
          </cell>
          <cell r="C9">
            <v>33.4</v>
          </cell>
          <cell r="D9">
            <v>17.600000000000001</v>
          </cell>
          <cell r="E9">
            <v>54.9583333333333</v>
          </cell>
          <cell r="F9">
            <v>78</v>
          </cell>
          <cell r="G9">
            <v>29</v>
          </cell>
          <cell r="H9">
            <v>19.8</v>
          </cell>
          <cell r="J9">
            <v>39.6</v>
          </cell>
          <cell r="K9">
            <v>0</v>
          </cell>
        </row>
        <row r="10">
          <cell r="B10">
            <v>26.3333333333333</v>
          </cell>
          <cell r="C10">
            <v>36.799999999999997</v>
          </cell>
          <cell r="D10">
            <v>19.100000000000001</v>
          </cell>
          <cell r="E10">
            <v>44.5833333333333</v>
          </cell>
          <cell r="F10">
            <v>68</v>
          </cell>
          <cell r="G10">
            <v>21</v>
          </cell>
          <cell r="H10">
            <v>19.079999999999998</v>
          </cell>
          <cell r="J10">
            <v>48.24</v>
          </cell>
          <cell r="K10">
            <v>0</v>
          </cell>
        </row>
        <row r="11">
          <cell r="B11">
            <v>28.7291666666667</v>
          </cell>
          <cell r="C11">
            <v>39</v>
          </cell>
          <cell r="D11">
            <v>20.399999999999999</v>
          </cell>
          <cell r="E11">
            <v>34.2916666666667</v>
          </cell>
          <cell r="F11">
            <v>63</v>
          </cell>
          <cell r="G11">
            <v>11</v>
          </cell>
          <cell r="H11">
            <v>19.440000000000001</v>
          </cell>
          <cell r="J11">
            <v>42.84</v>
          </cell>
          <cell r="K11">
            <v>0</v>
          </cell>
        </row>
        <row r="12">
          <cell r="B12">
            <v>29.366666666666699</v>
          </cell>
          <cell r="C12">
            <v>37.799999999999997</v>
          </cell>
          <cell r="D12">
            <v>17.899999999999999</v>
          </cell>
          <cell r="E12">
            <v>38.0833333333333</v>
          </cell>
          <cell r="F12">
            <v>66</v>
          </cell>
          <cell r="G12">
            <v>26</v>
          </cell>
          <cell r="H12">
            <v>23.4</v>
          </cell>
          <cell r="J12">
            <v>41.76</v>
          </cell>
          <cell r="K12">
            <v>0</v>
          </cell>
        </row>
        <row r="13">
          <cell r="B13">
            <v>28.175000000000001</v>
          </cell>
          <cell r="C13">
            <v>33.700000000000003</v>
          </cell>
          <cell r="D13">
            <v>22.8</v>
          </cell>
          <cell r="E13">
            <v>62.5416666666667</v>
          </cell>
          <cell r="F13">
            <v>99</v>
          </cell>
          <cell r="G13">
            <v>38</v>
          </cell>
          <cell r="H13">
            <v>18.72</v>
          </cell>
          <cell r="J13">
            <v>47.16</v>
          </cell>
          <cell r="K13">
            <v>4.5999999999999996</v>
          </cell>
        </row>
        <row r="14">
          <cell r="B14">
            <v>22.033333333333299</v>
          </cell>
          <cell r="C14">
            <v>22.9</v>
          </cell>
          <cell r="D14">
            <v>20.9</v>
          </cell>
          <cell r="E14">
            <v>97.0416666666667</v>
          </cell>
          <cell r="F14">
            <v>100</v>
          </cell>
          <cell r="G14">
            <v>91</v>
          </cell>
          <cell r="H14">
            <v>20.52</v>
          </cell>
          <cell r="J14">
            <v>37.799999999999997</v>
          </cell>
          <cell r="K14">
            <v>14</v>
          </cell>
        </row>
        <row r="15">
          <cell r="B15">
            <v>21.820833333333301</v>
          </cell>
          <cell r="C15">
            <v>23.4</v>
          </cell>
          <cell r="D15">
            <v>20.5</v>
          </cell>
          <cell r="E15">
            <v>98.4166666666667</v>
          </cell>
          <cell r="F15">
            <v>100</v>
          </cell>
          <cell r="G15">
            <v>89</v>
          </cell>
          <cell r="H15">
            <v>25.56</v>
          </cell>
          <cell r="J15">
            <v>46.8</v>
          </cell>
          <cell r="K15">
            <v>22.6</v>
          </cell>
        </row>
        <row r="16">
          <cell r="B16">
            <v>21.824999999999999</v>
          </cell>
          <cell r="C16">
            <v>29.3</v>
          </cell>
          <cell r="D16">
            <v>15.4</v>
          </cell>
          <cell r="E16">
            <v>81.5</v>
          </cell>
          <cell r="F16">
            <v>100</v>
          </cell>
          <cell r="G16">
            <v>45</v>
          </cell>
          <cell r="H16">
            <v>9.36</v>
          </cell>
          <cell r="J16">
            <v>21.96</v>
          </cell>
          <cell r="K16">
            <v>0.2</v>
          </cell>
        </row>
        <row r="17">
          <cell r="B17">
            <v>25.516666666666701</v>
          </cell>
          <cell r="C17">
            <v>33.700000000000003</v>
          </cell>
          <cell r="D17">
            <v>17.5</v>
          </cell>
          <cell r="E17">
            <v>65.375</v>
          </cell>
          <cell r="F17">
            <v>96</v>
          </cell>
          <cell r="G17">
            <v>41</v>
          </cell>
          <cell r="H17">
            <v>17.64</v>
          </cell>
          <cell r="J17">
            <v>38.159999999999997</v>
          </cell>
          <cell r="K17">
            <v>0</v>
          </cell>
        </row>
        <row r="18">
          <cell r="B18">
            <v>26.35</v>
          </cell>
          <cell r="C18">
            <v>34.200000000000003</v>
          </cell>
          <cell r="D18">
            <v>19.899999999999999</v>
          </cell>
          <cell r="E18">
            <v>59.625</v>
          </cell>
          <cell r="F18">
            <v>83</v>
          </cell>
          <cell r="G18">
            <v>34</v>
          </cell>
          <cell r="H18">
            <v>20.16</v>
          </cell>
          <cell r="J18">
            <v>46.08</v>
          </cell>
          <cell r="K18">
            <v>0</v>
          </cell>
        </row>
        <row r="19">
          <cell r="B19">
            <v>27.387499999999999</v>
          </cell>
          <cell r="C19">
            <v>35.799999999999997</v>
          </cell>
          <cell r="D19">
            <v>20.2</v>
          </cell>
          <cell r="E19">
            <v>62.5416666666667</v>
          </cell>
          <cell r="F19">
            <v>93</v>
          </cell>
          <cell r="G19">
            <v>33</v>
          </cell>
          <cell r="H19">
            <v>16.559999999999999</v>
          </cell>
          <cell r="J19">
            <v>38.159999999999997</v>
          </cell>
          <cell r="K19">
            <v>0</v>
          </cell>
        </row>
        <row r="20">
          <cell r="B20">
            <v>27.691666666666698</v>
          </cell>
          <cell r="C20">
            <v>36.299999999999997</v>
          </cell>
          <cell r="D20">
            <v>19.600000000000001</v>
          </cell>
          <cell r="E20">
            <v>63.75</v>
          </cell>
          <cell r="F20">
            <v>99</v>
          </cell>
          <cell r="G20">
            <v>31</v>
          </cell>
          <cell r="H20">
            <v>14.76</v>
          </cell>
          <cell r="J20">
            <v>34.56</v>
          </cell>
          <cell r="K20">
            <v>0</v>
          </cell>
        </row>
        <row r="21">
          <cell r="B21">
            <v>28.908333333333299</v>
          </cell>
          <cell r="C21">
            <v>38.299999999999997</v>
          </cell>
          <cell r="D21">
            <v>20.8</v>
          </cell>
          <cell r="E21">
            <v>58.6666666666667</v>
          </cell>
          <cell r="F21">
            <v>90</v>
          </cell>
          <cell r="G21">
            <v>27</v>
          </cell>
          <cell r="H21">
            <v>13.68</v>
          </cell>
          <cell r="J21">
            <v>40.32</v>
          </cell>
          <cell r="K21">
            <v>0</v>
          </cell>
        </row>
        <row r="22">
          <cell r="B22">
            <v>26.133333333333301</v>
          </cell>
          <cell r="C22">
            <v>31.2</v>
          </cell>
          <cell r="D22">
            <v>21.4</v>
          </cell>
          <cell r="E22">
            <v>68.9583333333333</v>
          </cell>
          <cell r="F22">
            <v>98</v>
          </cell>
          <cell r="G22">
            <v>44</v>
          </cell>
          <cell r="H22">
            <v>21.96</v>
          </cell>
          <cell r="J22">
            <v>49.68</v>
          </cell>
          <cell r="K22">
            <v>0.2</v>
          </cell>
        </row>
        <row r="23">
          <cell r="B23">
            <v>22.570833333333301</v>
          </cell>
          <cell r="C23">
            <v>26.8</v>
          </cell>
          <cell r="D23">
            <v>20.399999999999999</v>
          </cell>
          <cell r="E23">
            <v>94</v>
          </cell>
          <cell r="F23">
            <v>100</v>
          </cell>
          <cell r="G23">
            <v>72</v>
          </cell>
          <cell r="H23">
            <v>11.88</v>
          </cell>
          <cell r="J23">
            <v>26.64</v>
          </cell>
          <cell r="K23">
            <v>26.2</v>
          </cell>
        </row>
        <row r="24">
          <cell r="B24">
            <v>22.441666666666698</v>
          </cell>
          <cell r="C24">
            <v>28.6</v>
          </cell>
          <cell r="D24">
            <v>19.5</v>
          </cell>
          <cell r="E24">
            <v>87.125</v>
          </cell>
          <cell r="F24">
            <v>100</v>
          </cell>
          <cell r="G24">
            <v>58</v>
          </cell>
          <cell r="H24">
            <v>14.4</v>
          </cell>
          <cell r="J24">
            <v>34.92</v>
          </cell>
          <cell r="K24">
            <v>6.6</v>
          </cell>
        </row>
        <row r="25">
          <cell r="B25">
            <v>25.087499999999999</v>
          </cell>
          <cell r="C25">
            <v>31.2</v>
          </cell>
          <cell r="D25">
            <v>21.3</v>
          </cell>
          <cell r="E25">
            <v>76.4583333333333</v>
          </cell>
          <cell r="F25">
            <v>95</v>
          </cell>
          <cell r="G25">
            <v>55</v>
          </cell>
          <cell r="H25">
            <v>15.12</v>
          </cell>
          <cell r="J25">
            <v>33.840000000000003</v>
          </cell>
          <cell r="K25">
            <v>0</v>
          </cell>
        </row>
        <row r="26">
          <cell r="B26">
            <v>27.883333333333301</v>
          </cell>
          <cell r="C26">
            <v>33.9</v>
          </cell>
          <cell r="D26">
            <v>23.4</v>
          </cell>
          <cell r="E26">
            <v>71.4583333333333</v>
          </cell>
          <cell r="F26">
            <v>92</v>
          </cell>
          <cell r="G26">
            <v>45</v>
          </cell>
          <cell r="H26">
            <v>11.88</v>
          </cell>
          <cell r="J26">
            <v>24.12</v>
          </cell>
          <cell r="K26">
            <v>0</v>
          </cell>
        </row>
        <row r="27">
          <cell r="B27">
            <v>27.933333333333302</v>
          </cell>
          <cell r="C27">
            <v>36.6</v>
          </cell>
          <cell r="D27">
            <v>21.4</v>
          </cell>
          <cell r="E27">
            <v>73.1666666666667</v>
          </cell>
          <cell r="F27">
            <v>100</v>
          </cell>
          <cell r="G27">
            <v>34</v>
          </cell>
          <cell r="H27">
            <v>27</v>
          </cell>
          <cell r="J27">
            <v>59.76</v>
          </cell>
          <cell r="K27">
            <v>0.2</v>
          </cell>
        </row>
        <row r="28">
          <cell r="B28">
            <v>29.862500000000001</v>
          </cell>
          <cell r="C28">
            <v>37.799999999999997</v>
          </cell>
          <cell r="D28">
            <v>23.8</v>
          </cell>
          <cell r="E28">
            <v>62.75</v>
          </cell>
          <cell r="F28">
            <v>90</v>
          </cell>
          <cell r="G28">
            <v>36</v>
          </cell>
          <cell r="H28">
            <v>31.32</v>
          </cell>
          <cell r="J28">
            <v>57.24</v>
          </cell>
          <cell r="K28">
            <v>0</v>
          </cell>
        </row>
        <row r="29">
          <cell r="B29">
            <v>26.954166666666701</v>
          </cell>
          <cell r="C29">
            <v>32.1</v>
          </cell>
          <cell r="D29">
            <v>22.8</v>
          </cell>
          <cell r="E29">
            <v>80.5833333333333</v>
          </cell>
          <cell r="F29">
            <v>100</v>
          </cell>
          <cell r="G29">
            <v>54</v>
          </cell>
          <cell r="H29">
            <v>18</v>
          </cell>
          <cell r="J29">
            <v>34.56</v>
          </cell>
          <cell r="K29">
            <v>7.6</v>
          </cell>
        </row>
        <row r="30">
          <cell r="B30">
            <v>24.762499999999999</v>
          </cell>
          <cell r="C30">
            <v>29.1</v>
          </cell>
          <cell r="D30">
            <v>22.1</v>
          </cell>
          <cell r="E30">
            <v>83.7916666666667</v>
          </cell>
          <cell r="F30">
            <v>100</v>
          </cell>
          <cell r="G30">
            <v>62</v>
          </cell>
          <cell r="H30">
            <v>14.76</v>
          </cell>
          <cell r="J30">
            <v>26.64</v>
          </cell>
          <cell r="K30">
            <v>1.8</v>
          </cell>
        </row>
        <row r="31">
          <cell r="B31">
            <v>25.408333333333299</v>
          </cell>
          <cell r="C31">
            <v>34.299999999999997</v>
          </cell>
          <cell r="D31">
            <v>18.2</v>
          </cell>
          <cell r="E31">
            <v>68.0416666666667</v>
          </cell>
          <cell r="F31">
            <v>100</v>
          </cell>
          <cell r="G31">
            <v>38</v>
          </cell>
          <cell r="H31">
            <v>9.36</v>
          </cell>
          <cell r="J31">
            <v>25.2</v>
          </cell>
          <cell r="K31">
            <v>0</v>
          </cell>
        </row>
        <row r="32">
          <cell r="B32">
            <v>24.725000000000001</v>
          </cell>
          <cell r="C32">
            <v>29.3</v>
          </cell>
          <cell r="D32">
            <v>21</v>
          </cell>
          <cell r="E32">
            <v>77.5833333333333</v>
          </cell>
          <cell r="F32">
            <v>98</v>
          </cell>
          <cell r="G32">
            <v>59</v>
          </cell>
          <cell r="H32">
            <v>13.68</v>
          </cell>
          <cell r="J32">
            <v>31.68</v>
          </cell>
          <cell r="K32">
            <v>0.8</v>
          </cell>
        </row>
        <row r="33">
          <cell r="B33">
            <v>26.4166666666667</v>
          </cell>
          <cell r="C33">
            <v>34.200000000000003</v>
          </cell>
          <cell r="D33">
            <v>19.8</v>
          </cell>
          <cell r="E33">
            <v>74.7083333333333</v>
          </cell>
          <cell r="F33">
            <v>100</v>
          </cell>
          <cell r="G33">
            <v>42</v>
          </cell>
          <cell r="H33">
            <v>10.08</v>
          </cell>
          <cell r="J33">
            <v>22.68</v>
          </cell>
          <cell r="K33">
            <v>0</v>
          </cell>
        </row>
        <row r="34">
          <cell r="B34">
            <v>28.308333333333302</v>
          </cell>
          <cell r="C34">
            <v>35.799999999999997</v>
          </cell>
          <cell r="D34">
            <v>22.7</v>
          </cell>
          <cell r="E34">
            <v>57.5833333333333</v>
          </cell>
          <cell r="F34">
            <v>84</v>
          </cell>
          <cell r="G34">
            <v>34</v>
          </cell>
          <cell r="H34">
            <v>18.36</v>
          </cell>
          <cell r="J34">
            <v>36</v>
          </cell>
          <cell r="K34">
            <v>0</v>
          </cell>
        </row>
        <row r="35">
          <cell r="B35">
            <v>27.779166666666701</v>
          </cell>
          <cell r="C35">
            <v>36</v>
          </cell>
          <cell r="D35">
            <v>21.9</v>
          </cell>
          <cell r="E35">
            <v>51.4166666666667</v>
          </cell>
          <cell r="F35">
            <v>68</v>
          </cell>
          <cell r="G35">
            <v>30</v>
          </cell>
          <cell r="H35">
            <v>19.079999999999998</v>
          </cell>
          <cell r="J35">
            <v>44.28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32.054166666666703</v>
          </cell>
          <cell r="C5">
            <v>40.1</v>
          </cell>
          <cell r="D5">
            <v>24.2</v>
          </cell>
          <cell r="E5">
            <v>26.5</v>
          </cell>
          <cell r="F5">
            <v>46</v>
          </cell>
          <cell r="G5">
            <v>13</v>
          </cell>
          <cell r="H5">
            <v>15.84</v>
          </cell>
          <cell r="J5">
            <v>34.200000000000003</v>
          </cell>
        </row>
        <row r="6">
          <cell r="B6">
            <v>32.5625</v>
          </cell>
          <cell r="C6">
            <v>41.3</v>
          </cell>
          <cell r="D6">
            <v>23.1</v>
          </cell>
          <cell r="E6">
            <v>25.0833333333333</v>
          </cell>
          <cell r="F6">
            <v>44</v>
          </cell>
          <cell r="G6">
            <v>13</v>
          </cell>
          <cell r="H6">
            <v>14.76</v>
          </cell>
          <cell r="J6">
            <v>43.2</v>
          </cell>
          <cell r="K6">
            <v>0</v>
          </cell>
        </row>
        <row r="7">
          <cell r="B7">
            <v>31.016666666666701</v>
          </cell>
          <cell r="C7">
            <v>39.200000000000003</v>
          </cell>
          <cell r="D7">
            <v>26.1</v>
          </cell>
          <cell r="E7">
            <v>45.9583333333333</v>
          </cell>
          <cell r="F7">
            <v>69</v>
          </cell>
          <cell r="G7">
            <v>22</v>
          </cell>
          <cell r="H7">
            <v>16.559999999999999</v>
          </cell>
          <cell r="J7">
            <v>34.200000000000003</v>
          </cell>
          <cell r="K7">
            <v>2.4</v>
          </cell>
        </row>
        <row r="8">
          <cell r="B8">
            <v>28.026086956521699</v>
          </cell>
          <cell r="C8">
            <v>36.1</v>
          </cell>
          <cell r="D8">
            <v>20.7</v>
          </cell>
          <cell r="E8">
            <v>49.478260869565197</v>
          </cell>
          <cell r="F8">
            <v>69</v>
          </cell>
          <cell r="G8">
            <v>28</v>
          </cell>
          <cell r="H8">
            <v>18.72</v>
          </cell>
          <cell r="J8">
            <v>29.88</v>
          </cell>
          <cell r="K8">
            <v>0</v>
          </cell>
        </row>
        <row r="9">
          <cell r="B9">
            <v>27.574999999999999</v>
          </cell>
          <cell r="C9">
            <v>36.799999999999997</v>
          </cell>
          <cell r="D9">
            <v>19.8</v>
          </cell>
          <cell r="E9">
            <v>45.0833333333333</v>
          </cell>
          <cell r="F9">
            <v>70</v>
          </cell>
          <cell r="G9">
            <v>17</v>
          </cell>
          <cell r="H9">
            <v>15.84</v>
          </cell>
          <cell r="J9">
            <v>39.6</v>
          </cell>
          <cell r="K9">
            <v>0</v>
          </cell>
        </row>
        <row r="10">
          <cell r="B10">
            <v>27.860869565217399</v>
          </cell>
          <cell r="C10">
            <v>39.200000000000003</v>
          </cell>
          <cell r="D10">
            <v>18.899999999999999</v>
          </cell>
          <cell r="E10">
            <v>38.3913043478261</v>
          </cell>
          <cell r="F10">
            <v>72</v>
          </cell>
          <cell r="G10">
            <v>11</v>
          </cell>
          <cell r="H10">
            <v>12.6</v>
          </cell>
          <cell r="J10">
            <v>23.4</v>
          </cell>
          <cell r="K10">
            <v>0</v>
          </cell>
        </row>
        <row r="11">
          <cell r="B11">
            <v>29.441666666666698</v>
          </cell>
          <cell r="C11">
            <v>41.5</v>
          </cell>
          <cell r="D11">
            <v>17.7</v>
          </cell>
          <cell r="E11">
            <v>26.6666666666667</v>
          </cell>
          <cell r="F11">
            <v>53</v>
          </cell>
          <cell r="G11">
            <v>9</v>
          </cell>
          <cell r="H11">
            <v>10.8</v>
          </cell>
          <cell r="J11">
            <v>25.56</v>
          </cell>
          <cell r="K11">
            <v>0</v>
          </cell>
        </row>
        <row r="12">
          <cell r="B12">
            <v>31.691304347826101</v>
          </cell>
          <cell r="C12">
            <v>41.8</v>
          </cell>
          <cell r="D12">
            <v>20.5</v>
          </cell>
          <cell r="E12">
            <v>25.260869565217401</v>
          </cell>
          <cell r="F12">
            <v>48</v>
          </cell>
          <cell r="G12">
            <v>11</v>
          </cell>
          <cell r="H12">
            <v>20.52</v>
          </cell>
          <cell r="J12">
            <v>42.12</v>
          </cell>
          <cell r="K12">
            <v>0</v>
          </cell>
        </row>
        <row r="13">
          <cell r="B13">
            <v>30.330434782608702</v>
          </cell>
          <cell r="C13">
            <v>39</v>
          </cell>
          <cell r="D13">
            <v>24.8</v>
          </cell>
          <cell r="E13">
            <v>45.043478260869598</v>
          </cell>
          <cell r="F13">
            <v>75</v>
          </cell>
          <cell r="G13">
            <v>22</v>
          </cell>
          <cell r="H13">
            <v>28.8</v>
          </cell>
          <cell r="J13">
            <v>54.36</v>
          </cell>
          <cell r="K13">
            <v>1.8</v>
          </cell>
        </row>
        <row r="14">
          <cell r="B14">
            <v>24.283333333333299</v>
          </cell>
          <cell r="C14">
            <v>29.1</v>
          </cell>
          <cell r="D14">
            <v>22.1</v>
          </cell>
          <cell r="E14">
            <v>79</v>
          </cell>
          <cell r="F14">
            <v>89</v>
          </cell>
          <cell r="G14">
            <v>56</v>
          </cell>
          <cell r="H14">
            <v>18.36</v>
          </cell>
          <cell r="J14">
            <v>40.68</v>
          </cell>
          <cell r="K14">
            <v>2.6</v>
          </cell>
        </row>
        <row r="15">
          <cell r="B15">
            <v>25.741666666666699</v>
          </cell>
          <cell r="C15">
            <v>35.799999999999997</v>
          </cell>
          <cell r="D15">
            <v>21.3</v>
          </cell>
          <cell r="E15">
            <v>74</v>
          </cell>
          <cell r="F15">
            <v>91</v>
          </cell>
          <cell r="G15">
            <v>31</v>
          </cell>
          <cell r="H15">
            <v>21.6</v>
          </cell>
          <cell r="J15">
            <v>48.6</v>
          </cell>
          <cell r="K15">
            <v>13.6</v>
          </cell>
        </row>
        <row r="16">
          <cell r="B16">
            <v>26.1</v>
          </cell>
          <cell r="C16">
            <v>33.9</v>
          </cell>
          <cell r="D16">
            <v>21.4</v>
          </cell>
          <cell r="E16">
            <v>68.2083333333333</v>
          </cell>
          <cell r="F16">
            <v>91</v>
          </cell>
          <cell r="G16">
            <v>35</v>
          </cell>
          <cell r="H16">
            <v>15.84</v>
          </cell>
          <cell r="J16">
            <v>38.159999999999997</v>
          </cell>
          <cell r="K16">
            <v>1.6</v>
          </cell>
        </row>
        <row r="17">
          <cell r="B17">
            <v>28.462499999999999</v>
          </cell>
          <cell r="C17">
            <v>37.5</v>
          </cell>
          <cell r="D17">
            <v>21.3</v>
          </cell>
          <cell r="E17">
            <v>48.9166666666667</v>
          </cell>
          <cell r="F17">
            <v>84</v>
          </cell>
          <cell r="G17">
            <v>15</v>
          </cell>
          <cell r="H17">
            <v>15.48</v>
          </cell>
          <cell r="J17">
            <v>28.08</v>
          </cell>
          <cell r="K17">
            <v>0</v>
          </cell>
        </row>
        <row r="18">
          <cell r="B18">
            <v>29.045833333333299</v>
          </cell>
          <cell r="C18">
            <v>38.5</v>
          </cell>
          <cell r="D18">
            <v>22.3</v>
          </cell>
          <cell r="E18">
            <v>44.75</v>
          </cell>
          <cell r="F18">
            <v>72</v>
          </cell>
          <cell r="G18">
            <v>22</v>
          </cell>
          <cell r="H18">
            <v>15.48</v>
          </cell>
          <cell r="J18">
            <v>34.200000000000003</v>
          </cell>
          <cell r="K18">
            <v>0</v>
          </cell>
        </row>
        <row r="19">
          <cell r="B19">
            <v>26.279166666666701</v>
          </cell>
          <cell r="C19">
            <v>32.6</v>
          </cell>
          <cell r="D19">
            <v>21.7</v>
          </cell>
          <cell r="E19">
            <v>67.0833333333333</v>
          </cell>
          <cell r="F19">
            <v>92</v>
          </cell>
          <cell r="G19">
            <v>38</v>
          </cell>
          <cell r="H19">
            <v>18.36</v>
          </cell>
          <cell r="J19">
            <v>73.44</v>
          </cell>
          <cell r="K19">
            <v>16.8</v>
          </cell>
        </row>
        <row r="20">
          <cell r="B20">
            <v>28.970833333333299</v>
          </cell>
          <cell r="C20">
            <v>36.299999999999997</v>
          </cell>
          <cell r="D20">
            <v>22.8</v>
          </cell>
          <cell r="E20">
            <v>54.625</v>
          </cell>
          <cell r="F20">
            <v>82</v>
          </cell>
          <cell r="G20">
            <v>28</v>
          </cell>
          <cell r="H20">
            <v>8.64</v>
          </cell>
          <cell r="J20">
            <v>37.799999999999997</v>
          </cell>
          <cell r="K20">
            <v>0</v>
          </cell>
        </row>
        <row r="21">
          <cell r="B21">
            <v>30.466666666666701</v>
          </cell>
          <cell r="C21">
            <v>38.299999999999997</v>
          </cell>
          <cell r="D21">
            <v>23.7</v>
          </cell>
          <cell r="E21">
            <v>48.7083333333333</v>
          </cell>
          <cell r="F21">
            <v>80</v>
          </cell>
          <cell r="G21">
            <v>25</v>
          </cell>
          <cell r="H21">
            <v>9.36</v>
          </cell>
          <cell r="J21">
            <v>24.48</v>
          </cell>
          <cell r="K21">
            <v>0</v>
          </cell>
        </row>
        <row r="22">
          <cell r="B22">
            <v>25.8333333333333</v>
          </cell>
          <cell r="C22">
            <v>32.4</v>
          </cell>
          <cell r="D22">
            <v>23.3</v>
          </cell>
          <cell r="E22">
            <v>66.9166666666667</v>
          </cell>
          <cell r="F22">
            <v>81</v>
          </cell>
          <cell r="G22">
            <v>36</v>
          </cell>
          <cell r="H22">
            <v>17.64</v>
          </cell>
          <cell r="J22">
            <v>38.159999999999997</v>
          </cell>
          <cell r="K22">
            <v>0.6</v>
          </cell>
        </row>
        <row r="23">
          <cell r="B23">
            <v>24.587499999999999</v>
          </cell>
          <cell r="C23">
            <v>31.9</v>
          </cell>
          <cell r="D23">
            <v>21.5</v>
          </cell>
          <cell r="E23">
            <v>77.7916666666667</v>
          </cell>
          <cell r="F23">
            <v>92</v>
          </cell>
          <cell r="G23">
            <v>46</v>
          </cell>
          <cell r="H23">
            <v>19.8</v>
          </cell>
          <cell r="J23">
            <v>43.92</v>
          </cell>
          <cell r="K23">
            <v>25.8</v>
          </cell>
        </row>
        <row r="24">
          <cell r="B24">
            <v>22.5565217391304</v>
          </cell>
          <cell r="C24">
            <v>25.5</v>
          </cell>
          <cell r="D24">
            <v>20.8</v>
          </cell>
          <cell r="E24">
            <v>87.913043478260903</v>
          </cell>
          <cell r="F24">
            <v>93</v>
          </cell>
          <cell r="G24">
            <v>78</v>
          </cell>
          <cell r="H24">
            <v>20.16</v>
          </cell>
          <cell r="J24">
            <v>38.520000000000003</v>
          </cell>
          <cell r="K24">
            <v>41.6</v>
          </cell>
        </row>
        <row r="25">
          <cell r="B25">
            <v>25.320833333333301</v>
          </cell>
          <cell r="C25">
            <v>32</v>
          </cell>
          <cell r="D25">
            <v>22.5</v>
          </cell>
          <cell r="E25">
            <v>79.2916666666667</v>
          </cell>
          <cell r="F25">
            <v>91</v>
          </cell>
          <cell r="G25">
            <v>46</v>
          </cell>
          <cell r="H25">
            <v>12.6</v>
          </cell>
          <cell r="J25">
            <v>19.8</v>
          </cell>
          <cell r="K25">
            <v>0</v>
          </cell>
        </row>
        <row r="26">
          <cell r="B26">
            <v>26.754166666666698</v>
          </cell>
          <cell r="C26">
            <v>31</v>
          </cell>
          <cell r="D26">
            <v>23.3</v>
          </cell>
          <cell r="E26">
            <v>69.7916666666667</v>
          </cell>
          <cell r="F26">
            <v>85</v>
          </cell>
          <cell r="G26">
            <v>53</v>
          </cell>
          <cell r="H26">
            <v>12.24</v>
          </cell>
          <cell r="J26">
            <v>25.56</v>
          </cell>
          <cell r="K26">
            <v>0</v>
          </cell>
        </row>
        <row r="27">
          <cell r="B27">
            <v>27.712499999999999</v>
          </cell>
          <cell r="C27">
            <v>36.4</v>
          </cell>
          <cell r="D27">
            <v>24.2</v>
          </cell>
          <cell r="E27">
            <v>68.125</v>
          </cell>
          <cell r="F27">
            <v>85</v>
          </cell>
          <cell r="G27">
            <v>33</v>
          </cell>
          <cell r="H27">
            <v>30.6</v>
          </cell>
          <cell r="J27">
            <v>56.16</v>
          </cell>
          <cell r="K27">
            <v>1.6</v>
          </cell>
        </row>
        <row r="28">
          <cell r="B28">
            <v>28.0208333333333</v>
          </cell>
          <cell r="C28">
            <v>36.700000000000003</v>
          </cell>
          <cell r="D28">
            <v>23.8</v>
          </cell>
          <cell r="E28">
            <v>65.1666666666667</v>
          </cell>
          <cell r="F28">
            <v>87</v>
          </cell>
          <cell r="G28">
            <v>32</v>
          </cell>
          <cell r="H28">
            <v>25.92</v>
          </cell>
          <cell r="J28">
            <v>81.36</v>
          </cell>
          <cell r="K28">
            <v>1</v>
          </cell>
        </row>
        <row r="29">
          <cell r="B29">
            <v>27.891666666666701</v>
          </cell>
          <cell r="C29">
            <v>35.1</v>
          </cell>
          <cell r="D29">
            <v>24.3</v>
          </cell>
          <cell r="E29">
            <v>65.5833333333333</v>
          </cell>
          <cell r="F29">
            <v>80</v>
          </cell>
          <cell r="G29">
            <v>37</v>
          </cell>
          <cell r="H29">
            <v>21.6</v>
          </cell>
          <cell r="J29">
            <v>37.08</v>
          </cell>
          <cell r="K29">
            <v>0</v>
          </cell>
        </row>
        <row r="30">
          <cell r="B30">
            <v>24.8541666666667</v>
          </cell>
          <cell r="C30">
            <v>30.4</v>
          </cell>
          <cell r="D30">
            <v>20</v>
          </cell>
          <cell r="E30">
            <v>74.7083333333333</v>
          </cell>
          <cell r="F30">
            <v>91</v>
          </cell>
          <cell r="G30">
            <v>46</v>
          </cell>
          <cell r="H30">
            <v>26.28</v>
          </cell>
          <cell r="J30">
            <v>46.08</v>
          </cell>
          <cell r="K30">
            <v>18</v>
          </cell>
        </row>
        <row r="31">
          <cell r="B31">
            <v>25.756521739130399</v>
          </cell>
          <cell r="C31">
            <v>31.3</v>
          </cell>
          <cell r="D31">
            <v>21.8</v>
          </cell>
          <cell r="E31">
            <v>73.086956521739097</v>
          </cell>
          <cell r="F31">
            <v>89</v>
          </cell>
          <cell r="G31">
            <v>47</v>
          </cell>
          <cell r="H31">
            <v>10.8</v>
          </cell>
          <cell r="J31">
            <v>21.24</v>
          </cell>
          <cell r="K31">
            <v>0</v>
          </cell>
        </row>
        <row r="32">
          <cell r="B32">
            <v>25.462499999999999</v>
          </cell>
          <cell r="C32">
            <v>29.9</v>
          </cell>
          <cell r="D32">
            <v>23.6</v>
          </cell>
          <cell r="E32">
            <v>79.5833333333333</v>
          </cell>
          <cell r="F32">
            <v>89</v>
          </cell>
          <cell r="G32">
            <v>60</v>
          </cell>
          <cell r="H32">
            <v>15.12</v>
          </cell>
          <cell r="J32">
            <v>25.56</v>
          </cell>
          <cell r="K32">
            <v>0.2</v>
          </cell>
        </row>
        <row r="33">
          <cell r="B33">
            <v>27.720833333333299</v>
          </cell>
          <cell r="C33">
            <v>34.5</v>
          </cell>
          <cell r="D33">
            <v>22.7</v>
          </cell>
          <cell r="E33">
            <v>66.0833333333333</v>
          </cell>
          <cell r="F33">
            <v>89</v>
          </cell>
          <cell r="G33">
            <v>36</v>
          </cell>
          <cell r="H33">
            <v>18.72</v>
          </cell>
          <cell r="J33">
            <v>38.520000000000003</v>
          </cell>
          <cell r="K33">
            <v>0</v>
          </cell>
        </row>
        <row r="34">
          <cell r="B34">
            <v>26.954166666666701</v>
          </cell>
          <cell r="C34">
            <v>35</v>
          </cell>
          <cell r="D34">
            <v>20.8</v>
          </cell>
          <cell r="E34">
            <v>64.0416666666667</v>
          </cell>
          <cell r="F34">
            <v>92</v>
          </cell>
          <cell r="G34">
            <v>29</v>
          </cell>
          <cell r="H34">
            <v>15.48</v>
          </cell>
          <cell r="J34">
            <v>37.799999999999997</v>
          </cell>
          <cell r="K34">
            <v>0</v>
          </cell>
        </row>
        <row r="35">
          <cell r="B35">
            <v>28.487500000000001</v>
          </cell>
          <cell r="C35">
            <v>34.799999999999997</v>
          </cell>
          <cell r="D35">
            <v>24.3</v>
          </cell>
          <cell r="E35">
            <v>54.0416666666667</v>
          </cell>
          <cell r="F35">
            <v>76</v>
          </cell>
          <cell r="G35">
            <v>31</v>
          </cell>
          <cell r="H35">
            <v>21.96</v>
          </cell>
          <cell r="J35">
            <v>45.36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30.95</v>
          </cell>
          <cell r="C5">
            <v>41.4</v>
          </cell>
          <cell r="D5">
            <v>22.4</v>
          </cell>
          <cell r="E5">
            <v>48.75</v>
          </cell>
          <cell r="F5">
            <v>79</v>
          </cell>
          <cell r="G5">
            <v>21</v>
          </cell>
          <cell r="H5">
            <v>15.12</v>
          </cell>
          <cell r="J5">
            <v>33.840000000000003</v>
          </cell>
          <cell r="K5">
            <v>0</v>
          </cell>
        </row>
        <row r="6">
          <cell r="B6">
            <v>30.841666666666701</v>
          </cell>
          <cell r="C6">
            <v>38.4</v>
          </cell>
          <cell r="D6">
            <v>24.2</v>
          </cell>
          <cell r="E6">
            <v>50.2083333333333</v>
          </cell>
          <cell r="F6">
            <v>71</v>
          </cell>
          <cell r="G6">
            <v>33</v>
          </cell>
          <cell r="H6">
            <v>16.559999999999999</v>
          </cell>
          <cell r="J6">
            <v>32.04</v>
          </cell>
          <cell r="K6">
            <v>0</v>
          </cell>
        </row>
        <row r="7">
          <cell r="B7">
            <v>31.358333333333299</v>
          </cell>
          <cell r="C7">
            <v>39.700000000000003</v>
          </cell>
          <cell r="D7">
            <v>24.3</v>
          </cell>
          <cell r="E7">
            <v>53.363636363636402</v>
          </cell>
          <cell r="F7">
            <v>80</v>
          </cell>
          <cell r="G7">
            <v>32</v>
          </cell>
          <cell r="H7">
            <v>27</v>
          </cell>
          <cell r="J7">
            <v>57.96</v>
          </cell>
          <cell r="K7">
            <v>0</v>
          </cell>
        </row>
        <row r="8">
          <cell r="B8">
            <v>30.737500000000001</v>
          </cell>
          <cell r="C8">
            <v>40.4</v>
          </cell>
          <cell r="D8">
            <v>21.8</v>
          </cell>
          <cell r="E8">
            <v>54.2083333333333</v>
          </cell>
          <cell r="F8">
            <v>86</v>
          </cell>
          <cell r="G8">
            <v>27</v>
          </cell>
          <cell r="H8">
            <v>15.12</v>
          </cell>
          <cell r="J8">
            <v>44.64</v>
          </cell>
          <cell r="K8">
            <v>0</v>
          </cell>
        </row>
        <row r="9">
          <cell r="B9">
            <v>33.575000000000003</v>
          </cell>
          <cell r="C9">
            <v>40.799999999999997</v>
          </cell>
          <cell r="D9">
            <v>24.8</v>
          </cell>
          <cell r="E9">
            <v>39.4166666666667</v>
          </cell>
          <cell r="F9">
            <v>65</v>
          </cell>
          <cell r="G9">
            <v>20</v>
          </cell>
          <cell r="H9">
            <v>19.440000000000001</v>
          </cell>
          <cell r="J9">
            <v>34.56</v>
          </cell>
          <cell r="K9">
            <v>0</v>
          </cell>
        </row>
        <row r="10">
          <cell r="B10">
            <v>33.162500000000001</v>
          </cell>
          <cell r="C10">
            <v>43.3</v>
          </cell>
          <cell r="D10">
            <v>23.9</v>
          </cell>
          <cell r="E10">
            <v>31.727272727272702</v>
          </cell>
          <cell r="F10">
            <v>59</v>
          </cell>
          <cell r="G10">
            <v>11</v>
          </cell>
          <cell r="H10">
            <v>12.96</v>
          </cell>
          <cell r="J10">
            <v>27.36</v>
          </cell>
          <cell r="K10">
            <v>0</v>
          </cell>
        </row>
        <row r="11">
          <cell r="B11">
            <v>28.25</v>
          </cell>
          <cell r="C11">
            <v>40.4</v>
          </cell>
          <cell r="D11">
            <v>15.4</v>
          </cell>
          <cell r="E11">
            <v>40.6666666666667</v>
          </cell>
          <cell r="F11">
            <v>70</v>
          </cell>
          <cell r="G11">
            <v>22</v>
          </cell>
          <cell r="H11">
            <v>16.920000000000002</v>
          </cell>
          <cell r="J11">
            <v>34.56</v>
          </cell>
          <cell r="K11">
            <v>0</v>
          </cell>
        </row>
        <row r="12">
          <cell r="B12">
            <v>31.6458333333333</v>
          </cell>
          <cell r="C12">
            <v>40.9</v>
          </cell>
          <cell r="D12">
            <v>23.3</v>
          </cell>
          <cell r="E12">
            <v>47.913043478260903</v>
          </cell>
          <cell r="F12">
            <v>77</v>
          </cell>
          <cell r="G12">
            <v>26</v>
          </cell>
          <cell r="H12">
            <v>17.28</v>
          </cell>
          <cell r="J12">
            <v>36.36</v>
          </cell>
          <cell r="K12">
            <v>0</v>
          </cell>
        </row>
        <row r="13">
          <cell r="B13">
            <v>27.766666666666701</v>
          </cell>
          <cell r="C13">
            <v>36.4</v>
          </cell>
          <cell r="D13">
            <v>23.3</v>
          </cell>
          <cell r="E13">
            <v>68.95</v>
          </cell>
          <cell r="F13">
            <v>98</v>
          </cell>
          <cell r="G13">
            <v>38</v>
          </cell>
          <cell r="H13">
            <v>24.84</v>
          </cell>
          <cell r="J13">
            <v>84.96</v>
          </cell>
          <cell r="K13">
            <v>35.4</v>
          </cell>
        </row>
        <row r="14">
          <cell r="B14">
            <v>27.2</v>
          </cell>
          <cell r="C14">
            <v>34.6</v>
          </cell>
          <cell r="D14">
            <v>23</v>
          </cell>
          <cell r="E14">
            <v>79.375</v>
          </cell>
          <cell r="F14">
            <v>98</v>
          </cell>
          <cell r="G14">
            <v>46</v>
          </cell>
          <cell r="H14">
            <v>13.32</v>
          </cell>
          <cell r="J14">
            <v>46.44</v>
          </cell>
          <cell r="K14">
            <v>16.8</v>
          </cell>
        </row>
        <row r="15">
          <cell r="B15">
            <v>26.331578947368399</v>
          </cell>
          <cell r="C15">
            <v>34.700000000000003</v>
          </cell>
          <cell r="D15">
            <v>22.9</v>
          </cell>
          <cell r="E15">
            <v>80.526315789473699</v>
          </cell>
          <cell r="F15">
            <v>98</v>
          </cell>
          <cell r="G15">
            <v>45</v>
          </cell>
          <cell r="H15">
            <v>20.16</v>
          </cell>
          <cell r="J15">
            <v>41.76</v>
          </cell>
          <cell r="K15">
            <v>2.2000000000000002</v>
          </cell>
        </row>
        <row r="16">
          <cell r="B16">
            <v>29.5565217391304</v>
          </cell>
          <cell r="C16">
            <v>37.799999999999997</v>
          </cell>
          <cell r="D16">
            <v>24.6</v>
          </cell>
          <cell r="E16">
            <v>61.523809523809497</v>
          </cell>
          <cell r="F16">
            <v>89</v>
          </cell>
          <cell r="G16">
            <v>32</v>
          </cell>
          <cell r="H16">
            <v>10.08</v>
          </cell>
          <cell r="J16">
            <v>19.440000000000001</v>
          </cell>
          <cell r="K16">
            <v>0</v>
          </cell>
        </row>
        <row r="17">
          <cell r="B17">
            <v>30.533333333333299</v>
          </cell>
          <cell r="C17">
            <v>40.200000000000003</v>
          </cell>
          <cell r="D17">
            <v>22.6</v>
          </cell>
          <cell r="E17">
            <v>59.2083333333333</v>
          </cell>
          <cell r="F17">
            <v>98</v>
          </cell>
          <cell r="G17">
            <v>20</v>
          </cell>
          <cell r="H17">
            <v>12.6</v>
          </cell>
          <cell r="J17">
            <v>24.84</v>
          </cell>
          <cell r="K17">
            <v>0</v>
          </cell>
        </row>
        <row r="18">
          <cell r="B18">
            <v>29.516666666666701</v>
          </cell>
          <cell r="C18">
            <v>37.6</v>
          </cell>
          <cell r="D18">
            <v>25.1</v>
          </cell>
          <cell r="E18">
            <v>57.347826086956502</v>
          </cell>
          <cell r="F18">
            <v>79</v>
          </cell>
          <cell r="G18">
            <v>33</v>
          </cell>
          <cell r="H18">
            <v>18.36</v>
          </cell>
          <cell r="J18">
            <v>36</v>
          </cell>
          <cell r="K18">
            <v>0</v>
          </cell>
        </row>
        <row r="19">
          <cell r="B19">
            <v>29.637499999999999</v>
          </cell>
          <cell r="C19">
            <v>36.799999999999997</v>
          </cell>
          <cell r="D19">
            <v>23.2</v>
          </cell>
          <cell r="E19">
            <v>60.086956521739097</v>
          </cell>
          <cell r="F19">
            <v>92</v>
          </cell>
          <cell r="G19">
            <v>33</v>
          </cell>
          <cell r="H19">
            <v>18.72</v>
          </cell>
          <cell r="J19">
            <v>34.200000000000003</v>
          </cell>
          <cell r="K19">
            <v>0</v>
          </cell>
        </row>
        <row r="20">
          <cell r="B20">
            <v>29.637499999999999</v>
          </cell>
          <cell r="C20">
            <v>36.799999999999997</v>
          </cell>
          <cell r="D20">
            <v>23.2</v>
          </cell>
          <cell r="E20">
            <v>60.086956521739097</v>
          </cell>
          <cell r="F20">
            <v>92</v>
          </cell>
          <cell r="G20">
            <v>33</v>
          </cell>
          <cell r="H20">
            <v>18.72</v>
          </cell>
          <cell r="J20">
            <v>34.200000000000003</v>
          </cell>
          <cell r="K20">
            <v>0</v>
          </cell>
        </row>
        <row r="21">
          <cell r="B21">
            <v>29.425000000000001</v>
          </cell>
          <cell r="C21">
            <v>38.6</v>
          </cell>
          <cell r="D21">
            <v>23.1</v>
          </cell>
          <cell r="E21">
            <v>63.0416666666667</v>
          </cell>
          <cell r="F21">
            <v>95</v>
          </cell>
          <cell r="G21">
            <v>30</v>
          </cell>
          <cell r="H21">
            <v>23.04</v>
          </cell>
          <cell r="J21">
            <v>47.88</v>
          </cell>
          <cell r="K21">
            <v>0.6</v>
          </cell>
        </row>
        <row r="22">
          <cell r="B22">
            <v>26.113043478260899</v>
          </cell>
          <cell r="C22">
            <v>30.3</v>
          </cell>
          <cell r="D22">
            <v>23.7</v>
          </cell>
          <cell r="E22">
            <v>77.130434782608702</v>
          </cell>
          <cell r="F22">
            <v>90</v>
          </cell>
          <cell r="G22">
            <v>59</v>
          </cell>
          <cell r="H22">
            <v>18.72</v>
          </cell>
          <cell r="J22">
            <v>33.840000000000003</v>
          </cell>
          <cell r="K22">
            <v>1.4</v>
          </cell>
        </row>
        <row r="23">
          <cell r="B23">
            <v>25.875</v>
          </cell>
          <cell r="C23">
            <v>31.1</v>
          </cell>
          <cell r="D23">
            <v>23.2</v>
          </cell>
          <cell r="E23">
            <v>83.8</v>
          </cell>
          <cell r="F23">
            <v>98</v>
          </cell>
          <cell r="G23">
            <v>60</v>
          </cell>
          <cell r="H23">
            <v>15.84</v>
          </cell>
          <cell r="J23">
            <v>29.16</v>
          </cell>
          <cell r="K23">
            <v>1.2</v>
          </cell>
        </row>
        <row r="24">
          <cell r="B24">
            <v>25.366666666666699</v>
          </cell>
          <cell r="C24">
            <v>32.700000000000003</v>
          </cell>
          <cell r="D24">
            <v>22.5</v>
          </cell>
          <cell r="E24">
            <v>82.952380952380906</v>
          </cell>
          <cell r="F24">
            <v>99</v>
          </cell>
          <cell r="G24">
            <v>47</v>
          </cell>
          <cell r="H24">
            <v>19.079999999999998</v>
          </cell>
          <cell r="J24">
            <v>47.52</v>
          </cell>
          <cell r="K24">
            <v>7.4</v>
          </cell>
        </row>
        <row r="25">
          <cell r="B25">
            <v>26.258333333333301</v>
          </cell>
          <cell r="C25">
            <v>35.700000000000003</v>
          </cell>
          <cell r="D25">
            <v>20.6</v>
          </cell>
          <cell r="E25">
            <v>77.772727272727295</v>
          </cell>
          <cell r="F25">
            <v>100</v>
          </cell>
          <cell r="G25">
            <v>35</v>
          </cell>
          <cell r="H25">
            <v>13.32</v>
          </cell>
          <cell r="J25">
            <v>42.48</v>
          </cell>
          <cell r="K25">
            <v>4.2</v>
          </cell>
        </row>
        <row r="26">
          <cell r="B26">
            <v>28.762499999999999</v>
          </cell>
          <cell r="C26">
            <v>37</v>
          </cell>
          <cell r="D26">
            <v>22.5</v>
          </cell>
          <cell r="E26">
            <v>72.571428571428598</v>
          </cell>
          <cell r="F26">
            <v>100</v>
          </cell>
          <cell r="G26">
            <v>33</v>
          </cell>
          <cell r="H26">
            <v>13.32</v>
          </cell>
          <cell r="J26">
            <v>30.24</v>
          </cell>
          <cell r="K26">
            <v>0</v>
          </cell>
        </row>
        <row r="27">
          <cell r="B27">
            <v>28.112500000000001</v>
          </cell>
          <cell r="C27">
            <v>36</v>
          </cell>
          <cell r="D27">
            <v>23.8</v>
          </cell>
          <cell r="E27">
            <v>73.590909090909093</v>
          </cell>
          <cell r="F27">
            <v>95</v>
          </cell>
          <cell r="G27">
            <v>42</v>
          </cell>
          <cell r="H27">
            <v>15.12</v>
          </cell>
          <cell r="J27">
            <v>73.8</v>
          </cell>
          <cell r="K27">
            <v>5.4</v>
          </cell>
        </row>
        <row r="28">
          <cell r="B28">
            <v>29.883333333333301</v>
          </cell>
          <cell r="C28">
            <v>37.700000000000003</v>
          </cell>
          <cell r="D28">
            <v>23.6</v>
          </cell>
          <cell r="E28">
            <v>67.952380952381006</v>
          </cell>
          <cell r="F28">
            <v>99</v>
          </cell>
          <cell r="G28">
            <v>33</v>
          </cell>
          <cell r="H28">
            <v>20.16</v>
          </cell>
          <cell r="J28">
            <v>54</v>
          </cell>
          <cell r="K28">
            <v>0</v>
          </cell>
        </row>
        <row r="29">
          <cell r="B29">
            <v>30.462499999999999</v>
          </cell>
          <cell r="C29">
            <v>38.9</v>
          </cell>
          <cell r="D29">
            <v>23.4</v>
          </cell>
          <cell r="E29">
            <v>65.8333333333333</v>
          </cell>
          <cell r="F29">
            <v>99</v>
          </cell>
          <cell r="G29">
            <v>34</v>
          </cell>
          <cell r="H29">
            <v>17.28</v>
          </cell>
          <cell r="J29">
            <v>38.880000000000003</v>
          </cell>
          <cell r="K29">
            <v>0</v>
          </cell>
        </row>
        <row r="30">
          <cell r="B30">
            <v>25.908333333333299</v>
          </cell>
          <cell r="C30">
            <v>32.700000000000003</v>
          </cell>
          <cell r="D30">
            <v>22</v>
          </cell>
          <cell r="E30">
            <v>81.5</v>
          </cell>
          <cell r="F30">
            <v>98</v>
          </cell>
          <cell r="G30">
            <v>53</v>
          </cell>
          <cell r="H30">
            <v>28.08</v>
          </cell>
          <cell r="J30">
            <v>47.16</v>
          </cell>
          <cell r="K30">
            <v>16.8</v>
          </cell>
        </row>
        <row r="31">
          <cell r="B31">
            <v>25.991666666666699</v>
          </cell>
          <cell r="C31">
            <v>32.200000000000003</v>
          </cell>
          <cell r="D31">
            <v>21.8</v>
          </cell>
          <cell r="E31">
            <v>86.523809523809504</v>
          </cell>
          <cell r="F31">
            <v>100</v>
          </cell>
          <cell r="G31">
            <v>53</v>
          </cell>
          <cell r="H31">
            <v>14.4</v>
          </cell>
          <cell r="J31">
            <v>25.92</v>
          </cell>
          <cell r="K31">
            <v>0</v>
          </cell>
        </row>
        <row r="32">
          <cell r="B32">
            <v>28.316666666666698</v>
          </cell>
          <cell r="C32">
            <v>35.299999999999997</v>
          </cell>
          <cell r="D32">
            <v>24.9</v>
          </cell>
          <cell r="E32">
            <v>79.347826086956502</v>
          </cell>
          <cell r="F32">
            <v>100</v>
          </cell>
          <cell r="G32">
            <v>46</v>
          </cell>
          <cell r="H32">
            <v>17.64</v>
          </cell>
          <cell r="J32">
            <v>40.32</v>
          </cell>
          <cell r="K32">
            <v>0</v>
          </cell>
        </row>
        <row r="33">
          <cell r="B33">
            <v>29.4</v>
          </cell>
          <cell r="C33">
            <v>36.1</v>
          </cell>
          <cell r="D33">
            <v>23.9</v>
          </cell>
          <cell r="E33">
            <v>68.260869565217405</v>
          </cell>
          <cell r="F33">
            <v>97</v>
          </cell>
          <cell r="G33">
            <v>38</v>
          </cell>
          <cell r="H33">
            <v>11.88</v>
          </cell>
          <cell r="J33">
            <v>23.04</v>
          </cell>
          <cell r="K33">
            <v>0</v>
          </cell>
        </row>
        <row r="34">
          <cell r="B34">
            <v>29.7</v>
          </cell>
          <cell r="C34">
            <v>37.700000000000003</v>
          </cell>
          <cell r="D34">
            <v>22.6</v>
          </cell>
          <cell r="E34">
            <v>65.5</v>
          </cell>
          <cell r="F34">
            <v>99</v>
          </cell>
          <cell r="G34">
            <v>30</v>
          </cell>
          <cell r="H34">
            <v>12.6</v>
          </cell>
          <cell r="J34">
            <v>33.119999999999997</v>
          </cell>
          <cell r="K34">
            <v>0</v>
          </cell>
        </row>
        <row r="35">
          <cell r="B35">
            <v>28.470833333333299</v>
          </cell>
          <cell r="C35">
            <v>37.9</v>
          </cell>
          <cell r="D35">
            <v>21.9</v>
          </cell>
          <cell r="E35">
            <v>66</v>
          </cell>
          <cell r="F35">
            <v>99</v>
          </cell>
          <cell r="G35">
            <v>32</v>
          </cell>
          <cell r="H35">
            <v>13.68</v>
          </cell>
          <cell r="J35">
            <v>54.36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29.3541666666667</v>
          </cell>
          <cell r="C5">
            <v>36.200000000000003</v>
          </cell>
          <cell r="D5">
            <v>22</v>
          </cell>
          <cell r="E5">
            <v>38.25</v>
          </cell>
          <cell r="F5">
            <v>64</v>
          </cell>
          <cell r="G5">
            <v>21</v>
          </cell>
          <cell r="H5">
            <v>18.36</v>
          </cell>
          <cell r="J5">
            <v>50.04</v>
          </cell>
          <cell r="K5">
            <v>0</v>
          </cell>
        </row>
        <row r="6">
          <cell r="B6">
            <v>30.35</v>
          </cell>
          <cell r="C6">
            <v>33.9</v>
          </cell>
          <cell r="D6">
            <v>26.7</v>
          </cell>
          <cell r="E6">
            <v>37.625</v>
          </cell>
          <cell r="F6">
            <v>64</v>
          </cell>
          <cell r="G6">
            <v>31</v>
          </cell>
          <cell r="H6">
            <v>19.440000000000001</v>
          </cell>
          <cell r="J6">
            <v>46.8</v>
          </cell>
          <cell r="K6">
            <v>0</v>
          </cell>
        </row>
        <row r="7">
          <cell r="B7">
            <v>20.662500000000001</v>
          </cell>
          <cell r="C7">
            <v>26.7</v>
          </cell>
          <cell r="D7">
            <v>17.5</v>
          </cell>
          <cell r="E7">
            <v>79.125</v>
          </cell>
          <cell r="F7">
            <v>93</v>
          </cell>
          <cell r="G7">
            <v>56</v>
          </cell>
          <cell r="H7">
            <v>17.64</v>
          </cell>
          <cell r="J7">
            <v>37.799999999999997</v>
          </cell>
          <cell r="K7">
            <v>0</v>
          </cell>
        </row>
        <row r="8">
          <cell r="B8">
            <v>24.241666666666699</v>
          </cell>
          <cell r="C8">
            <v>32.5</v>
          </cell>
          <cell r="D8">
            <v>17.8</v>
          </cell>
          <cell r="E8">
            <v>56.8333333333333</v>
          </cell>
          <cell r="F8">
            <v>74</v>
          </cell>
          <cell r="G8">
            <v>37</v>
          </cell>
          <cell r="H8">
            <v>15.12</v>
          </cell>
          <cell r="J8">
            <v>29.88</v>
          </cell>
          <cell r="K8">
            <v>0</v>
          </cell>
        </row>
        <row r="9">
          <cell r="B9">
            <v>24.970833333333299</v>
          </cell>
          <cell r="C9">
            <v>32.799999999999997</v>
          </cell>
          <cell r="D9">
            <v>18.3</v>
          </cell>
          <cell r="E9">
            <v>55.3333333333333</v>
          </cell>
          <cell r="F9">
            <v>78</v>
          </cell>
          <cell r="G9">
            <v>30</v>
          </cell>
          <cell r="H9">
            <v>21.96</v>
          </cell>
          <cell r="J9">
            <v>40.68</v>
          </cell>
          <cell r="K9">
            <v>0</v>
          </cell>
        </row>
        <row r="10">
          <cell r="B10">
            <v>26.0208333333333</v>
          </cell>
          <cell r="C10">
            <v>35.6</v>
          </cell>
          <cell r="D10">
            <v>19.3</v>
          </cell>
          <cell r="E10">
            <v>41.9166666666667</v>
          </cell>
          <cell r="F10">
            <v>63</v>
          </cell>
          <cell r="G10">
            <v>19</v>
          </cell>
          <cell r="H10">
            <v>19.8</v>
          </cell>
          <cell r="J10">
            <v>35.64</v>
          </cell>
          <cell r="K10">
            <v>0</v>
          </cell>
        </row>
        <row r="11">
          <cell r="B11">
            <v>27.683333333333302</v>
          </cell>
          <cell r="C11">
            <v>38.1</v>
          </cell>
          <cell r="D11">
            <v>19.2</v>
          </cell>
          <cell r="E11">
            <v>35.1666666666667</v>
          </cell>
          <cell r="F11">
            <v>60</v>
          </cell>
          <cell r="G11">
            <v>11</v>
          </cell>
          <cell r="H11">
            <v>23.76</v>
          </cell>
          <cell r="J11">
            <v>47.16</v>
          </cell>
          <cell r="K11">
            <v>0</v>
          </cell>
        </row>
        <row r="12">
          <cell r="B12">
            <v>30.404166666666701</v>
          </cell>
          <cell r="C12">
            <v>36.5</v>
          </cell>
          <cell r="D12">
            <v>23.9</v>
          </cell>
          <cell r="E12">
            <v>32.8333333333333</v>
          </cell>
          <cell r="F12">
            <v>48</v>
          </cell>
          <cell r="G12">
            <v>19</v>
          </cell>
          <cell r="H12">
            <v>16.920000000000002</v>
          </cell>
          <cell r="J12">
            <v>39.24</v>
          </cell>
          <cell r="K12">
            <v>0</v>
          </cell>
        </row>
        <row r="13">
          <cell r="B13">
            <v>26.112500000000001</v>
          </cell>
          <cell r="C13">
            <v>31.3</v>
          </cell>
          <cell r="D13">
            <v>21.4</v>
          </cell>
          <cell r="E13">
            <v>56.5</v>
          </cell>
          <cell r="F13">
            <v>84</v>
          </cell>
          <cell r="G13">
            <v>32</v>
          </cell>
          <cell r="H13">
            <v>18.36</v>
          </cell>
          <cell r="J13">
            <v>46.8</v>
          </cell>
          <cell r="K13">
            <v>0</v>
          </cell>
        </row>
        <row r="14">
          <cell r="B14">
            <v>20.662500000000001</v>
          </cell>
          <cell r="C14">
            <v>22.1</v>
          </cell>
          <cell r="D14">
            <v>19.8</v>
          </cell>
          <cell r="E14">
            <v>89.625</v>
          </cell>
          <cell r="F14">
            <v>94</v>
          </cell>
          <cell r="G14">
            <v>74</v>
          </cell>
          <cell r="H14">
            <v>16.2</v>
          </cell>
          <cell r="J14">
            <v>32.4</v>
          </cell>
          <cell r="K14">
            <v>25</v>
          </cell>
        </row>
        <row r="15">
          <cell r="B15">
            <v>19.720833333333299</v>
          </cell>
          <cell r="C15">
            <v>22.2</v>
          </cell>
          <cell r="D15">
            <v>17.899999999999999</v>
          </cell>
          <cell r="E15">
            <v>90.5</v>
          </cell>
          <cell r="F15">
            <v>95</v>
          </cell>
          <cell r="G15">
            <v>73</v>
          </cell>
          <cell r="H15">
            <v>14.4</v>
          </cell>
          <cell r="J15">
            <v>45.36</v>
          </cell>
          <cell r="K15">
            <v>48.4</v>
          </cell>
        </row>
        <row r="16">
          <cell r="B16">
            <v>21.054166666666699</v>
          </cell>
          <cell r="C16">
            <v>29</v>
          </cell>
          <cell r="D16">
            <v>13.6</v>
          </cell>
          <cell r="E16">
            <v>67.3333333333333</v>
          </cell>
          <cell r="F16">
            <v>92</v>
          </cell>
          <cell r="G16">
            <v>33</v>
          </cell>
          <cell r="H16">
            <v>9.7200000000000006</v>
          </cell>
          <cell r="J16">
            <v>22.32</v>
          </cell>
          <cell r="K16">
            <v>0</v>
          </cell>
        </row>
        <row r="17">
          <cell r="B17">
            <v>24.195833333333301</v>
          </cell>
          <cell r="C17">
            <v>32.1</v>
          </cell>
          <cell r="D17">
            <v>17.600000000000001</v>
          </cell>
          <cell r="E17">
            <v>63.2916666666667</v>
          </cell>
          <cell r="F17">
            <v>87</v>
          </cell>
          <cell r="G17">
            <v>38</v>
          </cell>
          <cell r="H17">
            <v>19.440000000000001</v>
          </cell>
          <cell r="J17">
            <v>34.92</v>
          </cell>
          <cell r="K17">
            <v>0</v>
          </cell>
        </row>
        <row r="18">
          <cell r="B18">
            <v>25.4166666666667</v>
          </cell>
          <cell r="C18">
            <v>32.4</v>
          </cell>
          <cell r="D18">
            <v>21.1</v>
          </cell>
          <cell r="E18">
            <v>59.4583333333333</v>
          </cell>
          <cell r="F18">
            <v>76</v>
          </cell>
          <cell r="G18">
            <v>33</v>
          </cell>
          <cell r="H18">
            <v>18.72</v>
          </cell>
          <cell r="J18">
            <v>43.56</v>
          </cell>
          <cell r="K18">
            <v>0</v>
          </cell>
        </row>
        <row r="19">
          <cell r="B19">
            <v>26.391666666666701</v>
          </cell>
          <cell r="C19">
            <v>34.200000000000003</v>
          </cell>
          <cell r="D19">
            <v>19.899999999999999</v>
          </cell>
          <cell r="E19">
            <v>56.5833333333333</v>
          </cell>
          <cell r="F19">
            <v>82</v>
          </cell>
          <cell r="G19">
            <v>27</v>
          </cell>
          <cell r="H19">
            <v>16.2</v>
          </cell>
          <cell r="J19">
            <v>34.200000000000003</v>
          </cell>
          <cell r="K19">
            <v>0</v>
          </cell>
        </row>
        <row r="20">
          <cell r="B20">
            <v>24.816666666666698</v>
          </cell>
          <cell r="C20">
            <v>34.1</v>
          </cell>
          <cell r="D20">
            <v>17.7</v>
          </cell>
          <cell r="E20">
            <v>60.875</v>
          </cell>
          <cell r="F20">
            <v>88</v>
          </cell>
          <cell r="G20">
            <v>29</v>
          </cell>
          <cell r="H20">
            <v>16.920000000000002</v>
          </cell>
          <cell r="J20">
            <v>51.12</v>
          </cell>
          <cell r="K20">
            <v>11</v>
          </cell>
        </row>
        <row r="21">
          <cell r="B21">
            <v>26.024999999999999</v>
          </cell>
          <cell r="C21">
            <v>35</v>
          </cell>
          <cell r="D21">
            <v>20.399999999999999</v>
          </cell>
          <cell r="E21">
            <v>57.5</v>
          </cell>
          <cell r="F21">
            <v>81</v>
          </cell>
          <cell r="G21">
            <v>28</v>
          </cell>
          <cell r="H21">
            <v>18</v>
          </cell>
          <cell r="J21">
            <v>42.84</v>
          </cell>
          <cell r="K21">
            <v>3.4</v>
          </cell>
        </row>
        <row r="22">
          <cell r="B22">
            <v>21.524999999999999</v>
          </cell>
          <cell r="C22">
            <v>25.8</v>
          </cell>
          <cell r="D22">
            <v>19.7</v>
          </cell>
          <cell r="E22">
            <v>75.6666666666667</v>
          </cell>
          <cell r="F22">
            <v>89</v>
          </cell>
          <cell r="G22">
            <v>40</v>
          </cell>
          <cell r="H22">
            <v>13.32</v>
          </cell>
          <cell r="J22">
            <v>50.76</v>
          </cell>
          <cell r="K22">
            <v>1.8</v>
          </cell>
        </row>
        <row r="23">
          <cell r="B23">
            <v>21.087499999999999</v>
          </cell>
          <cell r="C23">
            <v>25.3</v>
          </cell>
          <cell r="D23">
            <v>18.399999999999999</v>
          </cell>
          <cell r="E23">
            <v>80.125</v>
          </cell>
          <cell r="F23">
            <v>93</v>
          </cell>
          <cell r="G23">
            <v>59</v>
          </cell>
          <cell r="H23">
            <v>7.92</v>
          </cell>
          <cell r="J23">
            <v>20.52</v>
          </cell>
          <cell r="K23">
            <v>0</v>
          </cell>
        </row>
        <row r="24">
          <cell r="B24">
            <v>21.045833333333299</v>
          </cell>
          <cell r="C24">
            <v>25.2</v>
          </cell>
          <cell r="D24">
            <v>19.100000000000001</v>
          </cell>
          <cell r="E24">
            <v>84.2083333333333</v>
          </cell>
          <cell r="F24">
            <v>94</v>
          </cell>
          <cell r="G24">
            <v>64</v>
          </cell>
          <cell r="H24">
            <v>16.2</v>
          </cell>
          <cell r="J24">
            <v>31.32</v>
          </cell>
          <cell r="K24">
            <v>0.2</v>
          </cell>
        </row>
        <row r="25">
          <cell r="B25">
            <v>23.5208333333333</v>
          </cell>
          <cell r="C25">
            <v>30.7</v>
          </cell>
          <cell r="D25">
            <v>18.899999999999999</v>
          </cell>
          <cell r="E25">
            <v>72.8333333333333</v>
          </cell>
          <cell r="F25">
            <v>93</v>
          </cell>
          <cell r="G25">
            <v>39</v>
          </cell>
          <cell r="H25">
            <v>24.48</v>
          </cell>
          <cell r="J25">
            <v>44.28</v>
          </cell>
          <cell r="K25">
            <v>0</v>
          </cell>
        </row>
        <row r="26">
          <cell r="B26">
            <v>24.912500000000001</v>
          </cell>
          <cell r="C26">
            <v>32.4</v>
          </cell>
          <cell r="D26">
            <v>20.9</v>
          </cell>
          <cell r="E26">
            <v>70.6666666666667</v>
          </cell>
          <cell r="F26">
            <v>87</v>
          </cell>
          <cell r="G26">
            <v>38</v>
          </cell>
          <cell r="H26">
            <v>17.28</v>
          </cell>
          <cell r="J26">
            <v>35.64</v>
          </cell>
          <cell r="K26">
            <v>0.2</v>
          </cell>
        </row>
        <row r="27">
          <cell r="B27">
            <v>26.866666666666699</v>
          </cell>
          <cell r="C27">
            <v>33.9</v>
          </cell>
          <cell r="D27">
            <v>21.8</v>
          </cell>
          <cell r="E27">
            <v>59.7083333333333</v>
          </cell>
          <cell r="F27">
            <v>83</v>
          </cell>
          <cell r="G27">
            <v>32</v>
          </cell>
          <cell r="H27">
            <v>16.920000000000002</v>
          </cell>
          <cell r="J27">
            <v>36.36</v>
          </cell>
          <cell r="K27">
            <v>0</v>
          </cell>
        </row>
        <row r="28">
          <cell r="B28">
            <v>29.129166666666698</v>
          </cell>
          <cell r="C28">
            <v>34.700000000000003</v>
          </cell>
          <cell r="D28">
            <v>23.5</v>
          </cell>
          <cell r="E28">
            <v>52.3333333333333</v>
          </cell>
          <cell r="F28">
            <v>75</v>
          </cell>
          <cell r="G28">
            <v>32</v>
          </cell>
          <cell r="H28">
            <v>22.32</v>
          </cell>
          <cell r="J28">
            <v>51.48</v>
          </cell>
          <cell r="K28">
            <v>0</v>
          </cell>
        </row>
        <row r="29">
          <cell r="B29">
            <v>26.3541666666667</v>
          </cell>
          <cell r="C29">
            <v>33.200000000000003</v>
          </cell>
          <cell r="D29">
            <v>19.8</v>
          </cell>
          <cell r="E29">
            <v>55.0833333333333</v>
          </cell>
          <cell r="F29">
            <v>85</v>
          </cell>
          <cell r="G29">
            <v>22</v>
          </cell>
          <cell r="H29">
            <v>16.920000000000002</v>
          </cell>
          <cell r="J29">
            <v>36.36</v>
          </cell>
          <cell r="K29">
            <v>0</v>
          </cell>
        </row>
        <row r="30">
          <cell r="B30">
            <v>24.1875</v>
          </cell>
          <cell r="C30">
            <v>28.6</v>
          </cell>
          <cell r="D30">
            <v>20.100000000000001</v>
          </cell>
          <cell r="E30">
            <v>48.5416666666667</v>
          </cell>
          <cell r="F30">
            <v>71</v>
          </cell>
          <cell r="G30">
            <v>35</v>
          </cell>
          <cell r="H30">
            <v>14.76</v>
          </cell>
          <cell r="J30">
            <v>36.36</v>
          </cell>
          <cell r="K30">
            <v>0</v>
          </cell>
        </row>
        <row r="31">
          <cell r="B31">
            <v>24.008333333333301</v>
          </cell>
          <cell r="C31">
            <v>31.4</v>
          </cell>
          <cell r="D31">
            <v>17.7</v>
          </cell>
          <cell r="E31">
            <v>48.9583333333333</v>
          </cell>
          <cell r="F31">
            <v>66</v>
          </cell>
          <cell r="G31">
            <v>29</v>
          </cell>
          <cell r="H31">
            <v>10.8</v>
          </cell>
          <cell r="J31">
            <v>26.64</v>
          </cell>
          <cell r="K31">
            <v>0</v>
          </cell>
        </row>
        <row r="32">
          <cell r="B32">
            <v>26.3391304347826</v>
          </cell>
          <cell r="C32">
            <v>31.9</v>
          </cell>
          <cell r="D32">
            <v>20.9</v>
          </cell>
          <cell r="E32">
            <v>48.260869565217398</v>
          </cell>
          <cell r="F32">
            <v>70</v>
          </cell>
          <cell r="G32">
            <v>36</v>
          </cell>
          <cell r="H32">
            <v>15.84</v>
          </cell>
          <cell r="J32">
            <v>30.24</v>
          </cell>
          <cell r="K32">
            <v>0</v>
          </cell>
        </row>
        <row r="33">
          <cell r="B33">
            <v>26.370833333333302</v>
          </cell>
          <cell r="C33">
            <v>34.200000000000003</v>
          </cell>
          <cell r="D33">
            <v>20</v>
          </cell>
          <cell r="E33">
            <v>61.7083333333333</v>
          </cell>
          <cell r="F33">
            <v>89</v>
          </cell>
          <cell r="G33">
            <v>29</v>
          </cell>
          <cell r="H33">
            <v>13.32</v>
          </cell>
          <cell r="J33">
            <v>26.64</v>
          </cell>
          <cell r="K33">
            <v>0</v>
          </cell>
        </row>
        <row r="34">
          <cell r="B34">
            <v>27.662500000000001</v>
          </cell>
          <cell r="C34">
            <v>34.5</v>
          </cell>
          <cell r="D34">
            <v>20.9</v>
          </cell>
          <cell r="E34">
            <v>49.3333333333333</v>
          </cell>
          <cell r="F34">
            <v>78</v>
          </cell>
          <cell r="G34">
            <v>24</v>
          </cell>
          <cell r="H34">
            <v>15.12</v>
          </cell>
          <cell r="J34">
            <v>33.479999999999997</v>
          </cell>
          <cell r="K34">
            <v>0</v>
          </cell>
        </row>
        <row r="35">
          <cell r="B35">
            <v>25.358333333333299</v>
          </cell>
          <cell r="C35">
            <v>32.6</v>
          </cell>
          <cell r="D35">
            <v>21.5</v>
          </cell>
          <cell r="E35">
            <v>59.4166666666667</v>
          </cell>
          <cell r="F35">
            <v>76</v>
          </cell>
          <cell r="G35">
            <v>33</v>
          </cell>
          <cell r="H35">
            <v>22.68</v>
          </cell>
          <cell r="J35">
            <v>42.84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34.012500000000003</v>
          </cell>
          <cell r="C5">
            <v>40.200000000000003</v>
          </cell>
          <cell r="D5">
            <v>27.7</v>
          </cell>
          <cell r="E5">
            <v>35.6666666666667</v>
          </cell>
          <cell r="F5">
            <v>55</v>
          </cell>
          <cell r="G5">
            <v>21</v>
          </cell>
          <cell r="H5">
            <v>15.48</v>
          </cell>
          <cell r="J5">
            <v>38.880000000000003</v>
          </cell>
          <cell r="K5">
            <v>0</v>
          </cell>
        </row>
        <row r="6">
          <cell r="B6">
            <v>32.433333333333302</v>
          </cell>
          <cell r="C6">
            <v>39</v>
          </cell>
          <cell r="D6">
            <v>28.7</v>
          </cell>
          <cell r="E6">
            <v>39.9583333333333</v>
          </cell>
          <cell r="F6">
            <v>55</v>
          </cell>
          <cell r="G6">
            <v>28</v>
          </cell>
          <cell r="H6">
            <v>20.52</v>
          </cell>
          <cell r="J6">
            <v>52.2</v>
          </cell>
          <cell r="K6">
            <v>0</v>
          </cell>
        </row>
        <row r="7">
          <cell r="B7">
            <v>24.5208333333333</v>
          </cell>
          <cell r="C7">
            <v>28.7</v>
          </cell>
          <cell r="D7">
            <v>21.6</v>
          </cell>
          <cell r="E7">
            <v>56.4166666666667</v>
          </cell>
          <cell r="F7">
            <v>69</v>
          </cell>
          <cell r="G7">
            <v>39</v>
          </cell>
          <cell r="H7">
            <v>15.84</v>
          </cell>
          <cell r="J7">
            <v>39.24</v>
          </cell>
          <cell r="K7">
            <v>0</v>
          </cell>
        </row>
        <row r="8">
          <cell r="B8">
            <v>25.329166666666701</v>
          </cell>
          <cell r="C8">
            <v>34.5</v>
          </cell>
          <cell r="D8">
            <v>19.100000000000001</v>
          </cell>
          <cell r="E8">
            <v>45.875</v>
          </cell>
          <cell r="F8">
            <v>62</v>
          </cell>
          <cell r="G8">
            <v>32</v>
          </cell>
          <cell r="H8">
            <v>11.52</v>
          </cell>
          <cell r="J8">
            <v>25.56</v>
          </cell>
          <cell r="K8">
            <v>0</v>
          </cell>
        </row>
        <row r="9">
          <cell r="B9">
            <v>31.108333333333299</v>
          </cell>
          <cell r="C9">
            <v>40.9</v>
          </cell>
          <cell r="D9">
            <v>22.4</v>
          </cell>
          <cell r="E9">
            <v>48.2916666666667</v>
          </cell>
          <cell r="F9">
            <v>76</v>
          </cell>
          <cell r="G9">
            <v>22</v>
          </cell>
          <cell r="H9">
            <v>5.4</v>
          </cell>
          <cell r="J9">
            <v>21.96</v>
          </cell>
          <cell r="K9">
            <v>0</v>
          </cell>
        </row>
        <row r="10">
          <cell r="B10">
            <v>32.920833333333299</v>
          </cell>
          <cell r="C10">
            <v>41.2</v>
          </cell>
          <cell r="D10">
            <v>24.5</v>
          </cell>
          <cell r="E10">
            <v>39.4583333333333</v>
          </cell>
          <cell r="F10">
            <v>66</v>
          </cell>
          <cell r="G10">
            <v>21</v>
          </cell>
          <cell r="H10">
            <v>12.24</v>
          </cell>
          <cell r="J10">
            <v>30.6</v>
          </cell>
          <cell r="K10">
            <v>0</v>
          </cell>
        </row>
        <row r="11">
          <cell r="B11">
            <v>33.245833333333302</v>
          </cell>
          <cell r="C11">
            <v>42.9</v>
          </cell>
          <cell r="D11">
            <v>23</v>
          </cell>
          <cell r="E11">
            <v>30.5416666666667</v>
          </cell>
          <cell r="F11">
            <v>56</v>
          </cell>
          <cell r="G11">
            <v>12</v>
          </cell>
          <cell r="H11">
            <v>14.76</v>
          </cell>
          <cell r="J11">
            <v>37.799999999999997</v>
          </cell>
          <cell r="K11">
            <v>0</v>
          </cell>
        </row>
        <row r="12">
          <cell r="B12">
            <v>33.991666666666703</v>
          </cell>
          <cell r="C12">
            <v>41.9</v>
          </cell>
          <cell r="D12">
            <v>28</v>
          </cell>
          <cell r="E12">
            <v>38.5</v>
          </cell>
          <cell r="F12">
            <v>71</v>
          </cell>
          <cell r="G12">
            <v>20</v>
          </cell>
          <cell r="H12">
            <v>21.24</v>
          </cell>
          <cell r="J12">
            <v>41.76</v>
          </cell>
          <cell r="K12">
            <v>0</v>
          </cell>
        </row>
        <row r="13">
          <cell r="B13">
            <v>26.529166666666701</v>
          </cell>
          <cell r="C13">
            <v>34.799999999999997</v>
          </cell>
          <cell r="D13">
            <v>23</v>
          </cell>
          <cell r="E13">
            <v>74.375</v>
          </cell>
          <cell r="F13">
            <v>90</v>
          </cell>
          <cell r="G13">
            <v>36</v>
          </cell>
          <cell r="H13">
            <v>9</v>
          </cell>
          <cell r="J13">
            <v>32.76</v>
          </cell>
          <cell r="K13">
            <v>0</v>
          </cell>
        </row>
        <row r="14">
          <cell r="B14">
            <v>24.012499999999999</v>
          </cell>
          <cell r="C14">
            <v>26</v>
          </cell>
          <cell r="D14">
            <v>22.6</v>
          </cell>
          <cell r="E14">
            <v>84.5</v>
          </cell>
          <cell r="F14">
            <v>92</v>
          </cell>
          <cell r="G14">
            <v>74</v>
          </cell>
          <cell r="H14">
            <v>8.2799999999999994</v>
          </cell>
          <cell r="J14">
            <v>26.64</v>
          </cell>
          <cell r="K14">
            <v>0.4</v>
          </cell>
        </row>
        <row r="15">
          <cell r="B15">
            <v>22.5416666666667</v>
          </cell>
          <cell r="C15">
            <v>28.1</v>
          </cell>
          <cell r="D15">
            <v>19</v>
          </cell>
          <cell r="E15">
            <v>80.5416666666667</v>
          </cell>
          <cell r="F15">
            <v>94</v>
          </cell>
          <cell r="G15">
            <v>51</v>
          </cell>
          <cell r="H15">
            <v>11.88</v>
          </cell>
          <cell r="J15">
            <v>28.08</v>
          </cell>
          <cell r="K15">
            <v>1.4</v>
          </cell>
        </row>
        <row r="16">
          <cell r="B16">
            <v>23.6041666666667</v>
          </cell>
          <cell r="C16">
            <v>31.3</v>
          </cell>
          <cell r="D16">
            <v>16.2</v>
          </cell>
          <cell r="E16">
            <v>66.25</v>
          </cell>
          <cell r="F16">
            <v>92</v>
          </cell>
          <cell r="G16">
            <v>29</v>
          </cell>
          <cell r="H16">
            <v>9.7200000000000006</v>
          </cell>
          <cell r="J16">
            <v>23.04</v>
          </cell>
          <cell r="K16">
            <v>0</v>
          </cell>
        </row>
        <row r="17">
          <cell r="B17">
            <v>28.787500000000001</v>
          </cell>
          <cell r="C17">
            <v>36</v>
          </cell>
          <cell r="D17">
            <v>22.6</v>
          </cell>
          <cell r="E17">
            <v>58.2083333333333</v>
          </cell>
          <cell r="F17">
            <v>79</v>
          </cell>
          <cell r="G17">
            <v>39</v>
          </cell>
          <cell r="H17">
            <v>10.8</v>
          </cell>
          <cell r="J17">
            <v>26.28</v>
          </cell>
          <cell r="K17">
            <v>0</v>
          </cell>
        </row>
        <row r="18">
          <cell r="B18">
            <v>29.345833333333299</v>
          </cell>
          <cell r="C18">
            <v>36.200000000000003</v>
          </cell>
          <cell r="D18">
            <v>25.2</v>
          </cell>
          <cell r="E18">
            <v>61.375</v>
          </cell>
          <cell r="F18">
            <v>79</v>
          </cell>
          <cell r="G18">
            <v>32</v>
          </cell>
          <cell r="H18">
            <v>16.920000000000002</v>
          </cell>
          <cell r="J18">
            <v>41.76</v>
          </cell>
          <cell r="K18">
            <v>0</v>
          </cell>
        </row>
        <row r="19">
          <cell r="B19">
            <v>28.8</v>
          </cell>
          <cell r="C19">
            <v>36.700000000000003</v>
          </cell>
          <cell r="D19">
            <v>21.6</v>
          </cell>
          <cell r="E19">
            <v>64.1666666666667</v>
          </cell>
          <cell r="F19">
            <v>90</v>
          </cell>
          <cell r="G19">
            <v>30</v>
          </cell>
          <cell r="H19">
            <v>8.64</v>
          </cell>
          <cell r="J19">
            <v>26.28</v>
          </cell>
          <cell r="K19">
            <v>0</v>
          </cell>
        </row>
        <row r="20">
          <cell r="B20">
            <v>29.591666666666701</v>
          </cell>
          <cell r="C20">
            <v>36.5</v>
          </cell>
          <cell r="D20">
            <v>23.3</v>
          </cell>
          <cell r="E20">
            <v>56.4166666666667</v>
          </cell>
          <cell r="F20">
            <v>78</v>
          </cell>
          <cell r="G20">
            <v>32</v>
          </cell>
          <cell r="H20">
            <v>12.24</v>
          </cell>
          <cell r="J20">
            <v>27</v>
          </cell>
          <cell r="K20">
            <v>0</v>
          </cell>
        </row>
        <row r="21">
          <cell r="B21">
            <v>30.929166666666699</v>
          </cell>
          <cell r="C21">
            <v>38.200000000000003</v>
          </cell>
          <cell r="D21">
            <v>24.8</v>
          </cell>
          <cell r="E21">
            <v>56.0416666666667</v>
          </cell>
          <cell r="F21">
            <v>79</v>
          </cell>
          <cell r="G21">
            <v>28</v>
          </cell>
          <cell r="H21">
            <v>9</v>
          </cell>
          <cell r="J21">
            <v>26.28</v>
          </cell>
          <cell r="K21">
            <v>0</v>
          </cell>
        </row>
        <row r="22">
          <cell r="B22">
            <v>25.866666666666699</v>
          </cell>
          <cell r="C22">
            <v>33.799999999999997</v>
          </cell>
          <cell r="D22">
            <v>21.4</v>
          </cell>
          <cell r="E22">
            <v>67.875</v>
          </cell>
          <cell r="F22">
            <v>91</v>
          </cell>
          <cell r="G22">
            <v>41</v>
          </cell>
          <cell r="H22">
            <v>24.48</v>
          </cell>
          <cell r="J22">
            <v>45</v>
          </cell>
          <cell r="K22">
            <v>0.2</v>
          </cell>
        </row>
        <row r="23">
          <cell r="B23">
            <v>24.633333333333301</v>
          </cell>
          <cell r="C23">
            <v>30.4</v>
          </cell>
          <cell r="D23">
            <v>20.9</v>
          </cell>
          <cell r="E23">
            <v>73.5416666666667</v>
          </cell>
          <cell r="F23">
            <v>91</v>
          </cell>
          <cell r="G23">
            <v>47</v>
          </cell>
          <cell r="H23">
            <v>13.32</v>
          </cell>
          <cell r="J23">
            <v>27.72</v>
          </cell>
          <cell r="K23">
            <v>0</v>
          </cell>
        </row>
        <row r="24">
          <cell r="B24">
            <v>26.324999999999999</v>
          </cell>
          <cell r="C24">
            <v>33.700000000000003</v>
          </cell>
          <cell r="D24">
            <v>19.899999999999999</v>
          </cell>
          <cell r="E24">
            <v>66.9583333333333</v>
          </cell>
          <cell r="F24">
            <v>89</v>
          </cell>
          <cell r="G24">
            <v>39</v>
          </cell>
          <cell r="H24">
            <v>8.2799999999999994</v>
          </cell>
          <cell r="J24">
            <v>27.72</v>
          </cell>
          <cell r="K24">
            <v>0</v>
          </cell>
        </row>
        <row r="25">
          <cell r="B25">
            <v>28.466666666666701</v>
          </cell>
          <cell r="C25">
            <v>36.6</v>
          </cell>
          <cell r="D25">
            <v>21.5</v>
          </cell>
          <cell r="E25">
            <v>62.5416666666667</v>
          </cell>
          <cell r="F25">
            <v>88</v>
          </cell>
          <cell r="G25">
            <v>26</v>
          </cell>
          <cell r="H25">
            <v>10.44</v>
          </cell>
          <cell r="J25">
            <v>27.72</v>
          </cell>
          <cell r="K25">
            <v>0</v>
          </cell>
        </row>
        <row r="26">
          <cell r="B26">
            <v>28.75</v>
          </cell>
          <cell r="C26">
            <v>37.4</v>
          </cell>
          <cell r="D26">
            <v>22.5</v>
          </cell>
          <cell r="E26">
            <v>61.25</v>
          </cell>
          <cell r="F26">
            <v>82</v>
          </cell>
          <cell r="G26">
            <v>32</v>
          </cell>
          <cell r="H26">
            <v>20.16</v>
          </cell>
          <cell r="J26">
            <v>83.52</v>
          </cell>
          <cell r="K26">
            <v>0.2</v>
          </cell>
        </row>
        <row r="27">
          <cell r="B27">
            <v>30.3958333333333</v>
          </cell>
          <cell r="C27">
            <v>37.9</v>
          </cell>
          <cell r="D27">
            <v>23.5</v>
          </cell>
          <cell r="E27">
            <v>58.5833333333333</v>
          </cell>
          <cell r="F27">
            <v>86</v>
          </cell>
          <cell r="G27">
            <v>32</v>
          </cell>
          <cell r="H27">
            <v>15.12</v>
          </cell>
          <cell r="J27">
            <v>36.36</v>
          </cell>
          <cell r="K27">
            <v>0</v>
          </cell>
        </row>
        <row r="28">
          <cell r="B28">
            <v>33.287500000000001</v>
          </cell>
          <cell r="C28">
            <v>39.700000000000003</v>
          </cell>
          <cell r="D28">
            <v>28.9</v>
          </cell>
          <cell r="E28">
            <v>45.5416666666667</v>
          </cell>
          <cell r="F28">
            <v>61</v>
          </cell>
          <cell r="G28">
            <v>27</v>
          </cell>
          <cell r="H28">
            <v>19.440000000000001</v>
          </cell>
          <cell r="J28">
            <v>47.16</v>
          </cell>
          <cell r="K28">
            <v>0</v>
          </cell>
        </row>
        <row r="29">
          <cell r="B29">
            <v>30.891666666666701</v>
          </cell>
          <cell r="C29">
            <v>38.1</v>
          </cell>
          <cell r="D29">
            <v>24.2</v>
          </cell>
          <cell r="E29">
            <v>42.7083333333333</v>
          </cell>
          <cell r="F29">
            <v>65</v>
          </cell>
          <cell r="G29">
            <v>17</v>
          </cell>
          <cell r="H29">
            <v>16.2</v>
          </cell>
          <cell r="J29">
            <v>36</v>
          </cell>
          <cell r="K29">
            <v>0</v>
          </cell>
        </row>
        <row r="30">
          <cell r="B30">
            <v>26.241666666666699</v>
          </cell>
          <cell r="C30">
            <v>33.6</v>
          </cell>
          <cell r="D30">
            <v>22.2</v>
          </cell>
          <cell r="E30">
            <v>55.8333333333333</v>
          </cell>
          <cell r="F30">
            <v>76</v>
          </cell>
          <cell r="G30">
            <v>32</v>
          </cell>
          <cell r="H30">
            <v>18</v>
          </cell>
          <cell r="J30">
            <v>42.12</v>
          </cell>
          <cell r="K30">
            <v>0</v>
          </cell>
        </row>
        <row r="31">
          <cell r="B31">
            <v>26.545833333333299</v>
          </cell>
          <cell r="C31">
            <v>35</v>
          </cell>
          <cell r="D31">
            <v>18.600000000000001</v>
          </cell>
          <cell r="E31">
            <v>47.6666666666667</v>
          </cell>
          <cell r="F31">
            <v>69</v>
          </cell>
          <cell r="G31">
            <v>27</v>
          </cell>
          <cell r="H31">
            <v>10.44</v>
          </cell>
          <cell r="J31">
            <v>30.96</v>
          </cell>
          <cell r="K31">
            <v>0</v>
          </cell>
        </row>
        <row r="32">
          <cell r="B32">
            <v>29.625</v>
          </cell>
          <cell r="C32">
            <v>38.1</v>
          </cell>
          <cell r="D32">
            <v>21.6</v>
          </cell>
          <cell r="E32">
            <v>45</v>
          </cell>
          <cell r="F32">
            <v>71</v>
          </cell>
          <cell r="G32">
            <v>22</v>
          </cell>
          <cell r="H32">
            <v>2.88</v>
          </cell>
          <cell r="J32">
            <v>18.72</v>
          </cell>
          <cell r="K32">
            <v>0</v>
          </cell>
        </row>
        <row r="33">
          <cell r="B33">
            <v>30.574999999999999</v>
          </cell>
          <cell r="C33">
            <v>38.5</v>
          </cell>
          <cell r="D33">
            <v>26.2</v>
          </cell>
          <cell r="E33">
            <v>54.3333333333333</v>
          </cell>
          <cell r="F33">
            <v>73</v>
          </cell>
          <cell r="G33">
            <v>30</v>
          </cell>
          <cell r="H33">
            <v>9.7200000000000006</v>
          </cell>
          <cell r="J33">
            <v>39.96</v>
          </cell>
          <cell r="K33">
            <v>0</v>
          </cell>
        </row>
        <row r="34">
          <cell r="B34">
            <v>30.079166666666701</v>
          </cell>
          <cell r="C34">
            <v>39.700000000000003</v>
          </cell>
          <cell r="D34">
            <v>24.4</v>
          </cell>
          <cell r="E34">
            <v>60.0833333333333</v>
          </cell>
          <cell r="F34">
            <v>82</v>
          </cell>
          <cell r="G34">
            <v>27</v>
          </cell>
          <cell r="H34">
            <v>9</v>
          </cell>
          <cell r="J34">
            <v>62.64</v>
          </cell>
          <cell r="K34">
            <v>0</v>
          </cell>
        </row>
        <row r="35">
          <cell r="B35">
            <v>31.024999999999999</v>
          </cell>
          <cell r="C35">
            <v>39.1</v>
          </cell>
          <cell r="D35">
            <v>24</v>
          </cell>
          <cell r="E35">
            <v>52</v>
          </cell>
          <cell r="F35">
            <v>81</v>
          </cell>
          <cell r="G35">
            <v>25</v>
          </cell>
          <cell r="H35">
            <v>20.16</v>
          </cell>
          <cell r="J35">
            <v>48.24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30.483333333333299</v>
          </cell>
          <cell r="C5">
            <v>39.6</v>
          </cell>
          <cell r="D5">
            <v>23.5</v>
          </cell>
          <cell r="E5">
            <v>42.125</v>
          </cell>
          <cell r="F5">
            <v>62</v>
          </cell>
          <cell r="G5">
            <v>23</v>
          </cell>
          <cell r="H5">
            <v>20.16</v>
          </cell>
          <cell r="J5">
            <v>37.08</v>
          </cell>
          <cell r="K5">
            <v>0</v>
          </cell>
        </row>
        <row r="6">
          <cell r="B6">
            <v>30.65</v>
          </cell>
          <cell r="C6">
            <v>38.700000000000003</v>
          </cell>
          <cell r="D6">
            <v>22.5</v>
          </cell>
          <cell r="E6">
            <v>48.0833333333333</v>
          </cell>
          <cell r="F6">
            <v>76</v>
          </cell>
          <cell r="G6">
            <v>27</v>
          </cell>
          <cell r="H6">
            <v>19.440000000000001</v>
          </cell>
          <cell r="J6">
            <v>38.880000000000003</v>
          </cell>
          <cell r="K6">
            <v>0</v>
          </cell>
        </row>
        <row r="7">
          <cell r="B7">
            <v>29.9166666666667</v>
          </cell>
          <cell r="C7">
            <v>35.799999999999997</v>
          </cell>
          <cell r="D7">
            <v>24.8</v>
          </cell>
          <cell r="E7">
            <v>56.9166666666667</v>
          </cell>
          <cell r="F7">
            <v>76</v>
          </cell>
          <cell r="G7">
            <v>41</v>
          </cell>
          <cell r="H7">
            <v>14.76</v>
          </cell>
          <cell r="J7">
            <v>29.88</v>
          </cell>
          <cell r="K7">
            <v>0</v>
          </cell>
        </row>
        <row r="8">
          <cell r="B8">
            <v>27.258333333333301</v>
          </cell>
          <cell r="C8">
            <v>33.5</v>
          </cell>
          <cell r="D8">
            <v>21.5</v>
          </cell>
          <cell r="E8">
            <v>58.8333333333333</v>
          </cell>
          <cell r="F8">
            <v>78</v>
          </cell>
          <cell r="G8">
            <v>39</v>
          </cell>
          <cell r="H8">
            <v>16.559999999999999</v>
          </cell>
          <cell r="J8">
            <v>32.04</v>
          </cell>
          <cell r="K8">
            <v>0</v>
          </cell>
        </row>
        <row r="9">
          <cell r="B9">
            <v>27.087499999999999</v>
          </cell>
          <cell r="C9">
            <v>36.1</v>
          </cell>
          <cell r="D9">
            <v>20.3</v>
          </cell>
          <cell r="E9">
            <v>53.75</v>
          </cell>
          <cell r="F9">
            <v>76</v>
          </cell>
          <cell r="G9">
            <v>28</v>
          </cell>
          <cell r="H9">
            <v>14.4</v>
          </cell>
          <cell r="J9">
            <v>27</v>
          </cell>
          <cell r="K9">
            <v>0</v>
          </cell>
        </row>
        <row r="10">
          <cell r="B10">
            <v>27.995833333333302</v>
          </cell>
          <cell r="C10">
            <v>40.4</v>
          </cell>
          <cell r="D10">
            <v>16</v>
          </cell>
          <cell r="E10">
            <v>43.2916666666667</v>
          </cell>
          <cell r="F10">
            <v>86</v>
          </cell>
          <cell r="G10">
            <v>12</v>
          </cell>
          <cell r="H10">
            <v>13.68</v>
          </cell>
          <cell r="J10">
            <v>27</v>
          </cell>
          <cell r="K10">
            <v>0</v>
          </cell>
        </row>
        <row r="11">
          <cell r="B11">
            <v>29.1666666666667</v>
          </cell>
          <cell r="C11">
            <v>41.3</v>
          </cell>
          <cell r="D11">
            <v>17.3</v>
          </cell>
          <cell r="E11">
            <v>36.375</v>
          </cell>
          <cell r="F11">
            <v>74</v>
          </cell>
          <cell r="G11">
            <v>10</v>
          </cell>
          <cell r="H11">
            <v>13.32</v>
          </cell>
          <cell r="J11">
            <v>36</v>
          </cell>
          <cell r="K11">
            <v>0</v>
          </cell>
        </row>
        <row r="12">
          <cell r="B12">
            <v>29.508333333333301</v>
          </cell>
          <cell r="C12">
            <v>40.4</v>
          </cell>
          <cell r="D12">
            <v>20.399999999999999</v>
          </cell>
          <cell r="E12">
            <v>42.1666666666667</v>
          </cell>
          <cell r="F12">
            <v>67</v>
          </cell>
          <cell r="G12">
            <v>22</v>
          </cell>
          <cell r="H12">
            <v>16.920000000000002</v>
          </cell>
          <cell r="J12">
            <v>37.08</v>
          </cell>
          <cell r="K12">
            <v>0</v>
          </cell>
        </row>
        <row r="13">
          <cell r="B13">
            <v>28.616666666666699</v>
          </cell>
          <cell r="C13">
            <v>36</v>
          </cell>
          <cell r="D13">
            <v>24.4</v>
          </cell>
          <cell r="E13">
            <v>55.7916666666667</v>
          </cell>
          <cell r="F13">
            <v>84</v>
          </cell>
          <cell r="G13">
            <v>34</v>
          </cell>
          <cell r="H13">
            <v>26.64</v>
          </cell>
          <cell r="J13">
            <v>51.48</v>
          </cell>
          <cell r="K13">
            <v>0</v>
          </cell>
        </row>
        <row r="14">
          <cell r="B14">
            <v>23.175000000000001</v>
          </cell>
          <cell r="C14">
            <v>25.6</v>
          </cell>
          <cell r="D14">
            <v>21.7</v>
          </cell>
          <cell r="E14">
            <v>93.25</v>
          </cell>
          <cell r="F14">
            <v>100</v>
          </cell>
          <cell r="G14">
            <v>81</v>
          </cell>
          <cell r="H14">
            <v>10.08</v>
          </cell>
          <cell r="J14">
            <v>24.48</v>
          </cell>
          <cell r="K14">
            <v>15.8</v>
          </cell>
        </row>
        <row r="15">
          <cell r="B15">
            <v>25.012499999999999</v>
          </cell>
          <cell r="C15">
            <v>31.2</v>
          </cell>
          <cell r="D15">
            <v>21.9</v>
          </cell>
          <cell r="E15">
            <v>82.9583333333333</v>
          </cell>
          <cell r="F15">
            <v>99</v>
          </cell>
          <cell r="G15">
            <v>57</v>
          </cell>
          <cell r="H15">
            <v>22.68</v>
          </cell>
          <cell r="J15">
            <v>54</v>
          </cell>
          <cell r="K15">
            <v>5.8</v>
          </cell>
        </row>
        <row r="16">
          <cell r="B16">
            <v>24.204166666666701</v>
          </cell>
          <cell r="C16">
            <v>31.9</v>
          </cell>
          <cell r="D16">
            <v>18.8</v>
          </cell>
          <cell r="E16">
            <v>74.6666666666667</v>
          </cell>
          <cell r="F16">
            <v>100</v>
          </cell>
          <cell r="G16">
            <v>35</v>
          </cell>
          <cell r="H16">
            <v>10.44</v>
          </cell>
          <cell r="J16">
            <v>19.8</v>
          </cell>
          <cell r="K16">
            <v>0.2</v>
          </cell>
        </row>
        <row r="17">
          <cell r="B17">
            <v>27.1041666666667</v>
          </cell>
          <cell r="C17">
            <v>35.799999999999997</v>
          </cell>
          <cell r="D17">
            <v>19.5</v>
          </cell>
          <cell r="E17">
            <v>63.25</v>
          </cell>
          <cell r="F17">
            <v>96</v>
          </cell>
          <cell r="G17">
            <v>36</v>
          </cell>
          <cell r="H17">
            <v>14.04</v>
          </cell>
          <cell r="J17">
            <v>25.56</v>
          </cell>
          <cell r="K17">
            <v>0</v>
          </cell>
        </row>
        <row r="18">
          <cell r="B18">
            <v>28.345833333333299</v>
          </cell>
          <cell r="C18">
            <v>36.6</v>
          </cell>
          <cell r="D18">
            <v>21.7</v>
          </cell>
          <cell r="E18">
            <v>53.75</v>
          </cell>
          <cell r="F18">
            <v>75</v>
          </cell>
          <cell r="G18">
            <v>27</v>
          </cell>
          <cell r="H18">
            <v>12.6</v>
          </cell>
          <cell r="J18">
            <v>23.4</v>
          </cell>
          <cell r="K18">
            <v>0</v>
          </cell>
        </row>
        <row r="19">
          <cell r="B19">
            <v>29.162500000000001</v>
          </cell>
          <cell r="C19">
            <v>36.9</v>
          </cell>
          <cell r="D19">
            <v>22.9</v>
          </cell>
          <cell r="E19">
            <v>52.4166666666667</v>
          </cell>
          <cell r="F19">
            <v>79</v>
          </cell>
          <cell r="H19">
            <v>11.52</v>
          </cell>
          <cell r="J19">
            <v>25.2</v>
          </cell>
          <cell r="K19">
            <v>0</v>
          </cell>
        </row>
        <row r="20">
          <cell r="B20">
            <v>28.3958333333333</v>
          </cell>
          <cell r="C20">
            <v>37.9</v>
          </cell>
          <cell r="D20">
            <v>20.399999999999999</v>
          </cell>
          <cell r="E20">
            <v>54.7916666666667</v>
          </cell>
          <cell r="F20">
            <v>87</v>
          </cell>
          <cell r="G20">
            <v>27</v>
          </cell>
          <cell r="H20">
            <v>11.52</v>
          </cell>
          <cell r="J20">
            <v>46.44</v>
          </cell>
          <cell r="K20">
            <v>0</v>
          </cell>
        </row>
        <row r="21">
          <cell r="B21">
            <v>29.441666666666698</v>
          </cell>
          <cell r="C21">
            <v>38.799999999999997</v>
          </cell>
          <cell r="D21">
            <v>21.7</v>
          </cell>
          <cell r="E21">
            <v>55.2083333333333</v>
          </cell>
          <cell r="F21">
            <v>88</v>
          </cell>
          <cell r="G21">
            <v>27</v>
          </cell>
          <cell r="H21">
            <v>15.84</v>
          </cell>
          <cell r="J21">
            <v>30.96</v>
          </cell>
          <cell r="K21">
            <v>0</v>
          </cell>
        </row>
        <row r="22">
          <cell r="B22">
            <v>24.579166666666701</v>
          </cell>
          <cell r="C22">
            <v>29.3</v>
          </cell>
          <cell r="D22">
            <v>21.6</v>
          </cell>
          <cell r="E22">
            <v>82.2916666666667</v>
          </cell>
          <cell r="F22">
            <v>99</v>
          </cell>
          <cell r="G22">
            <v>51</v>
          </cell>
          <cell r="H22">
            <v>16.559999999999999</v>
          </cell>
          <cell r="J22">
            <v>31.32</v>
          </cell>
          <cell r="K22">
            <v>18.399999999999999</v>
          </cell>
        </row>
        <row r="23">
          <cell r="B23">
            <v>22.566666666666698</v>
          </cell>
          <cell r="C23">
            <v>23.9</v>
          </cell>
          <cell r="D23">
            <v>21.1</v>
          </cell>
          <cell r="E23">
            <v>92.2916666666667</v>
          </cell>
          <cell r="F23">
            <v>100</v>
          </cell>
          <cell r="G23">
            <v>83</v>
          </cell>
          <cell r="H23">
            <v>7.56</v>
          </cell>
          <cell r="J23">
            <v>15.48</v>
          </cell>
          <cell r="K23">
            <v>9.1999999999999993</v>
          </cell>
        </row>
        <row r="24">
          <cell r="B24">
            <v>23.341666666666701</v>
          </cell>
          <cell r="C24">
            <v>27.9</v>
          </cell>
          <cell r="D24">
            <v>20.9</v>
          </cell>
          <cell r="E24">
            <v>86.875</v>
          </cell>
          <cell r="F24">
            <v>100</v>
          </cell>
          <cell r="G24">
            <v>63</v>
          </cell>
          <cell r="H24">
            <v>15.12</v>
          </cell>
          <cell r="J24">
            <v>30.6</v>
          </cell>
          <cell r="K24">
            <v>0.4</v>
          </cell>
        </row>
        <row r="25">
          <cell r="B25">
            <v>25.8333333333333</v>
          </cell>
          <cell r="C25">
            <v>33.799999999999997</v>
          </cell>
          <cell r="D25">
            <v>21.4</v>
          </cell>
          <cell r="E25">
            <v>76.0833333333333</v>
          </cell>
          <cell r="F25">
            <v>96</v>
          </cell>
          <cell r="G25">
            <v>38</v>
          </cell>
          <cell r="H25">
            <v>11.88</v>
          </cell>
          <cell r="J25">
            <v>25.56</v>
          </cell>
          <cell r="K25">
            <v>0</v>
          </cell>
        </row>
        <row r="26">
          <cell r="B26">
            <v>27.3541666666667</v>
          </cell>
          <cell r="C26">
            <v>35.200000000000003</v>
          </cell>
          <cell r="D26">
            <v>23</v>
          </cell>
          <cell r="E26">
            <v>71</v>
          </cell>
          <cell r="F26">
            <v>94</v>
          </cell>
          <cell r="G26">
            <v>36</v>
          </cell>
          <cell r="H26">
            <v>12.24</v>
          </cell>
          <cell r="J26">
            <v>42.48</v>
          </cell>
          <cell r="K26">
            <v>0</v>
          </cell>
        </row>
        <row r="27">
          <cell r="B27">
            <v>27.745833333333302</v>
          </cell>
          <cell r="C27">
            <v>35.4</v>
          </cell>
          <cell r="D27">
            <v>21.5</v>
          </cell>
          <cell r="E27">
            <v>69.4583333333333</v>
          </cell>
          <cell r="F27">
            <v>98</v>
          </cell>
          <cell r="G27">
            <v>40</v>
          </cell>
          <cell r="H27">
            <v>18</v>
          </cell>
          <cell r="J27">
            <v>36</v>
          </cell>
          <cell r="K27">
            <v>0</v>
          </cell>
        </row>
        <row r="28">
          <cell r="B28">
            <v>30.2708333333333</v>
          </cell>
          <cell r="C28">
            <v>37.200000000000003</v>
          </cell>
          <cell r="D28">
            <v>24.4</v>
          </cell>
          <cell r="E28">
            <v>59</v>
          </cell>
          <cell r="F28">
            <v>82</v>
          </cell>
          <cell r="G28">
            <v>34</v>
          </cell>
          <cell r="H28">
            <v>28.08</v>
          </cell>
          <cell r="J28">
            <v>54.36</v>
          </cell>
          <cell r="K28">
            <v>0</v>
          </cell>
        </row>
        <row r="29">
          <cell r="B29">
            <v>30.008333333333301</v>
          </cell>
          <cell r="C29">
            <v>36.700000000000003</v>
          </cell>
          <cell r="D29">
            <v>24.8</v>
          </cell>
          <cell r="E29">
            <v>63.0416666666667</v>
          </cell>
          <cell r="F29">
            <v>87</v>
          </cell>
          <cell r="G29">
            <v>41</v>
          </cell>
          <cell r="H29">
            <v>23.04</v>
          </cell>
          <cell r="J29">
            <v>38.880000000000003</v>
          </cell>
          <cell r="K29">
            <v>0</v>
          </cell>
        </row>
        <row r="30">
          <cell r="B30">
            <v>23.766666666666701</v>
          </cell>
          <cell r="C30">
            <v>29.6</v>
          </cell>
          <cell r="D30">
            <v>20.399999999999999</v>
          </cell>
          <cell r="E30">
            <v>87.875</v>
          </cell>
          <cell r="F30">
            <v>100</v>
          </cell>
          <cell r="G30">
            <v>61</v>
          </cell>
          <cell r="H30">
            <v>14.4</v>
          </cell>
          <cell r="J30">
            <v>55.08</v>
          </cell>
          <cell r="K30">
            <v>49.2</v>
          </cell>
        </row>
        <row r="31">
          <cell r="B31">
            <v>24.533333333333299</v>
          </cell>
          <cell r="C31">
            <v>29.4</v>
          </cell>
          <cell r="D31">
            <v>20.399999999999999</v>
          </cell>
          <cell r="E31">
            <v>83.625</v>
          </cell>
          <cell r="F31">
            <v>100</v>
          </cell>
          <cell r="G31">
            <v>60</v>
          </cell>
          <cell r="H31">
            <v>7.56</v>
          </cell>
          <cell r="J31">
            <v>15.84</v>
          </cell>
          <cell r="K31">
            <v>0.2</v>
          </cell>
        </row>
        <row r="32">
          <cell r="B32">
            <v>25.587499999999999</v>
          </cell>
          <cell r="C32">
            <v>31.5</v>
          </cell>
          <cell r="D32">
            <v>20.7</v>
          </cell>
          <cell r="E32">
            <v>84.875</v>
          </cell>
          <cell r="F32">
            <v>99</v>
          </cell>
          <cell r="G32">
            <v>57</v>
          </cell>
          <cell r="H32">
            <v>20.16</v>
          </cell>
          <cell r="J32">
            <v>36.36</v>
          </cell>
          <cell r="K32">
            <v>12.8</v>
          </cell>
        </row>
        <row r="33">
          <cell r="B33">
            <v>26.241666666666699</v>
          </cell>
          <cell r="C33">
            <v>33.700000000000003</v>
          </cell>
          <cell r="D33">
            <v>21.2</v>
          </cell>
          <cell r="E33">
            <v>79.625</v>
          </cell>
          <cell r="F33">
            <v>100</v>
          </cell>
          <cell r="G33">
            <v>44</v>
          </cell>
          <cell r="H33">
            <v>12.6</v>
          </cell>
          <cell r="J33">
            <v>25.92</v>
          </cell>
          <cell r="K33">
            <v>0.6</v>
          </cell>
        </row>
        <row r="34">
          <cell r="B34">
            <v>28.316666666666698</v>
          </cell>
          <cell r="C34">
            <v>35.4</v>
          </cell>
          <cell r="D34">
            <v>21.6</v>
          </cell>
          <cell r="E34">
            <v>66.2083333333333</v>
          </cell>
          <cell r="F34">
            <v>98</v>
          </cell>
          <cell r="G34">
            <v>35</v>
          </cell>
          <cell r="H34">
            <v>10.44</v>
          </cell>
          <cell r="J34">
            <v>25.2</v>
          </cell>
          <cell r="K34">
            <v>0</v>
          </cell>
        </row>
        <row r="35">
          <cell r="B35">
            <v>28.279166666666701</v>
          </cell>
          <cell r="C35">
            <v>35.9</v>
          </cell>
          <cell r="D35">
            <v>22.6</v>
          </cell>
          <cell r="E35">
            <v>56.7916666666667</v>
          </cell>
          <cell r="F35">
            <v>83</v>
          </cell>
          <cell r="G35">
            <v>29</v>
          </cell>
          <cell r="H35">
            <v>15.48</v>
          </cell>
          <cell r="J35">
            <v>31.68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30.070833333333301</v>
          </cell>
          <cell r="C5">
            <v>39.4</v>
          </cell>
          <cell r="D5">
            <v>21.7</v>
          </cell>
          <cell r="E5">
            <v>47.2916666666667</v>
          </cell>
          <cell r="F5">
            <v>79</v>
          </cell>
          <cell r="G5">
            <v>25</v>
          </cell>
          <cell r="H5">
            <v>25.56</v>
          </cell>
          <cell r="J5">
            <v>50.04</v>
          </cell>
          <cell r="K5">
            <v>0</v>
          </cell>
        </row>
        <row r="6">
          <cell r="B6">
            <v>29.9375</v>
          </cell>
          <cell r="C6">
            <v>38.6</v>
          </cell>
          <cell r="D6">
            <v>22</v>
          </cell>
          <cell r="E6">
            <v>50.25</v>
          </cell>
          <cell r="F6">
            <v>76</v>
          </cell>
          <cell r="G6">
            <v>28</v>
          </cell>
          <cell r="H6">
            <v>27.72</v>
          </cell>
          <cell r="J6">
            <v>45.72</v>
          </cell>
          <cell r="K6">
            <v>0</v>
          </cell>
        </row>
        <row r="7">
          <cell r="B7">
            <v>27.2291666666667</v>
          </cell>
          <cell r="C7">
            <v>32.200000000000003</v>
          </cell>
          <cell r="D7">
            <v>22.6</v>
          </cell>
          <cell r="E7">
            <v>65.7083333333333</v>
          </cell>
          <cell r="F7">
            <v>82</v>
          </cell>
          <cell r="G7">
            <v>49</v>
          </cell>
          <cell r="H7">
            <v>16.559999999999999</v>
          </cell>
          <cell r="J7">
            <v>36.36</v>
          </cell>
          <cell r="K7">
            <v>0</v>
          </cell>
        </row>
        <row r="8">
          <cell r="B8">
            <v>25.620833333333302</v>
          </cell>
          <cell r="C8">
            <v>32.200000000000003</v>
          </cell>
          <cell r="D8">
            <v>20.2</v>
          </cell>
          <cell r="E8">
            <v>64.625</v>
          </cell>
          <cell r="F8">
            <v>87</v>
          </cell>
          <cell r="G8">
            <v>43</v>
          </cell>
          <cell r="H8">
            <v>9.36</v>
          </cell>
          <cell r="J8">
            <v>24.48</v>
          </cell>
          <cell r="K8">
            <v>0</v>
          </cell>
        </row>
        <row r="9">
          <cell r="B9">
            <v>26.070833333333301</v>
          </cell>
          <cell r="C9">
            <v>33.799999999999997</v>
          </cell>
          <cell r="D9">
            <v>19.600000000000001</v>
          </cell>
          <cell r="E9">
            <v>56.1666666666667</v>
          </cell>
          <cell r="F9">
            <v>76</v>
          </cell>
          <cell r="G9">
            <v>30</v>
          </cell>
          <cell r="H9">
            <v>11.52</v>
          </cell>
          <cell r="J9">
            <v>28.8</v>
          </cell>
          <cell r="K9">
            <v>0</v>
          </cell>
        </row>
        <row r="10">
          <cell r="B10">
            <v>26.358333333333299</v>
          </cell>
          <cell r="C10">
            <v>36.299999999999997</v>
          </cell>
          <cell r="D10">
            <v>14.4</v>
          </cell>
          <cell r="E10">
            <v>50.9166666666667</v>
          </cell>
          <cell r="F10">
            <v>93</v>
          </cell>
          <cell r="G10">
            <v>18</v>
          </cell>
          <cell r="H10">
            <v>11.52</v>
          </cell>
          <cell r="J10">
            <v>24.48</v>
          </cell>
          <cell r="K10">
            <v>0</v>
          </cell>
        </row>
        <row r="11">
          <cell r="B11">
            <v>27.2</v>
          </cell>
          <cell r="C11">
            <v>39.9</v>
          </cell>
          <cell r="D11">
            <v>14.3</v>
          </cell>
          <cell r="E11">
            <v>48.6666666666667</v>
          </cell>
          <cell r="F11">
            <v>92</v>
          </cell>
          <cell r="G11">
            <v>13</v>
          </cell>
          <cell r="H11">
            <v>14.76</v>
          </cell>
          <cell r="J11">
            <v>33.119999999999997</v>
          </cell>
          <cell r="K11">
            <v>0</v>
          </cell>
        </row>
        <row r="12">
          <cell r="B12">
            <v>29.808333333333302</v>
          </cell>
          <cell r="C12">
            <v>39.799999999999997</v>
          </cell>
          <cell r="D12">
            <v>20.399999999999999</v>
          </cell>
          <cell r="E12">
            <v>41.5416666666667</v>
          </cell>
          <cell r="F12">
            <v>71</v>
          </cell>
          <cell r="G12">
            <v>25</v>
          </cell>
          <cell r="H12">
            <v>19.8</v>
          </cell>
          <cell r="J12">
            <v>41.04</v>
          </cell>
          <cell r="K12">
            <v>0</v>
          </cell>
        </row>
        <row r="13">
          <cell r="B13">
            <v>27.587499999999999</v>
          </cell>
          <cell r="C13">
            <v>34.200000000000003</v>
          </cell>
          <cell r="D13">
            <v>23.3</v>
          </cell>
          <cell r="E13">
            <v>60.6666666666667</v>
          </cell>
          <cell r="F13">
            <v>93</v>
          </cell>
          <cell r="G13">
            <v>41</v>
          </cell>
          <cell r="H13">
            <v>15.12</v>
          </cell>
          <cell r="J13">
            <v>34.92</v>
          </cell>
          <cell r="K13">
            <v>2.6</v>
          </cell>
        </row>
        <row r="14">
          <cell r="B14">
            <v>22.495833333333302</v>
          </cell>
          <cell r="C14">
            <v>24.2</v>
          </cell>
          <cell r="D14">
            <v>20.2</v>
          </cell>
          <cell r="E14">
            <v>93</v>
          </cell>
          <cell r="F14">
            <v>98</v>
          </cell>
          <cell r="G14">
            <v>88</v>
          </cell>
          <cell r="H14">
            <v>11.52</v>
          </cell>
          <cell r="J14">
            <v>26.28</v>
          </cell>
          <cell r="K14">
            <v>23.4</v>
          </cell>
        </row>
        <row r="15">
          <cell r="B15">
            <v>21.570833333333301</v>
          </cell>
          <cell r="C15">
            <v>23.9</v>
          </cell>
          <cell r="D15">
            <v>19.899999999999999</v>
          </cell>
          <cell r="E15">
            <v>93.125</v>
          </cell>
          <cell r="F15">
            <v>99</v>
          </cell>
          <cell r="G15">
            <v>77</v>
          </cell>
          <cell r="H15">
            <v>18.36</v>
          </cell>
          <cell r="J15">
            <v>46.08</v>
          </cell>
          <cell r="K15">
            <v>31</v>
          </cell>
        </row>
        <row r="16">
          <cell r="B16">
            <v>21.108333333333299</v>
          </cell>
          <cell r="C16">
            <v>29.6</v>
          </cell>
          <cell r="D16">
            <v>14</v>
          </cell>
          <cell r="E16">
            <v>79.25</v>
          </cell>
          <cell r="F16">
            <v>100</v>
          </cell>
          <cell r="G16">
            <v>41</v>
          </cell>
          <cell r="H16">
            <v>7.56</v>
          </cell>
          <cell r="J16">
            <v>17.28</v>
          </cell>
          <cell r="K16">
            <v>0.2</v>
          </cell>
        </row>
        <row r="17">
          <cell r="B17">
            <v>25.454166666666701</v>
          </cell>
          <cell r="C17">
            <v>34</v>
          </cell>
          <cell r="D17">
            <v>17</v>
          </cell>
          <cell r="E17">
            <v>68.4583333333333</v>
          </cell>
          <cell r="F17">
            <v>98</v>
          </cell>
          <cell r="G17">
            <v>40</v>
          </cell>
          <cell r="H17">
            <v>10.08</v>
          </cell>
          <cell r="J17">
            <v>25.2</v>
          </cell>
          <cell r="K17">
            <v>0</v>
          </cell>
        </row>
        <row r="18">
          <cell r="B18">
            <v>27.5416666666667</v>
          </cell>
          <cell r="C18">
            <v>33.799999999999997</v>
          </cell>
          <cell r="D18">
            <v>22.3</v>
          </cell>
          <cell r="E18">
            <v>57.1666666666667</v>
          </cell>
          <cell r="F18">
            <v>75</v>
          </cell>
          <cell r="G18">
            <v>36</v>
          </cell>
          <cell r="H18">
            <v>10.44</v>
          </cell>
          <cell r="J18">
            <v>28.8</v>
          </cell>
          <cell r="K18">
            <v>0</v>
          </cell>
        </row>
        <row r="19">
          <cell r="B19">
            <v>28.35</v>
          </cell>
          <cell r="C19">
            <v>36.5</v>
          </cell>
          <cell r="D19">
            <v>20.9</v>
          </cell>
          <cell r="E19">
            <v>60.0833333333333</v>
          </cell>
          <cell r="F19">
            <v>90</v>
          </cell>
          <cell r="G19">
            <v>28</v>
          </cell>
          <cell r="H19">
            <v>13.32</v>
          </cell>
          <cell r="J19">
            <v>34.200000000000003</v>
          </cell>
          <cell r="K19">
            <v>0</v>
          </cell>
        </row>
        <row r="20">
          <cell r="B20">
            <v>28.066666666666698</v>
          </cell>
          <cell r="C20">
            <v>36.799999999999997</v>
          </cell>
          <cell r="D20">
            <v>18.899999999999999</v>
          </cell>
          <cell r="E20">
            <v>59.625</v>
          </cell>
          <cell r="F20">
            <v>95</v>
          </cell>
          <cell r="G20">
            <v>29</v>
          </cell>
          <cell r="H20">
            <v>18</v>
          </cell>
          <cell r="J20">
            <v>51.84</v>
          </cell>
          <cell r="K20">
            <v>0</v>
          </cell>
        </row>
        <row r="21">
          <cell r="B21">
            <v>28.216666666666701</v>
          </cell>
          <cell r="C21">
            <v>37.700000000000003</v>
          </cell>
          <cell r="D21">
            <v>19.600000000000001</v>
          </cell>
          <cell r="E21">
            <v>62.7083333333333</v>
          </cell>
          <cell r="F21">
            <v>95</v>
          </cell>
          <cell r="G21">
            <v>29</v>
          </cell>
          <cell r="H21">
            <v>8.64</v>
          </cell>
          <cell r="J21">
            <v>31.32</v>
          </cell>
          <cell r="K21">
            <v>0</v>
          </cell>
        </row>
        <row r="22">
          <cell r="B22">
            <v>23.954166666666701</v>
          </cell>
          <cell r="C22">
            <v>29.1</v>
          </cell>
          <cell r="D22">
            <v>20.7</v>
          </cell>
          <cell r="E22">
            <v>78.0416666666667</v>
          </cell>
          <cell r="F22">
            <v>95</v>
          </cell>
          <cell r="G22">
            <v>52</v>
          </cell>
          <cell r="H22">
            <v>16.2</v>
          </cell>
          <cell r="J22">
            <v>45.72</v>
          </cell>
          <cell r="K22">
            <v>22</v>
          </cell>
        </row>
        <row r="23">
          <cell r="B23">
            <v>22.6458333333333</v>
          </cell>
          <cell r="C23">
            <v>26.2</v>
          </cell>
          <cell r="D23">
            <v>20.5</v>
          </cell>
          <cell r="E23">
            <v>86.9583333333333</v>
          </cell>
          <cell r="F23">
            <v>96</v>
          </cell>
          <cell r="G23">
            <v>70</v>
          </cell>
          <cell r="H23">
            <v>9.7200000000000006</v>
          </cell>
          <cell r="J23">
            <v>20.52</v>
          </cell>
          <cell r="K23">
            <v>0</v>
          </cell>
        </row>
        <row r="24">
          <cell r="B24">
            <v>23.475000000000001</v>
          </cell>
          <cell r="C24">
            <v>28.1</v>
          </cell>
          <cell r="D24">
            <v>20.8</v>
          </cell>
          <cell r="E24">
            <v>83.3333333333333</v>
          </cell>
          <cell r="F24">
            <v>97</v>
          </cell>
          <cell r="G24">
            <v>61</v>
          </cell>
          <cell r="H24">
            <v>12.6</v>
          </cell>
          <cell r="J24">
            <v>27.72</v>
          </cell>
          <cell r="K24">
            <v>0</v>
          </cell>
        </row>
        <row r="25">
          <cell r="B25">
            <v>24.929166666666699</v>
          </cell>
          <cell r="C25">
            <v>31.4</v>
          </cell>
          <cell r="D25">
            <v>20.7</v>
          </cell>
          <cell r="E25">
            <v>78.0416666666667</v>
          </cell>
          <cell r="F25">
            <v>94</v>
          </cell>
          <cell r="G25">
            <v>52</v>
          </cell>
          <cell r="H25">
            <v>13.68</v>
          </cell>
          <cell r="J25">
            <v>29.88</v>
          </cell>
          <cell r="K25">
            <v>0</v>
          </cell>
        </row>
        <row r="26">
          <cell r="B26">
            <v>25.4166666666667</v>
          </cell>
          <cell r="C26">
            <v>35.299999999999997</v>
          </cell>
          <cell r="D26">
            <v>20.100000000000001</v>
          </cell>
          <cell r="E26">
            <v>80.2083333333333</v>
          </cell>
          <cell r="F26">
            <v>100</v>
          </cell>
          <cell r="G26">
            <v>38</v>
          </cell>
          <cell r="H26">
            <v>19.079999999999998</v>
          </cell>
          <cell r="J26">
            <v>87.12</v>
          </cell>
          <cell r="K26">
            <v>72</v>
          </cell>
        </row>
        <row r="27">
          <cell r="B27">
            <v>26.529166666666701</v>
          </cell>
          <cell r="C27">
            <v>36.700000000000003</v>
          </cell>
          <cell r="D27">
            <v>19.399999999999999</v>
          </cell>
          <cell r="E27">
            <v>73.9166666666667</v>
          </cell>
          <cell r="F27">
            <v>100</v>
          </cell>
          <cell r="G27">
            <v>34</v>
          </cell>
          <cell r="H27">
            <v>15.12</v>
          </cell>
          <cell r="J27">
            <v>33.119999999999997</v>
          </cell>
          <cell r="K27">
            <v>0.2</v>
          </cell>
        </row>
        <row r="28">
          <cell r="B28">
            <v>29.741666666666699</v>
          </cell>
          <cell r="C28">
            <v>37.5</v>
          </cell>
          <cell r="D28">
            <v>23.2</v>
          </cell>
          <cell r="E28">
            <v>63.2916666666667</v>
          </cell>
          <cell r="F28">
            <v>89</v>
          </cell>
          <cell r="G28">
            <v>34</v>
          </cell>
          <cell r="H28">
            <v>37.08</v>
          </cell>
          <cell r="J28">
            <v>64.8</v>
          </cell>
          <cell r="K28">
            <v>0</v>
          </cell>
        </row>
        <row r="29">
          <cell r="B29">
            <v>26.837499999999999</v>
          </cell>
          <cell r="C29">
            <v>32.9</v>
          </cell>
          <cell r="D29">
            <v>23</v>
          </cell>
          <cell r="E29">
            <v>78.0833333333333</v>
          </cell>
          <cell r="F29">
            <v>97</v>
          </cell>
          <cell r="G29">
            <v>55</v>
          </cell>
          <cell r="H29">
            <v>19.440000000000001</v>
          </cell>
          <cell r="J29">
            <v>69.12</v>
          </cell>
          <cell r="K29">
            <v>17.2</v>
          </cell>
        </row>
        <row r="30">
          <cell r="B30">
            <v>25.2708333333333</v>
          </cell>
          <cell r="C30">
            <v>28.6</v>
          </cell>
          <cell r="D30">
            <v>21</v>
          </cell>
          <cell r="E30">
            <v>73.0833333333333</v>
          </cell>
          <cell r="F30">
            <v>90</v>
          </cell>
          <cell r="G30">
            <v>56</v>
          </cell>
          <cell r="H30">
            <v>9.36</v>
          </cell>
          <cell r="J30">
            <v>33.479999999999997</v>
          </cell>
          <cell r="K30">
            <v>0</v>
          </cell>
        </row>
        <row r="31">
          <cell r="B31">
            <v>25.4583333333333</v>
          </cell>
          <cell r="C31">
            <v>33.4</v>
          </cell>
          <cell r="D31">
            <v>17.8</v>
          </cell>
          <cell r="E31">
            <v>65</v>
          </cell>
          <cell r="F31">
            <v>95</v>
          </cell>
          <cell r="G31">
            <v>39</v>
          </cell>
          <cell r="H31">
            <v>7.92</v>
          </cell>
          <cell r="J31">
            <v>26.28</v>
          </cell>
          <cell r="K31">
            <v>0</v>
          </cell>
        </row>
        <row r="32">
          <cell r="B32">
            <v>26.3</v>
          </cell>
          <cell r="C32">
            <v>32.6</v>
          </cell>
          <cell r="D32">
            <v>23.2</v>
          </cell>
          <cell r="E32">
            <v>77.375</v>
          </cell>
          <cell r="F32">
            <v>92</v>
          </cell>
          <cell r="G32">
            <v>51</v>
          </cell>
          <cell r="H32">
            <v>15.84</v>
          </cell>
          <cell r="J32">
            <v>31.68</v>
          </cell>
          <cell r="K32">
            <v>0</v>
          </cell>
        </row>
        <row r="33">
          <cell r="B33">
            <v>26.8125</v>
          </cell>
          <cell r="C33">
            <v>34.6</v>
          </cell>
          <cell r="D33">
            <v>20</v>
          </cell>
          <cell r="E33">
            <v>73.7916666666667</v>
          </cell>
          <cell r="F33">
            <v>99</v>
          </cell>
          <cell r="G33">
            <v>36</v>
          </cell>
          <cell r="H33">
            <v>5.76</v>
          </cell>
          <cell r="J33">
            <v>17.28</v>
          </cell>
          <cell r="K33">
            <v>0</v>
          </cell>
        </row>
        <row r="34">
          <cell r="B34">
            <v>28.379166666666698</v>
          </cell>
          <cell r="C34">
            <v>36.4</v>
          </cell>
          <cell r="D34">
            <v>20</v>
          </cell>
          <cell r="E34">
            <v>62.2083333333333</v>
          </cell>
          <cell r="F34">
            <v>96</v>
          </cell>
          <cell r="G34">
            <v>31</v>
          </cell>
          <cell r="H34">
            <v>9.36</v>
          </cell>
          <cell r="J34">
            <v>23.76</v>
          </cell>
          <cell r="K34">
            <v>0</v>
          </cell>
        </row>
        <row r="35">
          <cell r="B35">
            <v>28.8125</v>
          </cell>
          <cell r="C35">
            <v>35.1</v>
          </cell>
          <cell r="D35">
            <v>23.3</v>
          </cell>
          <cell r="E35">
            <v>53.625</v>
          </cell>
          <cell r="F35">
            <v>71</v>
          </cell>
          <cell r="G35">
            <v>33</v>
          </cell>
          <cell r="H35">
            <v>14.04</v>
          </cell>
          <cell r="J35">
            <v>35.28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30.483333333333299</v>
          </cell>
          <cell r="C5">
            <v>39.6</v>
          </cell>
          <cell r="D5">
            <v>23.5</v>
          </cell>
          <cell r="E5">
            <v>42.125</v>
          </cell>
          <cell r="F5">
            <v>62</v>
          </cell>
          <cell r="G5">
            <v>23</v>
          </cell>
          <cell r="H5">
            <v>20.16</v>
          </cell>
          <cell r="J5">
            <v>37.08</v>
          </cell>
          <cell r="K5">
            <v>0</v>
          </cell>
        </row>
        <row r="6">
          <cell r="B6">
            <v>30.65</v>
          </cell>
          <cell r="C6">
            <v>38.700000000000003</v>
          </cell>
          <cell r="D6">
            <v>22.5</v>
          </cell>
          <cell r="E6">
            <v>48.0833333333333</v>
          </cell>
          <cell r="F6">
            <v>76</v>
          </cell>
          <cell r="G6">
            <v>27</v>
          </cell>
          <cell r="H6">
            <v>19.440000000000001</v>
          </cell>
          <cell r="J6">
            <v>38.880000000000003</v>
          </cell>
          <cell r="K6">
            <v>0</v>
          </cell>
        </row>
        <row r="7">
          <cell r="B7">
            <v>29.9166666666667</v>
          </cell>
          <cell r="C7">
            <v>35.799999999999997</v>
          </cell>
          <cell r="D7">
            <v>24.8</v>
          </cell>
          <cell r="E7">
            <v>56.9166666666667</v>
          </cell>
          <cell r="F7">
            <v>76</v>
          </cell>
          <cell r="G7">
            <v>41</v>
          </cell>
          <cell r="H7">
            <v>14.76</v>
          </cell>
          <cell r="J7">
            <v>29.88</v>
          </cell>
          <cell r="K7">
            <v>0</v>
          </cell>
        </row>
        <row r="8">
          <cell r="B8">
            <v>27.258333333333301</v>
          </cell>
          <cell r="C8">
            <v>33.5</v>
          </cell>
          <cell r="D8">
            <v>21.5</v>
          </cell>
          <cell r="E8">
            <v>58.8333333333333</v>
          </cell>
          <cell r="F8">
            <v>78</v>
          </cell>
          <cell r="G8">
            <v>39</v>
          </cell>
          <cell r="H8">
            <v>16.559999999999999</v>
          </cell>
          <cell r="J8">
            <v>32.04</v>
          </cell>
          <cell r="K8">
            <v>0</v>
          </cell>
        </row>
        <row r="9">
          <cell r="B9">
            <v>27.087499999999999</v>
          </cell>
          <cell r="C9">
            <v>36.1</v>
          </cell>
          <cell r="D9">
            <v>20.3</v>
          </cell>
          <cell r="E9">
            <v>53.75</v>
          </cell>
          <cell r="F9">
            <v>76</v>
          </cell>
          <cell r="G9">
            <v>28</v>
          </cell>
          <cell r="H9">
            <v>14.4</v>
          </cell>
          <cell r="J9">
            <v>27</v>
          </cell>
          <cell r="K9">
            <v>0</v>
          </cell>
        </row>
        <row r="10">
          <cell r="B10">
            <v>27.995833333333302</v>
          </cell>
          <cell r="C10">
            <v>40.4</v>
          </cell>
          <cell r="D10">
            <v>16</v>
          </cell>
          <cell r="E10">
            <v>43.2916666666667</v>
          </cell>
          <cell r="F10">
            <v>86</v>
          </cell>
          <cell r="G10">
            <v>12</v>
          </cell>
          <cell r="H10">
            <v>13.68</v>
          </cell>
          <cell r="J10">
            <v>27</v>
          </cell>
          <cell r="K10">
            <v>0</v>
          </cell>
        </row>
        <row r="11">
          <cell r="B11">
            <v>28.425000000000001</v>
          </cell>
          <cell r="C11">
            <v>39.6</v>
          </cell>
          <cell r="D11">
            <v>18.7</v>
          </cell>
          <cell r="E11">
            <v>36.625</v>
          </cell>
          <cell r="F11">
            <v>65</v>
          </cell>
          <cell r="G11">
            <v>12</v>
          </cell>
          <cell r="H11">
            <v>24.12</v>
          </cell>
          <cell r="J11">
            <v>39.96</v>
          </cell>
          <cell r="K11">
            <v>0</v>
          </cell>
        </row>
        <row r="12">
          <cell r="B12">
            <v>29.1666666666667</v>
          </cell>
          <cell r="C12">
            <v>38.6</v>
          </cell>
          <cell r="D12">
            <v>16.600000000000001</v>
          </cell>
          <cell r="E12">
            <v>38.3333333333333</v>
          </cell>
          <cell r="F12">
            <v>73</v>
          </cell>
          <cell r="G12">
            <v>21</v>
          </cell>
          <cell r="H12">
            <v>19.440000000000001</v>
          </cell>
          <cell r="J12">
            <v>31.32</v>
          </cell>
          <cell r="K12">
            <v>0</v>
          </cell>
        </row>
        <row r="13">
          <cell r="B13">
            <v>26.6041666666667</v>
          </cell>
          <cell r="C13">
            <v>33.6</v>
          </cell>
          <cell r="D13">
            <v>22.4</v>
          </cell>
          <cell r="E13">
            <v>68.7916666666667</v>
          </cell>
          <cell r="F13">
            <v>100</v>
          </cell>
          <cell r="G13">
            <v>40</v>
          </cell>
          <cell r="H13">
            <v>27</v>
          </cell>
          <cell r="J13">
            <v>54.36</v>
          </cell>
          <cell r="K13">
            <v>5.4</v>
          </cell>
        </row>
        <row r="14">
          <cell r="B14">
            <v>22.179166666666699</v>
          </cell>
          <cell r="C14">
            <v>23.7</v>
          </cell>
          <cell r="D14">
            <v>20.7</v>
          </cell>
          <cell r="E14">
            <v>96.9166666666667</v>
          </cell>
          <cell r="F14">
            <v>100</v>
          </cell>
          <cell r="G14">
            <v>86</v>
          </cell>
          <cell r="H14">
            <v>19.079999999999998</v>
          </cell>
          <cell r="J14">
            <v>32.76</v>
          </cell>
          <cell r="K14">
            <v>4</v>
          </cell>
        </row>
        <row r="15">
          <cell r="B15">
            <v>23.2916666666667</v>
          </cell>
          <cell r="C15">
            <v>27.9</v>
          </cell>
          <cell r="D15">
            <v>21</v>
          </cell>
          <cell r="E15">
            <v>93.6666666666667</v>
          </cell>
          <cell r="F15">
            <v>100</v>
          </cell>
          <cell r="G15">
            <v>70</v>
          </cell>
          <cell r="H15">
            <v>25.92</v>
          </cell>
          <cell r="J15">
            <v>47.52</v>
          </cell>
          <cell r="K15">
            <v>10.4</v>
          </cell>
        </row>
        <row r="16">
          <cell r="B16">
            <v>23.4791666666667</v>
          </cell>
          <cell r="C16">
            <v>30.9</v>
          </cell>
          <cell r="D16">
            <v>17.600000000000001</v>
          </cell>
          <cell r="E16">
            <v>78.2916666666667</v>
          </cell>
          <cell r="F16">
            <v>100</v>
          </cell>
          <cell r="G16">
            <v>38</v>
          </cell>
          <cell r="H16">
            <v>13.32</v>
          </cell>
          <cell r="J16">
            <v>21.6</v>
          </cell>
          <cell r="K16">
            <v>0.2</v>
          </cell>
        </row>
        <row r="17">
          <cell r="B17">
            <v>24.995833333333302</v>
          </cell>
          <cell r="C17">
            <v>34.4</v>
          </cell>
          <cell r="D17">
            <v>17</v>
          </cell>
          <cell r="E17">
            <v>70</v>
          </cell>
          <cell r="F17">
            <v>100</v>
          </cell>
          <cell r="G17">
            <v>36</v>
          </cell>
          <cell r="H17">
            <v>23.04</v>
          </cell>
          <cell r="J17">
            <v>40.68</v>
          </cell>
          <cell r="K17">
            <v>0</v>
          </cell>
        </row>
        <row r="18">
          <cell r="B18">
            <v>26.945833333333301</v>
          </cell>
          <cell r="C18">
            <v>35.200000000000003</v>
          </cell>
          <cell r="D18">
            <v>19.8</v>
          </cell>
          <cell r="E18">
            <v>57.5416666666667</v>
          </cell>
          <cell r="F18">
            <v>83</v>
          </cell>
          <cell r="G18">
            <v>30</v>
          </cell>
          <cell r="H18">
            <v>32.4</v>
          </cell>
          <cell r="J18">
            <v>50.76</v>
          </cell>
          <cell r="K18">
            <v>0</v>
          </cell>
        </row>
        <row r="19">
          <cell r="B19">
            <v>28.0416666666667</v>
          </cell>
          <cell r="C19">
            <v>35.200000000000003</v>
          </cell>
          <cell r="D19">
            <v>22.2</v>
          </cell>
          <cell r="E19">
            <v>60.2083333333333</v>
          </cell>
          <cell r="F19">
            <v>85</v>
          </cell>
          <cell r="G19">
            <v>36</v>
          </cell>
          <cell r="H19">
            <v>22.68</v>
          </cell>
          <cell r="J19">
            <v>33.479999999999997</v>
          </cell>
          <cell r="K19">
            <v>0</v>
          </cell>
        </row>
        <row r="20">
          <cell r="B20">
            <v>27.3333333333333</v>
          </cell>
          <cell r="C20">
            <v>36.5</v>
          </cell>
          <cell r="D20">
            <v>19.399999999999999</v>
          </cell>
          <cell r="E20">
            <v>65.4166666666667</v>
          </cell>
          <cell r="F20">
            <v>100</v>
          </cell>
          <cell r="G20">
            <v>35</v>
          </cell>
          <cell r="H20">
            <v>16.920000000000002</v>
          </cell>
          <cell r="J20">
            <v>43.2</v>
          </cell>
          <cell r="K20">
            <v>0</v>
          </cell>
        </row>
        <row r="21">
          <cell r="B21">
            <v>28.574999999999999</v>
          </cell>
          <cell r="C21">
            <v>37.9</v>
          </cell>
          <cell r="D21">
            <v>19.2</v>
          </cell>
          <cell r="E21">
            <v>63.75</v>
          </cell>
          <cell r="F21">
            <v>100</v>
          </cell>
          <cell r="G21">
            <v>27</v>
          </cell>
          <cell r="H21">
            <v>15.12</v>
          </cell>
          <cell r="J21">
            <v>29.16</v>
          </cell>
          <cell r="K21">
            <v>0</v>
          </cell>
        </row>
        <row r="22">
          <cell r="B22">
            <v>25.320833333333301</v>
          </cell>
          <cell r="C22">
            <v>30.2</v>
          </cell>
          <cell r="D22">
            <v>21.9</v>
          </cell>
          <cell r="E22">
            <v>74.25</v>
          </cell>
          <cell r="F22">
            <v>100</v>
          </cell>
          <cell r="G22">
            <v>48</v>
          </cell>
          <cell r="H22">
            <v>23.4</v>
          </cell>
          <cell r="J22">
            <v>39.96</v>
          </cell>
          <cell r="K22">
            <v>1</v>
          </cell>
        </row>
        <row r="23">
          <cell r="B23">
            <v>23.516666666666701</v>
          </cell>
          <cell r="C23">
            <v>27.1</v>
          </cell>
          <cell r="D23">
            <v>20.6</v>
          </cell>
          <cell r="E23">
            <v>88.6666666666667</v>
          </cell>
          <cell r="F23">
            <v>100</v>
          </cell>
          <cell r="G23">
            <v>66</v>
          </cell>
          <cell r="H23">
            <v>22.68</v>
          </cell>
          <cell r="J23">
            <v>33.119999999999997</v>
          </cell>
          <cell r="K23">
            <v>0</v>
          </cell>
        </row>
        <row r="24">
          <cell r="B24">
            <v>22.037500000000001</v>
          </cell>
          <cell r="C24">
            <v>26.5</v>
          </cell>
          <cell r="D24">
            <v>19.8</v>
          </cell>
          <cell r="E24">
            <v>89.75</v>
          </cell>
          <cell r="F24">
            <v>100</v>
          </cell>
          <cell r="G24">
            <v>67</v>
          </cell>
          <cell r="H24">
            <v>22.68</v>
          </cell>
          <cell r="J24">
            <v>35.64</v>
          </cell>
          <cell r="K24">
            <v>0.6</v>
          </cell>
        </row>
        <row r="25">
          <cell r="B25">
            <v>24.8125</v>
          </cell>
          <cell r="C25">
            <v>29.5</v>
          </cell>
          <cell r="D25">
            <v>21.4</v>
          </cell>
          <cell r="E25">
            <v>81.8333333333333</v>
          </cell>
          <cell r="F25">
            <v>100</v>
          </cell>
          <cell r="G25">
            <v>63</v>
          </cell>
          <cell r="H25">
            <v>20.16</v>
          </cell>
          <cell r="J25">
            <v>32.4</v>
          </cell>
          <cell r="K25">
            <v>0</v>
          </cell>
        </row>
        <row r="26">
          <cell r="B26">
            <v>27.5208333333333</v>
          </cell>
          <cell r="C26">
            <v>34.700000000000003</v>
          </cell>
          <cell r="D26">
            <v>22.3</v>
          </cell>
          <cell r="E26">
            <v>74.4583333333333</v>
          </cell>
          <cell r="F26">
            <v>100</v>
          </cell>
          <cell r="G26">
            <v>40</v>
          </cell>
          <cell r="H26">
            <v>16.559999999999999</v>
          </cell>
          <cell r="J26">
            <v>39.96</v>
          </cell>
          <cell r="K26">
            <v>0</v>
          </cell>
        </row>
        <row r="27">
          <cell r="B27">
            <v>27.316666666666698</v>
          </cell>
          <cell r="C27">
            <v>37.700000000000003</v>
          </cell>
          <cell r="D27">
            <v>20.3</v>
          </cell>
          <cell r="E27">
            <v>73.9166666666667</v>
          </cell>
          <cell r="F27">
            <v>100</v>
          </cell>
          <cell r="G27">
            <v>32</v>
          </cell>
          <cell r="H27">
            <v>25.92</v>
          </cell>
          <cell r="J27">
            <v>49.68</v>
          </cell>
          <cell r="K27">
            <v>0</v>
          </cell>
        </row>
        <row r="28">
          <cell r="B28">
            <v>27.641666666666701</v>
          </cell>
          <cell r="C28">
            <v>37.299999999999997</v>
          </cell>
          <cell r="D28">
            <v>22.9</v>
          </cell>
          <cell r="E28">
            <v>75.0416666666667</v>
          </cell>
          <cell r="F28">
            <v>100</v>
          </cell>
          <cell r="G28">
            <v>37</v>
          </cell>
          <cell r="H28">
            <v>29.52</v>
          </cell>
          <cell r="J28">
            <v>51.12</v>
          </cell>
          <cell r="K28">
            <v>3.2</v>
          </cell>
        </row>
        <row r="29">
          <cell r="B29">
            <v>28.712499999999999</v>
          </cell>
          <cell r="C29">
            <v>34.6</v>
          </cell>
          <cell r="D29">
            <v>23.6</v>
          </cell>
          <cell r="E29">
            <v>73.2083333333333</v>
          </cell>
          <cell r="F29">
            <v>100</v>
          </cell>
          <cell r="G29">
            <v>50</v>
          </cell>
          <cell r="H29">
            <v>19.440000000000001</v>
          </cell>
          <cell r="J29">
            <v>41.76</v>
          </cell>
          <cell r="K29">
            <v>2.8</v>
          </cell>
        </row>
        <row r="30">
          <cell r="B30">
            <v>24.691666666666698</v>
          </cell>
          <cell r="C30">
            <v>28.2</v>
          </cell>
          <cell r="D30">
            <v>19.2</v>
          </cell>
          <cell r="E30">
            <v>87.4166666666667</v>
          </cell>
          <cell r="F30">
            <v>100</v>
          </cell>
          <cell r="G30">
            <v>63</v>
          </cell>
          <cell r="H30">
            <v>25.56</v>
          </cell>
          <cell r="J30">
            <v>93.24</v>
          </cell>
          <cell r="K30">
            <v>42</v>
          </cell>
        </row>
        <row r="31">
          <cell r="B31">
            <v>25.808333333333302</v>
          </cell>
          <cell r="C31">
            <v>32.1</v>
          </cell>
          <cell r="D31">
            <v>20.100000000000001</v>
          </cell>
          <cell r="E31">
            <v>76.7916666666667</v>
          </cell>
          <cell r="F31">
            <v>100</v>
          </cell>
          <cell r="G31">
            <v>40</v>
          </cell>
          <cell r="H31">
            <v>15.48</v>
          </cell>
          <cell r="J31">
            <v>30.6</v>
          </cell>
          <cell r="K31">
            <v>0</v>
          </cell>
        </row>
        <row r="32">
          <cell r="B32">
            <v>24.1458333333333</v>
          </cell>
          <cell r="C32">
            <v>27.6</v>
          </cell>
          <cell r="D32">
            <v>21.9</v>
          </cell>
          <cell r="E32">
            <v>81.5833333333333</v>
          </cell>
          <cell r="F32">
            <v>100</v>
          </cell>
          <cell r="G32">
            <v>67</v>
          </cell>
          <cell r="H32">
            <v>22.32</v>
          </cell>
          <cell r="J32">
            <v>34.56</v>
          </cell>
          <cell r="K32">
            <v>0.4</v>
          </cell>
        </row>
        <row r="33">
          <cell r="B33">
            <v>25.7291666666667</v>
          </cell>
          <cell r="C33">
            <v>33.6</v>
          </cell>
          <cell r="D33">
            <v>18.5</v>
          </cell>
          <cell r="E33">
            <v>78.1666666666667</v>
          </cell>
          <cell r="F33">
            <v>100</v>
          </cell>
          <cell r="G33">
            <v>46</v>
          </cell>
          <cell r="H33">
            <v>16.2</v>
          </cell>
          <cell r="J33">
            <v>32.4</v>
          </cell>
          <cell r="K33">
            <v>0</v>
          </cell>
        </row>
        <row r="34">
          <cell r="B34">
            <v>26.887499999999999</v>
          </cell>
          <cell r="C34">
            <v>34.4</v>
          </cell>
          <cell r="D34">
            <v>20.399999999999999</v>
          </cell>
          <cell r="E34">
            <v>68</v>
          </cell>
          <cell r="F34">
            <v>100</v>
          </cell>
          <cell r="G34">
            <v>37</v>
          </cell>
          <cell r="H34">
            <v>17.64</v>
          </cell>
          <cell r="J34">
            <v>28.8</v>
          </cell>
          <cell r="K34">
            <v>0</v>
          </cell>
        </row>
        <row r="35">
          <cell r="B35">
            <v>27.012499999999999</v>
          </cell>
          <cell r="C35">
            <v>35.200000000000003</v>
          </cell>
          <cell r="D35">
            <v>21</v>
          </cell>
          <cell r="E35">
            <v>57</v>
          </cell>
          <cell r="F35">
            <v>86</v>
          </cell>
          <cell r="G35">
            <v>24</v>
          </cell>
          <cell r="H35">
            <v>33.479999999999997</v>
          </cell>
          <cell r="J35">
            <v>51.12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29.6458333333333</v>
          </cell>
          <cell r="C5">
            <v>37.200000000000003</v>
          </cell>
          <cell r="D5">
            <v>22.9</v>
          </cell>
          <cell r="E5">
            <v>38.9166666666667</v>
          </cell>
          <cell r="F5">
            <v>65</v>
          </cell>
          <cell r="G5">
            <v>20</v>
          </cell>
          <cell r="H5">
            <v>23.04</v>
          </cell>
          <cell r="J5">
            <v>46.08</v>
          </cell>
          <cell r="K5">
            <v>0</v>
          </cell>
        </row>
        <row r="6">
          <cell r="B6">
            <v>29.370833333333302</v>
          </cell>
          <cell r="C6">
            <v>36.299999999999997</v>
          </cell>
          <cell r="D6">
            <v>21.4</v>
          </cell>
          <cell r="E6">
            <v>42.2916666666667</v>
          </cell>
          <cell r="F6">
            <v>65</v>
          </cell>
          <cell r="G6">
            <v>27</v>
          </cell>
          <cell r="H6">
            <v>25.92</v>
          </cell>
          <cell r="J6">
            <v>47.52</v>
          </cell>
          <cell r="K6">
            <v>0</v>
          </cell>
        </row>
        <row r="7">
          <cell r="B7">
            <v>28.2916666666667</v>
          </cell>
          <cell r="C7">
            <v>35.799999999999997</v>
          </cell>
          <cell r="D7">
            <v>23.3</v>
          </cell>
          <cell r="E7">
            <v>53.1666666666667</v>
          </cell>
          <cell r="F7">
            <v>71</v>
          </cell>
          <cell r="G7">
            <v>31</v>
          </cell>
          <cell r="H7">
            <v>23.4</v>
          </cell>
          <cell r="J7">
            <v>46.08</v>
          </cell>
          <cell r="K7">
            <v>0</v>
          </cell>
        </row>
        <row r="8">
          <cell r="B8">
            <v>27.912500000000001</v>
          </cell>
          <cell r="C8">
            <v>35.9</v>
          </cell>
          <cell r="D8">
            <v>21.9</v>
          </cell>
          <cell r="E8">
            <v>56.0833333333333</v>
          </cell>
          <cell r="F8">
            <v>79</v>
          </cell>
          <cell r="G8">
            <v>30</v>
          </cell>
          <cell r="H8">
            <v>11.52</v>
          </cell>
          <cell r="J8">
            <v>28.8</v>
          </cell>
          <cell r="K8">
            <v>0</v>
          </cell>
        </row>
        <row r="9">
          <cell r="B9">
            <v>27.858333333333299</v>
          </cell>
          <cell r="C9">
            <v>36.200000000000003</v>
          </cell>
          <cell r="D9">
            <v>21.8</v>
          </cell>
          <cell r="E9">
            <v>49.0416666666667</v>
          </cell>
          <cell r="F9">
            <v>68</v>
          </cell>
          <cell r="G9">
            <v>27</v>
          </cell>
          <cell r="H9">
            <v>13.68</v>
          </cell>
          <cell r="J9">
            <v>36.72</v>
          </cell>
          <cell r="K9">
            <v>0</v>
          </cell>
        </row>
        <row r="10">
          <cell r="B10">
            <v>29.6041666666667</v>
          </cell>
          <cell r="C10">
            <v>39.1</v>
          </cell>
          <cell r="D10">
            <v>21.5</v>
          </cell>
          <cell r="E10">
            <v>30.4583333333333</v>
          </cell>
          <cell r="F10">
            <v>51</v>
          </cell>
          <cell r="G10">
            <v>8</v>
          </cell>
          <cell r="H10">
            <v>12.6</v>
          </cell>
          <cell r="J10">
            <v>34.92</v>
          </cell>
          <cell r="K10">
            <v>0</v>
          </cell>
        </row>
        <row r="11">
          <cell r="B11">
            <v>29.704166666666701</v>
          </cell>
          <cell r="C11">
            <v>39.1</v>
          </cell>
          <cell r="D11">
            <v>20.7</v>
          </cell>
          <cell r="E11">
            <v>25.2083333333333</v>
          </cell>
          <cell r="F11">
            <v>47</v>
          </cell>
          <cell r="G11">
            <v>8</v>
          </cell>
          <cell r="H11">
            <v>26.64</v>
          </cell>
          <cell r="J11">
            <v>48.96</v>
          </cell>
          <cell r="K11">
            <v>0</v>
          </cell>
        </row>
        <row r="12">
          <cell r="B12">
            <v>29.670833333333299</v>
          </cell>
          <cell r="C12">
            <v>38</v>
          </cell>
          <cell r="D12">
            <v>22</v>
          </cell>
          <cell r="E12">
            <v>41.375</v>
          </cell>
          <cell r="F12">
            <v>63</v>
          </cell>
          <cell r="G12">
            <v>22</v>
          </cell>
          <cell r="H12">
            <v>24.48</v>
          </cell>
          <cell r="J12">
            <v>40.32</v>
          </cell>
          <cell r="K12">
            <v>0</v>
          </cell>
        </row>
        <row r="13">
          <cell r="B13">
            <v>27.254166666666698</v>
          </cell>
          <cell r="C13">
            <v>33.6</v>
          </cell>
          <cell r="D13">
            <v>22.7</v>
          </cell>
          <cell r="E13">
            <v>55.5833333333333</v>
          </cell>
          <cell r="F13">
            <v>88</v>
          </cell>
          <cell r="G13">
            <v>33</v>
          </cell>
          <cell r="H13">
            <v>23.04</v>
          </cell>
          <cell r="J13">
            <v>60.12</v>
          </cell>
          <cell r="K13">
            <v>3.2</v>
          </cell>
        </row>
        <row r="14">
          <cell r="B14">
            <v>22.762499999999999</v>
          </cell>
          <cell r="C14">
            <v>25.8</v>
          </cell>
          <cell r="D14">
            <v>21.1</v>
          </cell>
          <cell r="E14">
            <v>86.5833333333333</v>
          </cell>
          <cell r="F14">
            <v>94</v>
          </cell>
          <cell r="G14">
            <v>70</v>
          </cell>
          <cell r="H14">
            <v>13.68</v>
          </cell>
          <cell r="J14">
            <v>26.64</v>
          </cell>
          <cell r="K14">
            <v>6.4</v>
          </cell>
        </row>
        <row r="15">
          <cell r="B15">
            <v>25.141666666666701</v>
          </cell>
          <cell r="C15">
            <v>31</v>
          </cell>
          <cell r="D15">
            <v>20.5</v>
          </cell>
          <cell r="E15">
            <v>72.25</v>
          </cell>
          <cell r="F15">
            <v>92</v>
          </cell>
          <cell r="G15">
            <v>49</v>
          </cell>
          <cell r="H15">
            <v>38.880000000000003</v>
          </cell>
          <cell r="J15">
            <v>60.12</v>
          </cell>
          <cell r="K15">
            <v>0.2</v>
          </cell>
        </row>
        <row r="16">
          <cell r="B16">
            <v>24.720833333333299</v>
          </cell>
          <cell r="C16">
            <v>33.4</v>
          </cell>
          <cell r="D16">
            <v>18.600000000000001</v>
          </cell>
          <cell r="E16">
            <v>66</v>
          </cell>
          <cell r="F16">
            <v>94</v>
          </cell>
          <cell r="G16">
            <v>36</v>
          </cell>
          <cell r="H16">
            <v>14.04</v>
          </cell>
          <cell r="J16">
            <v>40.32</v>
          </cell>
          <cell r="K16">
            <v>0</v>
          </cell>
        </row>
        <row r="17">
          <cell r="B17">
            <v>26.4583333333333</v>
          </cell>
          <cell r="C17">
            <v>35.4</v>
          </cell>
          <cell r="D17">
            <v>22.3</v>
          </cell>
          <cell r="E17">
            <v>57</v>
          </cell>
          <cell r="F17">
            <v>80</v>
          </cell>
          <cell r="G17">
            <v>29</v>
          </cell>
          <cell r="H17">
            <v>20.88</v>
          </cell>
          <cell r="J17">
            <v>61.92</v>
          </cell>
          <cell r="K17">
            <v>4</v>
          </cell>
        </row>
        <row r="18">
          <cell r="B18">
            <v>28.0625</v>
          </cell>
          <cell r="C18">
            <v>35.1</v>
          </cell>
          <cell r="D18">
            <v>22.1</v>
          </cell>
          <cell r="E18">
            <v>43.7916666666667</v>
          </cell>
          <cell r="F18">
            <v>73</v>
          </cell>
          <cell r="G18">
            <v>17</v>
          </cell>
          <cell r="H18">
            <v>15.48</v>
          </cell>
          <cell r="J18">
            <v>33.840000000000003</v>
          </cell>
          <cell r="K18">
            <v>0</v>
          </cell>
        </row>
        <row r="19">
          <cell r="B19">
            <v>27.670833333333299</v>
          </cell>
          <cell r="C19">
            <v>35.200000000000003</v>
          </cell>
          <cell r="D19">
            <v>23</v>
          </cell>
          <cell r="E19">
            <v>48.0833333333333</v>
          </cell>
          <cell r="F19">
            <v>67</v>
          </cell>
          <cell r="G19">
            <v>27</v>
          </cell>
          <cell r="H19">
            <v>16.920000000000002</v>
          </cell>
          <cell r="J19">
            <v>37.44</v>
          </cell>
          <cell r="K19">
            <v>0</v>
          </cell>
        </row>
        <row r="20">
          <cell r="B20">
            <v>27.4583333333333</v>
          </cell>
          <cell r="C20">
            <v>34.9</v>
          </cell>
          <cell r="D20">
            <v>20.399999999999999</v>
          </cell>
          <cell r="E20">
            <v>51</v>
          </cell>
          <cell r="F20">
            <v>79</v>
          </cell>
          <cell r="G20">
            <v>23</v>
          </cell>
          <cell r="H20">
            <v>17.64</v>
          </cell>
          <cell r="J20">
            <v>36</v>
          </cell>
          <cell r="K20">
            <v>0</v>
          </cell>
        </row>
        <row r="21">
          <cell r="B21">
            <v>26.8333333333333</v>
          </cell>
          <cell r="C21">
            <v>35.6</v>
          </cell>
          <cell r="D21">
            <v>21.4</v>
          </cell>
          <cell r="E21">
            <v>54.875</v>
          </cell>
          <cell r="F21">
            <v>74</v>
          </cell>
          <cell r="G21">
            <v>27</v>
          </cell>
          <cell r="H21">
            <v>31.32</v>
          </cell>
          <cell r="J21">
            <v>52.92</v>
          </cell>
          <cell r="K21">
            <v>2</v>
          </cell>
        </row>
        <row r="22">
          <cell r="B22">
            <v>25.391666666666701</v>
          </cell>
          <cell r="C22">
            <v>30.4</v>
          </cell>
          <cell r="D22">
            <v>21.1</v>
          </cell>
          <cell r="E22">
            <v>63.25</v>
          </cell>
          <cell r="F22">
            <v>81</v>
          </cell>
          <cell r="G22">
            <v>45</v>
          </cell>
          <cell r="H22">
            <v>22.32</v>
          </cell>
          <cell r="J22">
            <v>32.76</v>
          </cell>
          <cell r="K22">
            <v>0</v>
          </cell>
        </row>
        <row r="23">
          <cell r="B23">
            <v>21.5833333333333</v>
          </cell>
          <cell r="C23">
            <v>24.9</v>
          </cell>
          <cell r="D23">
            <v>20.7</v>
          </cell>
          <cell r="E23">
            <v>88.375</v>
          </cell>
          <cell r="F23">
            <v>95</v>
          </cell>
          <cell r="G23">
            <v>71</v>
          </cell>
          <cell r="H23">
            <v>14.4</v>
          </cell>
          <cell r="J23">
            <v>26.64</v>
          </cell>
          <cell r="K23">
            <v>42.4</v>
          </cell>
        </row>
        <row r="24">
          <cell r="B24">
            <v>22.0833333333333</v>
          </cell>
          <cell r="C24">
            <v>27.8</v>
          </cell>
          <cell r="D24">
            <v>20.5</v>
          </cell>
          <cell r="E24">
            <v>88.5</v>
          </cell>
          <cell r="F24">
            <v>96</v>
          </cell>
          <cell r="G24">
            <v>64</v>
          </cell>
          <cell r="H24">
            <v>10.44</v>
          </cell>
          <cell r="J24">
            <v>40.32</v>
          </cell>
          <cell r="K24">
            <v>1.4</v>
          </cell>
        </row>
        <row r="25">
          <cell r="B25">
            <v>23.6875</v>
          </cell>
          <cell r="C25">
            <v>31.8</v>
          </cell>
          <cell r="D25">
            <v>18.399999999999999</v>
          </cell>
          <cell r="E25">
            <v>76.125</v>
          </cell>
          <cell r="F25">
            <v>97</v>
          </cell>
          <cell r="G25">
            <v>33</v>
          </cell>
          <cell r="H25">
            <v>13.32</v>
          </cell>
          <cell r="J25">
            <v>33.840000000000003</v>
          </cell>
          <cell r="K25">
            <v>0</v>
          </cell>
        </row>
        <row r="26">
          <cell r="B26">
            <v>25.3125</v>
          </cell>
          <cell r="C26">
            <v>31.1</v>
          </cell>
          <cell r="D26">
            <v>20.9</v>
          </cell>
          <cell r="E26">
            <v>70.5416666666667</v>
          </cell>
          <cell r="F26">
            <v>89</v>
          </cell>
          <cell r="G26">
            <v>43</v>
          </cell>
          <cell r="H26">
            <v>16.2</v>
          </cell>
          <cell r="J26">
            <v>39.24</v>
          </cell>
          <cell r="K26">
            <v>5.4</v>
          </cell>
        </row>
        <row r="27">
          <cell r="B27">
            <v>25.8541666666667</v>
          </cell>
          <cell r="C27">
            <v>34.200000000000003</v>
          </cell>
          <cell r="D27">
            <v>21.6</v>
          </cell>
          <cell r="E27">
            <v>71.8333333333333</v>
          </cell>
          <cell r="F27">
            <v>89</v>
          </cell>
          <cell r="G27">
            <v>36</v>
          </cell>
          <cell r="H27">
            <v>24.12</v>
          </cell>
          <cell r="J27">
            <v>51.48</v>
          </cell>
          <cell r="K27">
            <v>2.2000000000000002</v>
          </cell>
        </row>
        <row r="28">
          <cell r="B28">
            <v>27.2291666666667</v>
          </cell>
          <cell r="C28">
            <v>33.4</v>
          </cell>
          <cell r="D28">
            <v>21.9</v>
          </cell>
          <cell r="E28">
            <v>67.5833333333333</v>
          </cell>
          <cell r="F28">
            <v>91</v>
          </cell>
          <cell r="G28">
            <v>43</v>
          </cell>
          <cell r="H28">
            <v>31.68</v>
          </cell>
          <cell r="J28">
            <v>53.64</v>
          </cell>
          <cell r="K28">
            <v>1.8</v>
          </cell>
        </row>
        <row r="29">
          <cell r="B29">
            <v>26.891666666666701</v>
          </cell>
          <cell r="C29">
            <v>32.6</v>
          </cell>
          <cell r="D29">
            <v>20.8</v>
          </cell>
          <cell r="E29">
            <v>69.25</v>
          </cell>
          <cell r="F29">
            <v>96</v>
          </cell>
          <cell r="G29">
            <v>49</v>
          </cell>
          <cell r="H29">
            <v>39.24</v>
          </cell>
          <cell r="J29">
            <v>59.76</v>
          </cell>
          <cell r="K29">
            <v>18.399999999999999</v>
          </cell>
        </row>
        <row r="30">
          <cell r="B30">
            <v>22.716666666666701</v>
          </cell>
          <cell r="C30">
            <v>27.8</v>
          </cell>
          <cell r="D30">
            <v>19.5</v>
          </cell>
          <cell r="E30">
            <v>85.125</v>
          </cell>
          <cell r="F30">
            <v>96</v>
          </cell>
          <cell r="G30">
            <v>60</v>
          </cell>
          <cell r="H30">
            <v>22.32</v>
          </cell>
          <cell r="J30">
            <v>37.799999999999997</v>
          </cell>
          <cell r="K30">
            <v>72.400000000000006</v>
          </cell>
        </row>
        <row r="31">
          <cell r="B31">
            <v>23.254166666666698</v>
          </cell>
          <cell r="C31">
            <v>28</v>
          </cell>
          <cell r="D31">
            <v>19.100000000000001</v>
          </cell>
          <cell r="E31">
            <v>82</v>
          </cell>
          <cell r="F31">
            <v>97</v>
          </cell>
          <cell r="G31">
            <v>61</v>
          </cell>
          <cell r="H31">
            <v>10.8</v>
          </cell>
          <cell r="J31">
            <v>27</v>
          </cell>
          <cell r="K31">
            <v>0</v>
          </cell>
        </row>
        <row r="32">
          <cell r="B32">
            <v>24.512499999999999</v>
          </cell>
          <cell r="C32">
            <v>30</v>
          </cell>
          <cell r="D32">
            <v>21.9</v>
          </cell>
          <cell r="E32">
            <v>79.6666666666667</v>
          </cell>
          <cell r="F32">
            <v>92</v>
          </cell>
          <cell r="G32">
            <v>55</v>
          </cell>
          <cell r="H32">
            <v>12.24</v>
          </cell>
          <cell r="J32">
            <v>28.44</v>
          </cell>
          <cell r="K32">
            <v>2.8</v>
          </cell>
        </row>
        <row r="33">
          <cell r="B33">
            <v>25.004166666666698</v>
          </cell>
          <cell r="C33">
            <v>31.5</v>
          </cell>
          <cell r="D33">
            <v>20.9</v>
          </cell>
          <cell r="E33">
            <v>76.2083333333333</v>
          </cell>
          <cell r="F33">
            <v>97</v>
          </cell>
          <cell r="G33">
            <v>45</v>
          </cell>
          <cell r="H33">
            <v>12.96</v>
          </cell>
          <cell r="J33">
            <v>29.52</v>
          </cell>
          <cell r="K33">
            <v>4.8</v>
          </cell>
        </row>
        <row r="34">
          <cell r="B34">
            <v>27.495833333333302</v>
          </cell>
          <cell r="C34">
            <v>34.200000000000003</v>
          </cell>
          <cell r="D34">
            <v>21.1</v>
          </cell>
          <cell r="E34">
            <v>60.9583333333333</v>
          </cell>
          <cell r="F34">
            <v>89</v>
          </cell>
          <cell r="G34">
            <v>30</v>
          </cell>
          <cell r="H34">
            <v>13.32</v>
          </cell>
          <cell r="J34">
            <v>34.56</v>
          </cell>
          <cell r="K34">
            <v>0</v>
          </cell>
        </row>
        <row r="35">
          <cell r="B35">
            <v>26.816666666666698</v>
          </cell>
          <cell r="C35">
            <v>34.200000000000003</v>
          </cell>
          <cell r="D35">
            <v>21.7</v>
          </cell>
          <cell r="E35">
            <v>56.4166666666667</v>
          </cell>
          <cell r="F35">
            <v>78</v>
          </cell>
          <cell r="G35">
            <v>25</v>
          </cell>
          <cell r="H35">
            <v>14.76</v>
          </cell>
          <cell r="J35">
            <v>39.6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33.304166666666703</v>
          </cell>
          <cell r="C5">
            <v>40.799999999999997</v>
          </cell>
          <cell r="D5">
            <v>26.2</v>
          </cell>
          <cell r="E5">
            <v>35.9166666666667</v>
          </cell>
          <cell r="F5">
            <v>63</v>
          </cell>
          <cell r="G5">
            <v>19</v>
          </cell>
          <cell r="H5">
            <v>17.28</v>
          </cell>
          <cell r="J5">
            <v>40.32</v>
          </cell>
          <cell r="K5">
            <v>0</v>
          </cell>
        </row>
        <row r="6">
          <cell r="B6">
            <v>31.845833333333299</v>
          </cell>
          <cell r="C6">
            <v>38.9</v>
          </cell>
          <cell r="D6">
            <v>24</v>
          </cell>
          <cell r="E6">
            <v>41.875</v>
          </cell>
          <cell r="F6">
            <v>73</v>
          </cell>
          <cell r="G6">
            <v>25</v>
          </cell>
          <cell r="H6">
            <v>12.6</v>
          </cell>
          <cell r="J6">
            <v>37.799999999999997</v>
          </cell>
          <cell r="K6">
            <v>0</v>
          </cell>
        </row>
        <row r="7">
          <cell r="B7">
            <v>28.0416666666667</v>
          </cell>
          <cell r="C7">
            <v>32.799999999999997</v>
          </cell>
          <cell r="D7">
            <v>23.6</v>
          </cell>
          <cell r="E7">
            <v>58.9166666666667</v>
          </cell>
          <cell r="F7">
            <v>76</v>
          </cell>
          <cell r="G7">
            <v>43</v>
          </cell>
          <cell r="H7">
            <v>7.2</v>
          </cell>
          <cell r="J7">
            <v>24.84</v>
          </cell>
          <cell r="K7">
            <v>0</v>
          </cell>
        </row>
        <row r="8">
          <cell r="B8">
            <v>28.504166666666698</v>
          </cell>
          <cell r="C8">
            <v>37.1</v>
          </cell>
          <cell r="D8">
            <v>21.4</v>
          </cell>
          <cell r="E8">
            <v>51.3333333333333</v>
          </cell>
          <cell r="F8">
            <v>73</v>
          </cell>
          <cell r="G8">
            <v>31</v>
          </cell>
          <cell r="H8">
            <v>12.6</v>
          </cell>
          <cell r="J8">
            <v>26.28</v>
          </cell>
          <cell r="K8">
            <v>0</v>
          </cell>
        </row>
        <row r="9">
          <cell r="B9">
            <v>31.966666666666701</v>
          </cell>
          <cell r="C9">
            <v>40.1</v>
          </cell>
          <cell r="D9">
            <v>26.2</v>
          </cell>
          <cell r="E9">
            <v>39.4166666666667</v>
          </cell>
          <cell r="F9">
            <v>54</v>
          </cell>
          <cell r="G9">
            <v>23</v>
          </cell>
          <cell r="H9">
            <v>16.559999999999999</v>
          </cell>
          <cell r="J9">
            <v>33.479999999999997</v>
          </cell>
          <cell r="K9">
            <v>0</v>
          </cell>
        </row>
        <row r="10">
          <cell r="B10">
            <v>33.424999999999997</v>
          </cell>
          <cell r="C10">
            <v>42.6</v>
          </cell>
          <cell r="D10">
            <v>26</v>
          </cell>
          <cell r="E10">
            <v>26.875</v>
          </cell>
          <cell r="F10">
            <v>41</v>
          </cell>
          <cell r="G10">
            <v>10</v>
          </cell>
          <cell r="H10">
            <v>18.72</v>
          </cell>
          <cell r="J10">
            <v>41.4</v>
          </cell>
          <cell r="K10">
            <v>0</v>
          </cell>
        </row>
        <row r="11">
          <cell r="B11">
            <v>34.1666666666667</v>
          </cell>
          <cell r="C11">
            <v>43.7</v>
          </cell>
          <cell r="D11">
            <v>25.8</v>
          </cell>
          <cell r="E11">
            <v>22.4166666666667</v>
          </cell>
          <cell r="F11">
            <v>40</v>
          </cell>
          <cell r="G11">
            <v>7</v>
          </cell>
          <cell r="H11">
            <v>18.36</v>
          </cell>
          <cell r="J11">
            <v>41.4</v>
          </cell>
          <cell r="K11">
            <v>0</v>
          </cell>
        </row>
        <row r="12">
          <cell r="B12">
            <v>33.9791666666667</v>
          </cell>
          <cell r="C12">
            <v>41.8</v>
          </cell>
          <cell r="D12">
            <v>26.2</v>
          </cell>
          <cell r="E12">
            <v>37.375</v>
          </cell>
          <cell r="F12">
            <v>68</v>
          </cell>
          <cell r="G12">
            <v>16</v>
          </cell>
          <cell r="H12">
            <v>15.12</v>
          </cell>
          <cell r="J12">
            <v>34.56</v>
          </cell>
          <cell r="K12">
            <v>0</v>
          </cell>
        </row>
        <row r="13">
          <cell r="B13">
            <v>32.391666666666701</v>
          </cell>
          <cell r="C13">
            <v>38.299999999999997</v>
          </cell>
          <cell r="D13">
            <v>26.8</v>
          </cell>
          <cell r="E13">
            <v>40.9583333333333</v>
          </cell>
          <cell r="F13">
            <v>67</v>
          </cell>
          <cell r="G13">
            <v>30</v>
          </cell>
          <cell r="H13">
            <v>12.96</v>
          </cell>
          <cell r="J13">
            <v>28.8</v>
          </cell>
          <cell r="K13">
            <v>0</v>
          </cell>
        </row>
        <row r="14">
          <cell r="B14">
            <v>24.7708333333333</v>
          </cell>
          <cell r="C14">
            <v>30.7</v>
          </cell>
          <cell r="D14">
            <v>22.3</v>
          </cell>
          <cell r="E14">
            <v>79</v>
          </cell>
          <cell r="F14">
            <v>89</v>
          </cell>
          <cell r="G14">
            <v>51</v>
          </cell>
          <cell r="H14">
            <v>16.920000000000002</v>
          </cell>
          <cell r="J14">
            <v>37.08</v>
          </cell>
          <cell r="K14">
            <v>0.4</v>
          </cell>
        </row>
        <row r="15">
          <cell r="B15">
            <v>24.404166666666701</v>
          </cell>
          <cell r="C15">
            <v>27</v>
          </cell>
          <cell r="D15">
            <v>22.4</v>
          </cell>
          <cell r="E15">
            <v>82.5416666666667</v>
          </cell>
          <cell r="F15">
            <v>92</v>
          </cell>
          <cell r="G15">
            <v>64</v>
          </cell>
          <cell r="H15">
            <v>9.36</v>
          </cell>
          <cell r="J15">
            <v>38.159999999999997</v>
          </cell>
          <cell r="K15">
            <v>33.799999999999997</v>
          </cell>
        </row>
        <row r="16">
          <cell r="B16">
            <v>25.695833333333301</v>
          </cell>
          <cell r="C16">
            <v>33.4</v>
          </cell>
          <cell r="D16">
            <v>19.8</v>
          </cell>
          <cell r="E16">
            <v>67.875</v>
          </cell>
          <cell r="F16">
            <v>94</v>
          </cell>
          <cell r="G16">
            <v>29</v>
          </cell>
          <cell r="H16">
            <v>12.6</v>
          </cell>
          <cell r="J16">
            <v>22.68</v>
          </cell>
          <cell r="K16">
            <v>0</v>
          </cell>
        </row>
        <row r="17">
          <cell r="B17">
            <v>30.012499999999999</v>
          </cell>
          <cell r="C17">
            <v>38.200000000000003</v>
          </cell>
          <cell r="D17">
            <v>24.1</v>
          </cell>
          <cell r="E17">
            <v>50.1666666666667</v>
          </cell>
          <cell r="F17">
            <v>75</v>
          </cell>
          <cell r="G17">
            <v>31</v>
          </cell>
          <cell r="H17">
            <v>12.24</v>
          </cell>
          <cell r="J17">
            <v>25.2</v>
          </cell>
          <cell r="K17">
            <v>0</v>
          </cell>
        </row>
        <row r="18">
          <cell r="B18">
            <v>31.204166666666701</v>
          </cell>
          <cell r="C18">
            <v>37.700000000000003</v>
          </cell>
          <cell r="D18">
            <v>27.4</v>
          </cell>
          <cell r="E18">
            <v>46.25</v>
          </cell>
          <cell r="F18">
            <v>64</v>
          </cell>
          <cell r="G18">
            <v>27</v>
          </cell>
          <cell r="H18">
            <v>15.12</v>
          </cell>
          <cell r="J18">
            <v>34.56</v>
          </cell>
          <cell r="K18">
            <v>0</v>
          </cell>
        </row>
        <row r="19">
          <cell r="B19">
            <v>30.9166666666667</v>
          </cell>
          <cell r="C19">
            <v>39.4</v>
          </cell>
          <cell r="D19">
            <v>23.8</v>
          </cell>
          <cell r="E19">
            <v>51.125</v>
          </cell>
          <cell r="F19">
            <v>84</v>
          </cell>
          <cell r="G19">
            <v>20</v>
          </cell>
          <cell r="H19">
            <v>11.52</v>
          </cell>
          <cell r="J19">
            <v>21.6</v>
          </cell>
          <cell r="K19">
            <v>0</v>
          </cell>
        </row>
        <row r="20">
          <cell r="B20">
            <v>30.6875</v>
          </cell>
          <cell r="C20">
            <v>37.799999999999997</v>
          </cell>
          <cell r="D20">
            <v>23.5</v>
          </cell>
          <cell r="E20">
            <v>47.5416666666667</v>
          </cell>
          <cell r="F20">
            <v>75</v>
          </cell>
          <cell r="G20">
            <v>26</v>
          </cell>
          <cell r="H20">
            <v>10.44</v>
          </cell>
          <cell r="J20">
            <v>24.48</v>
          </cell>
          <cell r="K20">
            <v>0</v>
          </cell>
        </row>
        <row r="21">
          <cell r="B21">
            <v>29.920833333333299</v>
          </cell>
          <cell r="C21">
            <v>39.9</v>
          </cell>
          <cell r="D21">
            <v>23.2</v>
          </cell>
          <cell r="E21">
            <v>52.125</v>
          </cell>
          <cell r="F21">
            <v>79</v>
          </cell>
          <cell r="G21">
            <v>23</v>
          </cell>
          <cell r="H21">
            <v>17.28</v>
          </cell>
          <cell r="J21">
            <v>38.880000000000003</v>
          </cell>
          <cell r="K21">
            <v>4.8</v>
          </cell>
        </row>
        <row r="22">
          <cell r="B22">
            <v>26.0416666666667</v>
          </cell>
          <cell r="C22">
            <v>33.6</v>
          </cell>
          <cell r="D22">
            <v>22.2</v>
          </cell>
          <cell r="E22">
            <v>70.875</v>
          </cell>
          <cell r="F22">
            <v>92</v>
          </cell>
          <cell r="G22">
            <v>40</v>
          </cell>
          <cell r="H22">
            <v>11.16</v>
          </cell>
          <cell r="J22">
            <v>42.84</v>
          </cell>
          <cell r="K22">
            <v>20.8</v>
          </cell>
        </row>
        <row r="23">
          <cell r="B23">
            <v>23.887499999999999</v>
          </cell>
          <cell r="C23">
            <v>26.4</v>
          </cell>
          <cell r="D23">
            <v>22.3</v>
          </cell>
          <cell r="E23">
            <v>84.375</v>
          </cell>
          <cell r="F23">
            <v>91</v>
          </cell>
          <cell r="G23">
            <v>71</v>
          </cell>
          <cell r="H23">
            <v>1.44</v>
          </cell>
          <cell r="J23">
            <v>13.68</v>
          </cell>
          <cell r="K23">
            <v>0.4</v>
          </cell>
        </row>
        <row r="24">
          <cell r="B24">
            <v>25.1</v>
          </cell>
          <cell r="C24">
            <v>30</v>
          </cell>
          <cell r="D24">
            <v>21.8</v>
          </cell>
          <cell r="E24">
            <v>80.4583333333333</v>
          </cell>
          <cell r="F24">
            <v>92</v>
          </cell>
          <cell r="G24">
            <v>56</v>
          </cell>
          <cell r="H24">
            <v>12.96</v>
          </cell>
          <cell r="J24">
            <v>32.76</v>
          </cell>
          <cell r="K24">
            <v>2.2000000000000002</v>
          </cell>
        </row>
        <row r="25">
          <cell r="B25">
            <v>26.162500000000001</v>
          </cell>
          <cell r="C25">
            <v>33.9</v>
          </cell>
          <cell r="D25">
            <v>22.1</v>
          </cell>
          <cell r="E25">
            <v>71.0416666666667</v>
          </cell>
          <cell r="F25">
            <v>87</v>
          </cell>
          <cell r="G25">
            <v>38</v>
          </cell>
          <cell r="H25">
            <v>23.04</v>
          </cell>
          <cell r="J25">
            <v>55.08</v>
          </cell>
          <cell r="K25">
            <v>1.6</v>
          </cell>
        </row>
        <row r="26">
          <cell r="B26">
            <v>26.504166666666698</v>
          </cell>
          <cell r="C26">
            <v>34.9</v>
          </cell>
          <cell r="D26">
            <v>22.2</v>
          </cell>
          <cell r="E26">
            <v>75.5</v>
          </cell>
          <cell r="F26">
            <v>89</v>
          </cell>
          <cell r="G26">
            <v>40</v>
          </cell>
          <cell r="H26">
            <v>16.559999999999999</v>
          </cell>
          <cell r="J26">
            <v>35.64</v>
          </cell>
          <cell r="K26">
            <v>29.4</v>
          </cell>
        </row>
        <row r="27">
          <cell r="B27">
            <v>29.320833333333301</v>
          </cell>
          <cell r="C27">
            <v>37.200000000000003</v>
          </cell>
          <cell r="D27">
            <v>23.6</v>
          </cell>
          <cell r="E27">
            <v>64.4166666666667</v>
          </cell>
          <cell r="F27">
            <v>89</v>
          </cell>
          <cell r="G27">
            <v>31</v>
          </cell>
          <cell r="H27">
            <v>11.88</v>
          </cell>
          <cell r="J27">
            <v>28.8</v>
          </cell>
          <cell r="K27">
            <v>0</v>
          </cell>
        </row>
        <row r="28">
          <cell r="B28">
            <v>31.837499999999999</v>
          </cell>
          <cell r="C28">
            <v>36.4</v>
          </cell>
          <cell r="D28">
            <v>28.1</v>
          </cell>
          <cell r="E28">
            <v>53.125</v>
          </cell>
          <cell r="F28">
            <v>79</v>
          </cell>
          <cell r="G28">
            <v>37</v>
          </cell>
          <cell r="H28">
            <v>19.8</v>
          </cell>
          <cell r="J28">
            <v>42.48</v>
          </cell>
          <cell r="K28">
            <v>0.4</v>
          </cell>
        </row>
        <row r="29">
          <cell r="B29">
            <v>29.341666666666701</v>
          </cell>
          <cell r="C29">
            <v>35.799999999999997</v>
          </cell>
          <cell r="D29">
            <v>24.3</v>
          </cell>
          <cell r="E29">
            <v>69.875</v>
          </cell>
          <cell r="F29">
            <v>91</v>
          </cell>
          <cell r="G29">
            <v>42</v>
          </cell>
          <cell r="H29">
            <v>13.32</v>
          </cell>
          <cell r="J29">
            <v>41.4</v>
          </cell>
          <cell r="K29">
            <v>23.8</v>
          </cell>
        </row>
        <row r="30">
          <cell r="B30">
            <v>25.137499999999999</v>
          </cell>
          <cell r="C30">
            <v>31.1</v>
          </cell>
          <cell r="D30">
            <v>21.6</v>
          </cell>
          <cell r="E30">
            <v>80.2916666666667</v>
          </cell>
          <cell r="F30">
            <v>92</v>
          </cell>
          <cell r="G30">
            <v>65</v>
          </cell>
          <cell r="H30">
            <v>23.4</v>
          </cell>
          <cell r="J30">
            <v>54.72</v>
          </cell>
          <cell r="K30">
            <v>31</v>
          </cell>
        </row>
        <row r="31">
          <cell r="B31">
            <v>25.887499999999999</v>
          </cell>
          <cell r="C31">
            <v>32</v>
          </cell>
          <cell r="D31">
            <v>21.6</v>
          </cell>
          <cell r="E31">
            <v>76.5833333333333</v>
          </cell>
          <cell r="F31">
            <v>93</v>
          </cell>
          <cell r="G31">
            <v>47</v>
          </cell>
          <cell r="H31">
            <v>2.52</v>
          </cell>
          <cell r="J31">
            <v>18.72</v>
          </cell>
          <cell r="K31">
            <v>0</v>
          </cell>
        </row>
        <row r="32">
          <cell r="B32">
            <v>28.008333333333301</v>
          </cell>
          <cell r="C32">
            <v>34.799999999999997</v>
          </cell>
          <cell r="D32">
            <v>22.8</v>
          </cell>
          <cell r="E32">
            <v>70.1666666666667</v>
          </cell>
          <cell r="F32">
            <v>90</v>
          </cell>
          <cell r="G32">
            <v>40</v>
          </cell>
          <cell r="H32">
            <v>10.8</v>
          </cell>
          <cell r="J32">
            <v>22.68</v>
          </cell>
          <cell r="K32">
            <v>0</v>
          </cell>
        </row>
        <row r="33">
          <cell r="B33">
            <v>29.129166666666698</v>
          </cell>
          <cell r="C33">
            <v>35.299999999999997</v>
          </cell>
          <cell r="D33">
            <v>23.1</v>
          </cell>
          <cell r="E33">
            <v>61.9166666666667</v>
          </cell>
          <cell r="F33">
            <v>87</v>
          </cell>
          <cell r="G33">
            <v>35</v>
          </cell>
          <cell r="H33">
            <v>10.08</v>
          </cell>
          <cell r="J33">
            <v>23.4</v>
          </cell>
          <cell r="K33">
            <v>0</v>
          </cell>
        </row>
        <row r="34">
          <cell r="B34">
            <v>30.129166666666698</v>
          </cell>
          <cell r="C34">
            <v>37</v>
          </cell>
          <cell r="D34">
            <v>23.6</v>
          </cell>
          <cell r="E34">
            <v>60.25</v>
          </cell>
          <cell r="F34">
            <v>89</v>
          </cell>
          <cell r="G34">
            <v>27</v>
          </cell>
          <cell r="H34">
            <v>8.2799999999999994</v>
          </cell>
          <cell r="J34">
            <v>25.92</v>
          </cell>
          <cell r="K34">
            <v>0</v>
          </cell>
        </row>
        <row r="35">
          <cell r="B35">
            <v>30.55</v>
          </cell>
          <cell r="C35">
            <v>36.5</v>
          </cell>
          <cell r="D35">
            <v>25.6</v>
          </cell>
          <cell r="E35">
            <v>47.7916666666667</v>
          </cell>
          <cell r="F35">
            <v>66</v>
          </cell>
          <cell r="G35">
            <v>29</v>
          </cell>
          <cell r="H35">
            <v>12.96</v>
          </cell>
          <cell r="J35">
            <v>38.880000000000003</v>
          </cell>
          <cell r="K35">
            <v>0</v>
          </cell>
        </row>
      </sheetData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29.787500000000001</v>
          </cell>
          <cell r="C5">
            <v>38.299999999999997</v>
          </cell>
          <cell r="D5">
            <v>22.4</v>
          </cell>
          <cell r="E5">
            <v>42.625</v>
          </cell>
          <cell r="F5">
            <v>62</v>
          </cell>
          <cell r="G5">
            <v>22</v>
          </cell>
          <cell r="H5" t="str">
            <v>*</v>
          </cell>
          <cell r="J5">
            <v>39.24</v>
          </cell>
          <cell r="K5">
            <v>0</v>
          </cell>
        </row>
        <row r="6">
          <cell r="B6">
            <v>29.1</v>
          </cell>
          <cell r="C6">
            <v>36.200000000000003</v>
          </cell>
          <cell r="D6">
            <v>22.8</v>
          </cell>
          <cell r="E6">
            <v>48.125</v>
          </cell>
          <cell r="F6">
            <v>68</v>
          </cell>
          <cell r="G6">
            <v>32</v>
          </cell>
          <cell r="H6" t="str">
            <v>*</v>
          </cell>
          <cell r="J6">
            <v>48.24</v>
          </cell>
          <cell r="K6">
            <v>0</v>
          </cell>
        </row>
        <row r="7">
          <cell r="B7">
            <v>21.7</v>
          </cell>
          <cell r="C7">
            <v>27.6</v>
          </cell>
          <cell r="D7">
            <v>17.100000000000001</v>
          </cell>
          <cell r="E7">
            <v>76.2916666666667</v>
          </cell>
          <cell r="F7">
            <v>98</v>
          </cell>
          <cell r="G7">
            <v>52</v>
          </cell>
          <cell r="H7" t="str">
            <v>*</v>
          </cell>
          <cell r="J7">
            <v>28.8</v>
          </cell>
          <cell r="K7">
            <v>1.2</v>
          </cell>
        </row>
        <row r="8">
          <cell r="B8">
            <v>24.1</v>
          </cell>
          <cell r="C8">
            <v>33.6</v>
          </cell>
          <cell r="D8">
            <v>17.399999999999999</v>
          </cell>
          <cell r="E8">
            <v>61.5833333333333</v>
          </cell>
          <cell r="F8">
            <v>87</v>
          </cell>
          <cell r="G8">
            <v>34</v>
          </cell>
          <cell r="H8" t="str">
            <v>*</v>
          </cell>
          <cell r="J8">
            <v>27.36</v>
          </cell>
          <cell r="K8">
            <v>0</v>
          </cell>
        </row>
        <row r="9">
          <cell r="B9">
            <v>24.787500000000001</v>
          </cell>
          <cell r="C9">
            <v>33.700000000000003</v>
          </cell>
          <cell r="D9">
            <v>18.100000000000001</v>
          </cell>
          <cell r="E9">
            <v>53.7916666666667</v>
          </cell>
          <cell r="F9">
            <v>81</v>
          </cell>
          <cell r="G9">
            <v>29</v>
          </cell>
          <cell r="H9" t="str">
            <v>*</v>
          </cell>
          <cell r="J9">
            <v>32.4</v>
          </cell>
          <cell r="K9">
            <v>0</v>
          </cell>
        </row>
        <row r="10">
          <cell r="B10">
            <v>25.087499999999999</v>
          </cell>
          <cell r="C10">
            <v>32.700000000000003</v>
          </cell>
          <cell r="D10">
            <v>18.8</v>
          </cell>
          <cell r="E10">
            <v>44.75</v>
          </cell>
          <cell r="F10">
            <v>63</v>
          </cell>
          <cell r="G10">
            <v>26</v>
          </cell>
          <cell r="H10" t="str">
            <v>*</v>
          </cell>
          <cell r="J10">
            <v>25.92</v>
          </cell>
          <cell r="K10">
            <v>0</v>
          </cell>
        </row>
        <row r="11">
          <cell r="B11">
            <v>27.766666666666701</v>
          </cell>
          <cell r="C11">
            <v>37.700000000000003</v>
          </cell>
          <cell r="D11">
            <v>19.8</v>
          </cell>
          <cell r="E11">
            <v>40.6666666666667</v>
          </cell>
          <cell r="F11">
            <v>66</v>
          </cell>
          <cell r="G11">
            <v>17</v>
          </cell>
          <cell r="H11" t="str">
            <v>*</v>
          </cell>
          <cell r="J11">
            <v>36.72</v>
          </cell>
          <cell r="K11">
            <v>0</v>
          </cell>
        </row>
        <row r="12">
          <cell r="B12">
            <v>26.887499999999999</v>
          </cell>
          <cell r="C12">
            <v>35.5</v>
          </cell>
          <cell r="D12">
            <v>19.399999999999999</v>
          </cell>
          <cell r="E12">
            <v>42.0416666666667</v>
          </cell>
          <cell r="F12">
            <v>57</v>
          </cell>
          <cell r="G12">
            <v>28</v>
          </cell>
          <cell r="H12" t="str">
            <v>*</v>
          </cell>
          <cell r="J12">
            <v>14.76</v>
          </cell>
          <cell r="K12">
            <v>0</v>
          </cell>
        </row>
        <row r="13">
          <cell r="B13">
            <v>23.4</v>
          </cell>
          <cell r="C13">
            <v>28</v>
          </cell>
          <cell r="D13">
            <v>20</v>
          </cell>
          <cell r="E13">
            <v>74.625</v>
          </cell>
          <cell r="F13">
            <v>98</v>
          </cell>
          <cell r="G13">
            <v>52</v>
          </cell>
          <cell r="H13" t="str">
            <v>*</v>
          </cell>
          <cell r="J13">
            <v>34.200000000000003</v>
          </cell>
          <cell r="K13">
            <v>4.8</v>
          </cell>
        </row>
        <row r="14">
          <cell r="B14">
            <v>20.237500000000001</v>
          </cell>
          <cell r="C14">
            <v>21.3</v>
          </cell>
          <cell r="D14">
            <v>19.100000000000001</v>
          </cell>
          <cell r="E14">
            <v>96</v>
          </cell>
          <cell r="F14">
            <v>99</v>
          </cell>
          <cell r="G14">
            <v>82</v>
          </cell>
          <cell r="H14" t="str">
            <v>*</v>
          </cell>
          <cell r="J14">
            <v>29.52</v>
          </cell>
          <cell r="K14">
            <v>5.8</v>
          </cell>
        </row>
        <row r="15">
          <cell r="B15">
            <v>19.908333333333299</v>
          </cell>
          <cell r="C15">
            <v>23.4</v>
          </cell>
          <cell r="D15">
            <v>18.3</v>
          </cell>
          <cell r="E15">
            <v>95.5</v>
          </cell>
          <cell r="F15">
            <v>100</v>
          </cell>
          <cell r="G15">
            <v>78</v>
          </cell>
          <cell r="H15" t="str">
            <v>*</v>
          </cell>
          <cell r="J15">
            <v>32.76</v>
          </cell>
          <cell r="K15">
            <v>50.8</v>
          </cell>
        </row>
        <row r="16">
          <cell r="B16">
            <v>20.870833333333302</v>
          </cell>
          <cell r="C16">
            <v>28.6</v>
          </cell>
          <cell r="D16">
            <v>16</v>
          </cell>
          <cell r="E16">
            <v>80.75</v>
          </cell>
          <cell r="F16">
            <v>100</v>
          </cell>
          <cell r="G16">
            <v>48</v>
          </cell>
          <cell r="H16" t="str">
            <v>*</v>
          </cell>
          <cell r="J16">
            <v>21.96</v>
          </cell>
          <cell r="K16">
            <v>0</v>
          </cell>
        </row>
        <row r="17">
          <cell r="B17">
            <v>24.245833333333302</v>
          </cell>
          <cell r="C17">
            <v>32.200000000000003</v>
          </cell>
          <cell r="D17">
            <v>17.5</v>
          </cell>
          <cell r="E17">
            <v>69.1666666666667</v>
          </cell>
          <cell r="F17">
            <v>94</v>
          </cell>
          <cell r="G17">
            <v>40</v>
          </cell>
          <cell r="H17" t="str">
            <v>*</v>
          </cell>
          <cell r="J17">
            <v>30.6</v>
          </cell>
          <cell r="K17">
            <v>0.2</v>
          </cell>
        </row>
        <row r="18">
          <cell r="B18">
            <v>24.779166666666701</v>
          </cell>
          <cell r="C18">
            <v>31.2</v>
          </cell>
          <cell r="D18">
            <v>20.5</v>
          </cell>
          <cell r="E18">
            <v>66.125</v>
          </cell>
          <cell r="F18">
            <v>83</v>
          </cell>
          <cell r="G18">
            <v>43</v>
          </cell>
          <cell r="H18" t="str">
            <v>*</v>
          </cell>
          <cell r="J18">
            <v>34.92</v>
          </cell>
          <cell r="K18">
            <v>0</v>
          </cell>
        </row>
        <row r="19">
          <cell r="B19">
            <v>25.1041666666667</v>
          </cell>
          <cell r="C19">
            <v>33.700000000000003</v>
          </cell>
          <cell r="D19">
            <v>20.2</v>
          </cell>
          <cell r="E19">
            <v>68.5833333333333</v>
          </cell>
          <cell r="F19">
            <v>98</v>
          </cell>
          <cell r="G19">
            <v>36</v>
          </cell>
          <cell r="H19" t="str">
            <v>*</v>
          </cell>
          <cell r="J19">
            <v>54.36</v>
          </cell>
          <cell r="K19">
            <v>15.2</v>
          </cell>
        </row>
        <row r="20">
          <cell r="B20">
            <v>24.5208333333333</v>
          </cell>
          <cell r="C20">
            <v>34</v>
          </cell>
          <cell r="D20">
            <v>17.899999999999999</v>
          </cell>
          <cell r="E20">
            <v>68.5416666666667</v>
          </cell>
          <cell r="F20">
            <v>94</v>
          </cell>
          <cell r="G20">
            <v>35</v>
          </cell>
          <cell r="H20" t="str">
            <v>*</v>
          </cell>
          <cell r="J20">
            <v>30.24</v>
          </cell>
          <cell r="K20">
            <v>0</v>
          </cell>
        </row>
        <row r="21">
          <cell r="B21">
            <v>26.295833333333299</v>
          </cell>
          <cell r="C21">
            <v>35.4</v>
          </cell>
          <cell r="D21">
            <v>20.100000000000001</v>
          </cell>
          <cell r="E21">
            <v>61.0833333333333</v>
          </cell>
          <cell r="F21">
            <v>88</v>
          </cell>
          <cell r="G21">
            <v>32</v>
          </cell>
          <cell r="H21" t="str">
            <v>*</v>
          </cell>
          <cell r="J21">
            <v>51.12</v>
          </cell>
          <cell r="K21">
            <v>5</v>
          </cell>
        </row>
        <row r="22">
          <cell r="B22">
            <v>21.691666666666698</v>
          </cell>
          <cell r="C22">
            <v>25.1</v>
          </cell>
          <cell r="D22">
            <v>19.8</v>
          </cell>
          <cell r="E22">
            <v>80.7916666666667</v>
          </cell>
          <cell r="F22">
            <v>97</v>
          </cell>
          <cell r="G22">
            <v>52</v>
          </cell>
          <cell r="H22" t="str">
            <v>*</v>
          </cell>
          <cell r="J22">
            <v>37.799999999999997</v>
          </cell>
          <cell r="K22">
            <v>0.8</v>
          </cell>
        </row>
        <row r="23">
          <cell r="B23">
            <v>21.983333333333299</v>
          </cell>
          <cell r="C23">
            <v>28.6</v>
          </cell>
          <cell r="D23">
            <v>18</v>
          </cell>
          <cell r="E23">
            <v>84.5</v>
          </cell>
          <cell r="F23">
            <v>99</v>
          </cell>
          <cell r="G23">
            <v>52</v>
          </cell>
          <cell r="H23" t="str">
            <v>*</v>
          </cell>
          <cell r="J23">
            <v>16.2</v>
          </cell>
          <cell r="K23">
            <v>0.2</v>
          </cell>
        </row>
        <row r="24">
          <cell r="B24">
            <v>21.7916666666667</v>
          </cell>
          <cell r="C24">
            <v>28</v>
          </cell>
          <cell r="D24">
            <v>18.2</v>
          </cell>
          <cell r="E24">
            <v>83.3333333333333</v>
          </cell>
          <cell r="F24">
            <v>99</v>
          </cell>
          <cell r="G24">
            <v>57</v>
          </cell>
          <cell r="H24" t="str">
            <v>*</v>
          </cell>
          <cell r="J24">
            <v>29.16</v>
          </cell>
          <cell r="K24">
            <v>0</v>
          </cell>
        </row>
        <row r="25">
          <cell r="B25">
            <v>24.404166666666701</v>
          </cell>
          <cell r="C25">
            <v>30.9</v>
          </cell>
          <cell r="D25">
            <v>19.7</v>
          </cell>
          <cell r="E25">
            <v>71.1666666666667</v>
          </cell>
          <cell r="F25">
            <v>88</v>
          </cell>
          <cell r="G25">
            <v>49</v>
          </cell>
          <cell r="H25" t="str">
            <v>*</v>
          </cell>
          <cell r="J25">
            <v>38.880000000000003</v>
          </cell>
          <cell r="K25">
            <v>0</v>
          </cell>
        </row>
        <row r="26">
          <cell r="B26">
            <v>26.8541666666667</v>
          </cell>
          <cell r="C26">
            <v>35.200000000000003</v>
          </cell>
          <cell r="D26">
            <v>21.4</v>
          </cell>
          <cell r="E26">
            <v>68.2083333333333</v>
          </cell>
          <cell r="F26">
            <v>91</v>
          </cell>
          <cell r="G26">
            <v>35</v>
          </cell>
          <cell r="H26" t="str">
            <v>*</v>
          </cell>
          <cell r="J26">
            <v>33.840000000000003</v>
          </cell>
          <cell r="K26">
            <v>0.8</v>
          </cell>
        </row>
        <row r="27">
          <cell r="B27">
            <v>27.308333333333302</v>
          </cell>
          <cell r="C27">
            <v>35.4</v>
          </cell>
          <cell r="D27">
            <v>22.6</v>
          </cell>
          <cell r="E27">
            <v>67.5833333333333</v>
          </cell>
          <cell r="F27">
            <v>91</v>
          </cell>
          <cell r="G27">
            <v>33</v>
          </cell>
          <cell r="H27" t="str">
            <v>*</v>
          </cell>
          <cell r="J27">
            <v>55.8</v>
          </cell>
          <cell r="K27">
            <v>0.2</v>
          </cell>
        </row>
        <row r="28">
          <cell r="B28">
            <v>27.612500000000001</v>
          </cell>
          <cell r="C28">
            <v>36</v>
          </cell>
          <cell r="D28">
            <v>22</v>
          </cell>
          <cell r="E28">
            <v>68.5416666666667</v>
          </cell>
          <cell r="F28">
            <v>94</v>
          </cell>
          <cell r="G28">
            <v>34</v>
          </cell>
          <cell r="H28" t="str">
            <v>*</v>
          </cell>
          <cell r="J28">
            <v>52.92</v>
          </cell>
          <cell r="K28">
            <v>0</v>
          </cell>
        </row>
        <row r="29">
          <cell r="B29">
            <v>25.058333333333302</v>
          </cell>
          <cell r="C29">
            <v>33.4</v>
          </cell>
          <cell r="D29">
            <v>18.5</v>
          </cell>
          <cell r="E29">
            <v>63.6666666666667</v>
          </cell>
          <cell r="F29">
            <v>94</v>
          </cell>
          <cell r="G29">
            <v>23</v>
          </cell>
          <cell r="H29" t="str">
            <v>*</v>
          </cell>
          <cell r="J29">
            <v>23.4</v>
          </cell>
          <cell r="K29">
            <v>0</v>
          </cell>
        </row>
        <row r="30">
          <cell r="B30">
            <v>24.379166666666698</v>
          </cell>
          <cell r="C30">
            <v>31.5</v>
          </cell>
          <cell r="D30">
            <v>19.8</v>
          </cell>
          <cell r="E30">
            <v>53.625</v>
          </cell>
          <cell r="F30">
            <v>76</v>
          </cell>
          <cell r="G30">
            <v>31</v>
          </cell>
          <cell r="H30" t="str">
            <v>*</v>
          </cell>
          <cell r="J30">
            <v>32.04</v>
          </cell>
          <cell r="K30">
            <v>0</v>
          </cell>
        </row>
        <row r="31">
          <cell r="B31">
            <v>23.670833333333299</v>
          </cell>
          <cell r="C31">
            <v>33.9</v>
          </cell>
          <cell r="D31">
            <v>15.5</v>
          </cell>
          <cell r="E31">
            <v>47.8333333333333</v>
          </cell>
          <cell r="F31">
            <v>75</v>
          </cell>
          <cell r="G31">
            <v>18</v>
          </cell>
          <cell r="H31" t="str">
            <v>*</v>
          </cell>
          <cell r="J31">
            <v>27.72</v>
          </cell>
          <cell r="K31">
            <v>0</v>
          </cell>
        </row>
        <row r="32">
          <cell r="B32">
            <v>26.695833333333301</v>
          </cell>
          <cell r="C32">
            <v>35</v>
          </cell>
          <cell r="D32">
            <v>20.2</v>
          </cell>
          <cell r="E32">
            <v>50.75</v>
          </cell>
          <cell r="F32">
            <v>68</v>
          </cell>
          <cell r="G32">
            <v>34</v>
          </cell>
          <cell r="H32" t="str">
            <v>*</v>
          </cell>
          <cell r="J32">
            <v>34.56</v>
          </cell>
          <cell r="K32">
            <v>0</v>
          </cell>
        </row>
        <row r="33">
          <cell r="B33">
            <v>26.824999999999999</v>
          </cell>
          <cell r="C33">
            <v>35.799999999999997</v>
          </cell>
          <cell r="D33">
            <v>20.3</v>
          </cell>
          <cell r="E33">
            <v>66.125</v>
          </cell>
          <cell r="F33">
            <v>98</v>
          </cell>
          <cell r="G33">
            <v>32</v>
          </cell>
          <cell r="H33" t="str">
            <v>*</v>
          </cell>
          <cell r="J33">
            <v>52.56</v>
          </cell>
          <cell r="K33">
            <v>9.4</v>
          </cell>
        </row>
        <row r="34">
          <cell r="B34">
            <v>26.6458333333333</v>
          </cell>
          <cell r="C34">
            <v>36</v>
          </cell>
          <cell r="D34">
            <v>20.2</v>
          </cell>
          <cell r="E34">
            <v>68.1666666666667</v>
          </cell>
          <cell r="F34">
            <v>99</v>
          </cell>
          <cell r="G34">
            <v>29</v>
          </cell>
          <cell r="H34" t="str">
            <v>*</v>
          </cell>
          <cell r="J34">
            <v>26.64</v>
          </cell>
          <cell r="K34">
            <v>0.2</v>
          </cell>
        </row>
        <row r="35">
          <cell r="B35">
            <v>27.225000000000001</v>
          </cell>
          <cell r="C35">
            <v>32.6</v>
          </cell>
          <cell r="D35">
            <v>22.2</v>
          </cell>
          <cell r="E35">
            <v>51.4583333333333</v>
          </cell>
          <cell r="F35">
            <v>69</v>
          </cell>
          <cell r="G35">
            <v>33</v>
          </cell>
          <cell r="H35" t="str">
            <v>*</v>
          </cell>
          <cell r="J35">
            <v>42.84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31.2083333333333</v>
          </cell>
          <cell r="C5">
            <v>38.5</v>
          </cell>
          <cell r="D5">
            <v>25.5</v>
          </cell>
          <cell r="E5">
            <v>35.4583333333333</v>
          </cell>
          <cell r="F5">
            <v>53</v>
          </cell>
          <cell r="G5">
            <v>21</v>
          </cell>
          <cell r="H5">
            <v>14.76</v>
          </cell>
          <cell r="J5">
            <v>36.72</v>
          </cell>
          <cell r="K5">
            <v>0</v>
          </cell>
        </row>
        <row r="6">
          <cell r="B6">
            <v>30.933333333333302</v>
          </cell>
          <cell r="C6">
            <v>38.4</v>
          </cell>
          <cell r="D6">
            <v>26</v>
          </cell>
          <cell r="E6">
            <v>37.875</v>
          </cell>
          <cell r="F6">
            <v>48</v>
          </cell>
          <cell r="G6">
            <v>23</v>
          </cell>
          <cell r="H6">
            <v>11.88</v>
          </cell>
          <cell r="J6">
            <v>33.119999999999997</v>
          </cell>
          <cell r="K6">
            <v>0</v>
          </cell>
        </row>
        <row r="7">
          <cell r="B7">
            <v>27.154166666666701</v>
          </cell>
          <cell r="C7">
            <v>32.6</v>
          </cell>
          <cell r="D7">
            <v>21.4</v>
          </cell>
          <cell r="E7">
            <v>60.7083333333333</v>
          </cell>
          <cell r="F7">
            <v>84</v>
          </cell>
          <cell r="G7">
            <v>42</v>
          </cell>
          <cell r="H7">
            <v>16.2</v>
          </cell>
          <cell r="J7">
            <v>28.08</v>
          </cell>
          <cell r="K7">
            <v>0</v>
          </cell>
        </row>
        <row r="8">
          <cell r="B8">
            <v>25.891666666666701</v>
          </cell>
          <cell r="C8">
            <v>33.4</v>
          </cell>
          <cell r="D8">
            <v>19.100000000000001</v>
          </cell>
          <cell r="E8">
            <v>58.2916666666667</v>
          </cell>
          <cell r="F8">
            <v>84</v>
          </cell>
          <cell r="G8">
            <v>33</v>
          </cell>
          <cell r="H8">
            <v>16.559999999999999</v>
          </cell>
          <cell r="J8">
            <v>35.64</v>
          </cell>
          <cell r="K8">
            <v>0</v>
          </cell>
        </row>
        <row r="9">
          <cell r="B9">
            <v>27.0625</v>
          </cell>
          <cell r="C9">
            <v>36.4</v>
          </cell>
          <cell r="D9">
            <v>20.7</v>
          </cell>
          <cell r="E9">
            <v>49.7083333333333</v>
          </cell>
          <cell r="F9">
            <v>75</v>
          </cell>
          <cell r="G9">
            <v>22</v>
          </cell>
          <cell r="H9">
            <v>18.72</v>
          </cell>
          <cell r="J9">
            <v>35.28</v>
          </cell>
          <cell r="K9">
            <v>0</v>
          </cell>
        </row>
        <row r="10">
          <cell r="B10">
            <v>28.824999999999999</v>
          </cell>
          <cell r="C10">
            <v>40.299999999999997</v>
          </cell>
          <cell r="D10">
            <v>18</v>
          </cell>
          <cell r="E10">
            <v>35.5833333333333</v>
          </cell>
          <cell r="F10">
            <v>70</v>
          </cell>
          <cell r="G10">
            <v>10</v>
          </cell>
          <cell r="H10">
            <v>21.24</v>
          </cell>
          <cell r="J10">
            <v>34.56</v>
          </cell>
          <cell r="K10">
            <v>0</v>
          </cell>
        </row>
        <row r="11">
          <cell r="B11">
            <v>29.65</v>
          </cell>
          <cell r="C11">
            <v>40.5</v>
          </cell>
          <cell r="D11">
            <v>20.6</v>
          </cell>
          <cell r="E11">
            <v>30.7916666666667</v>
          </cell>
          <cell r="F11">
            <v>56</v>
          </cell>
          <cell r="G11">
            <v>9</v>
          </cell>
          <cell r="H11">
            <v>19.079999999999998</v>
          </cell>
          <cell r="J11">
            <v>41.04</v>
          </cell>
          <cell r="K11">
            <v>0</v>
          </cell>
        </row>
        <row r="12">
          <cell r="B12">
            <v>31.445833333333301</v>
          </cell>
          <cell r="C12">
            <v>39.4</v>
          </cell>
          <cell r="D12">
            <v>25.3</v>
          </cell>
          <cell r="E12">
            <v>33.5416666666667</v>
          </cell>
          <cell r="F12">
            <v>58</v>
          </cell>
          <cell r="G12">
            <v>17</v>
          </cell>
          <cell r="H12">
            <v>12.6</v>
          </cell>
          <cell r="J12">
            <v>32.04</v>
          </cell>
          <cell r="K12">
            <v>0</v>
          </cell>
        </row>
        <row r="13">
          <cell r="B13">
            <v>29.5208333333333</v>
          </cell>
          <cell r="C13">
            <v>37.5</v>
          </cell>
          <cell r="D13">
            <v>23.7</v>
          </cell>
          <cell r="E13">
            <v>45.625</v>
          </cell>
          <cell r="F13">
            <v>83</v>
          </cell>
          <cell r="G13">
            <v>26</v>
          </cell>
          <cell r="H13">
            <v>13.32</v>
          </cell>
          <cell r="J13">
            <v>44.64</v>
          </cell>
          <cell r="K13">
            <v>3.4</v>
          </cell>
        </row>
        <row r="14">
          <cell r="B14">
            <v>22.233333333333299</v>
          </cell>
          <cell r="C14">
            <v>24.7</v>
          </cell>
          <cell r="D14">
            <v>20.100000000000001</v>
          </cell>
          <cell r="E14">
            <v>84.2916666666667</v>
          </cell>
          <cell r="F14">
            <v>93</v>
          </cell>
          <cell r="G14">
            <v>72</v>
          </cell>
          <cell r="H14">
            <v>15.84</v>
          </cell>
          <cell r="J14">
            <v>34.200000000000003</v>
          </cell>
          <cell r="K14">
            <v>8.8000000000000007</v>
          </cell>
        </row>
        <row r="15">
          <cell r="B15">
            <v>21.866666666666699</v>
          </cell>
          <cell r="C15">
            <v>24</v>
          </cell>
          <cell r="D15">
            <v>19.899999999999999</v>
          </cell>
          <cell r="E15">
            <v>88.4583333333333</v>
          </cell>
          <cell r="F15">
            <v>93</v>
          </cell>
          <cell r="G15">
            <v>76</v>
          </cell>
          <cell r="H15">
            <v>11.88</v>
          </cell>
          <cell r="J15">
            <v>33.840000000000003</v>
          </cell>
          <cell r="K15">
            <v>26.8</v>
          </cell>
        </row>
        <row r="16">
          <cell r="B16">
            <v>22.154166666666701</v>
          </cell>
          <cell r="C16">
            <v>30.3</v>
          </cell>
          <cell r="D16">
            <v>14.7</v>
          </cell>
          <cell r="E16">
            <v>73.875</v>
          </cell>
          <cell r="F16">
            <v>95</v>
          </cell>
          <cell r="G16">
            <v>32</v>
          </cell>
          <cell r="H16">
            <v>13.32</v>
          </cell>
          <cell r="J16">
            <v>23.4</v>
          </cell>
          <cell r="K16">
            <v>0</v>
          </cell>
        </row>
        <row r="17">
          <cell r="B17">
            <v>25.808333333333302</v>
          </cell>
          <cell r="C17">
            <v>34.700000000000003</v>
          </cell>
          <cell r="D17">
            <v>19.3</v>
          </cell>
          <cell r="E17">
            <v>62.0416666666667</v>
          </cell>
          <cell r="F17">
            <v>88</v>
          </cell>
          <cell r="G17">
            <v>35</v>
          </cell>
          <cell r="H17">
            <v>16.559999999999999</v>
          </cell>
          <cell r="J17">
            <v>77.040000000000006</v>
          </cell>
          <cell r="K17">
            <v>18.399999999999999</v>
          </cell>
        </row>
        <row r="18">
          <cell r="B18">
            <v>28.225000000000001</v>
          </cell>
          <cell r="C18">
            <v>36.1</v>
          </cell>
          <cell r="D18">
            <v>23</v>
          </cell>
          <cell r="E18">
            <v>51.9583333333333</v>
          </cell>
          <cell r="F18">
            <v>80</v>
          </cell>
          <cell r="G18">
            <v>23</v>
          </cell>
          <cell r="H18">
            <v>16.559999999999999</v>
          </cell>
          <cell r="J18">
            <v>29.52</v>
          </cell>
          <cell r="K18">
            <v>0</v>
          </cell>
        </row>
        <row r="19">
          <cell r="B19">
            <v>28.2708333333333</v>
          </cell>
          <cell r="C19">
            <v>36.200000000000003</v>
          </cell>
          <cell r="D19">
            <v>22.9</v>
          </cell>
          <cell r="E19">
            <v>51.1666666666667</v>
          </cell>
          <cell r="F19">
            <v>72</v>
          </cell>
          <cell r="G19">
            <v>26</v>
          </cell>
          <cell r="H19">
            <v>16.920000000000002</v>
          </cell>
          <cell r="J19">
            <v>39.96</v>
          </cell>
          <cell r="K19">
            <v>0</v>
          </cell>
        </row>
        <row r="20">
          <cell r="B20">
            <v>27.5625</v>
          </cell>
          <cell r="C20">
            <v>35.9</v>
          </cell>
          <cell r="D20">
            <v>19.600000000000001</v>
          </cell>
          <cell r="E20">
            <v>56.2916666666667</v>
          </cell>
          <cell r="F20">
            <v>88</v>
          </cell>
          <cell r="G20">
            <v>27</v>
          </cell>
          <cell r="H20">
            <v>10.08</v>
          </cell>
          <cell r="J20">
            <v>26.64</v>
          </cell>
          <cell r="K20">
            <v>0</v>
          </cell>
        </row>
        <row r="21">
          <cell r="B21">
            <v>28.170833333333299</v>
          </cell>
          <cell r="C21">
            <v>37.6</v>
          </cell>
          <cell r="D21">
            <v>20.7</v>
          </cell>
          <cell r="E21">
            <v>53.7083333333333</v>
          </cell>
          <cell r="F21">
            <v>82</v>
          </cell>
          <cell r="G21">
            <v>24</v>
          </cell>
          <cell r="H21">
            <v>13.32</v>
          </cell>
          <cell r="J21">
            <v>67.680000000000007</v>
          </cell>
          <cell r="K21">
            <v>4</v>
          </cell>
        </row>
        <row r="22">
          <cell r="B22">
            <v>23.991666666666699</v>
          </cell>
          <cell r="C22">
            <v>31.2</v>
          </cell>
          <cell r="D22">
            <v>21.1</v>
          </cell>
          <cell r="E22">
            <v>71.625</v>
          </cell>
          <cell r="F22">
            <v>90</v>
          </cell>
          <cell r="G22">
            <v>44</v>
          </cell>
          <cell r="H22">
            <v>22.68</v>
          </cell>
          <cell r="J22">
            <v>42.84</v>
          </cell>
          <cell r="K22">
            <v>2.8</v>
          </cell>
        </row>
        <row r="23">
          <cell r="B23">
            <v>21.608333333333299</v>
          </cell>
          <cell r="C23">
            <v>24.1</v>
          </cell>
          <cell r="D23">
            <v>19.899999999999999</v>
          </cell>
          <cell r="E23">
            <v>87.5</v>
          </cell>
          <cell r="F23">
            <v>93</v>
          </cell>
          <cell r="G23">
            <v>75</v>
          </cell>
          <cell r="H23">
            <v>14.76</v>
          </cell>
          <cell r="J23">
            <v>21.96</v>
          </cell>
          <cell r="K23">
            <v>0.2</v>
          </cell>
        </row>
        <row r="24">
          <cell r="B24">
            <v>23.358333333333299</v>
          </cell>
          <cell r="C24">
            <v>28.4</v>
          </cell>
          <cell r="D24">
            <v>20.6</v>
          </cell>
          <cell r="E24">
            <v>78.2916666666667</v>
          </cell>
          <cell r="F24">
            <v>93</v>
          </cell>
          <cell r="G24">
            <v>52</v>
          </cell>
          <cell r="H24">
            <v>14.76</v>
          </cell>
          <cell r="J24">
            <v>30.24</v>
          </cell>
          <cell r="K24">
            <v>0</v>
          </cell>
        </row>
        <row r="25">
          <cell r="B25">
            <v>25.004166666666698</v>
          </cell>
          <cell r="C25">
            <v>32.700000000000003</v>
          </cell>
          <cell r="D25">
            <v>19.899999999999999</v>
          </cell>
          <cell r="E25">
            <v>71.25</v>
          </cell>
          <cell r="F25">
            <v>89</v>
          </cell>
          <cell r="G25">
            <v>39</v>
          </cell>
          <cell r="H25">
            <v>14.04</v>
          </cell>
          <cell r="J25">
            <v>33.840000000000003</v>
          </cell>
          <cell r="K25">
            <v>0</v>
          </cell>
        </row>
        <row r="26">
          <cell r="B26">
            <v>27.054166666666699</v>
          </cell>
          <cell r="C26">
            <v>35.4</v>
          </cell>
          <cell r="D26">
            <v>22.3</v>
          </cell>
          <cell r="E26">
            <v>65.2916666666667</v>
          </cell>
          <cell r="F26">
            <v>86</v>
          </cell>
          <cell r="G26">
            <v>32</v>
          </cell>
          <cell r="H26">
            <v>34.200000000000003</v>
          </cell>
          <cell r="J26">
            <v>75.239999999999995</v>
          </cell>
          <cell r="K26">
            <v>0</v>
          </cell>
        </row>
        <row r="27">
          <cell r="B27">
            <v>27.8958333333333</v>
          </cell>
          <cell r="C27">
            <v>36</v>
          </cell>
          <cell r="D27">
            <v>21.5</v>
          </cell>
          <cell r="E27">
            <v>60.0833333333333</v>
          </cell>
          <cell r="F27">
            <v>88</v>
          </cell>
          <cell r="G27">
            <v>30</v>
          </cell>
          <cell r="H27">
            <v>14.4</v>
          </cell>
          <cell r="J27">
            <v>48.24</v>
          </cell>
          <cell r="K27">
            <v>0</v>
          </cell>
        </row>
        <row r="28">
          <cell r="B28">
            <v>30.316666666666698</v>
          </cell>
          <cell r="C28">
            <v>36.9</v>
          </cell>
          <cell r="D28">
            <v>25.4</v>
          </cell>
          <cell r="E28">
            <v>51.6666666666667</v>
          </cell>
          <cell r="F28">
            <v>66</v>
          </cell>
          <cell r="G28">
            <v>31</v>
          </cell>
          <cell r="H28">
            <v>17.64</v>
          </cell>
          <cell r="J28">
            <v>47.88</v>
          </cell>
          <cell r="K28">
            <v>0</v>
          </cell>
        </row>
        <row r="29">
          <cell r="B29">
            <v>27.5208333333333</v>
          </cell>
          <cell r="C29">
            <v>34.200000000000003</v>
          </cell>
          <cell r="D29">
            <v>22.7</v>
          </cell>
          <cell r="E29">
            <v>69.5</v>
          </cell>
          <cell r="F29">
            <v>91</v>
          </cell>
          <cell r="G29">
            <v>45</v>
          </cell>
          <cell r="H29">
            <v>12.96</v>
          </cell>
          <cell r="J29">
            <v>33.840000000000003</v>
          </cell>
          <cell r="K29">
            <v>2.6</v>
          </cell>
        </row>
        <row r="30">
          <cell r="B30">
            <v>24.366666666666699</v>
          </cell>
          <cell r="C30">
            <v>29.4</v>
          </cell>
          <cell r="D30">
            <v>20.100000000000001</v>
          </cell>
          <cell r="E30">
            <v>72.7916666666667</v>
          </cell>
          <cell r="F30">
            <v>92</v>
          </cell>
          <cell r="G30">
            <v>59</v>
          </cell>
          <cell r="H30">
            <v>15.48</v>
          </cell>
          <cell r="J30">
            <v>32.04</v>
          </cell>
          <cell r="K30">
            <v>10.8</v>
          </cell>
        </row>
        <row r="31">
          <cell r="B31">
            <v>24.095833333333299</v>
          </cell>
          <cell r="C31">
            <v>31.7</v>
          </cell>
          <cell r="D31">
            <v>19.100000000000001</v>
          </cell>
          <cell r="E31">
            <v>71.6666666666667</v>
          </cell>
          <cell r="F31">
            <v>94</v>
          </cell>
          <cell r="G31">
            <v>41</v>
          </cell>
          <cell r="H31">
            <v>12.6</v>
          </cell>
          <cell r="J31">
            <v>22.32</v>
          </cell>
          <cell r="K31">
            <v>0</v>
          </cell>
        </row>
        <row r="32">
          <cell r="B32">
            <v>25.033333333333299</v>
          </cell>
          <cell r="C32">
            <v>30.7</v>
          </cell>
          <cell r="D32">
            <v>21.9</v>
          </cell>
          <cell r="E32">
            <v>74.5833333333333</v>
          </cell>
          <cell r="F32">
            <v>87</v>
          </cell>
          <cell r="G32">
            <v>50</v>
          </cell>
          <cell r="H32">
            <v>11.88</v>
          </cell>
          <cell r="J32">
            <v>28.44</v>
          </cell>
          <cell r="K32">
            <v>2</v>
          </cell>
        </row>
        <row r="33">
          <cell r="B33">
            <v>26.662500000000001</v>
          </cell>
          <cell r="C33">
            <v>34.9</v>
          </cell>
          <cell r="D33">
            <v>19.899999999999999</v>
          </cell>
          <cell r="E33">
            <v>66.5833333333333</v>
          </cell>
          <cell r="F33">
            <v>94</v>
          </cell>
          <cell r="G33">
            <v>32</v>
          </cell>
          <cell r="H33">
            <v>12.6</v>
          </cell>
          <cell r="J33">
            <v>25.56</v>
          </cell>
          <cell r="K33">
            <v>0</v>
          </cell>
        </row>
        <row r="34">
          <cell r="B34">
            <v>27.316666666666698</v>
          </cell>
          <cell r="C34">
            <v>35.700000000000003</v>
          </cell>
          <cell r="D34">
            <v>21.5</v>
          </cell>
          <cell r="E34">
            <v>59.25</v>
          </cell>
          <cell r="F34">
            <v>81</v>
          </cell>
          <cell r="G34">
            <v>29</v>
          </cell>
          <cell r="H34">
            <v>18.72</v>
          </cell>
          <cell r="J34">
            <v>47.88</v>
          </cell>
          <cell r="K34">
            <v>20</v>
          </cell>
        </row>
        <row r="35">
          <cell r="B35">
            <v>28.045833333333299</v>
          </cell>
          <cell r="C35">
            <v>34.9</v>
          </cell>
          <cell r="D35">
            <v>23.9</v>
          </cell>
          <cell r="E35">
            <v>51.625</v>
          </cell>
          <cell r="F35">
            <v>73</v>
          </cell>
          <cell r="G35">
            <v>25</v>
          </cell>
          <cell r="H35">
            <v>20.16</v>
          </cell>
          <cell r="J35">
            <v>35.64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30.9166666666667</v>
          </cell>
          <cell r="C5">
            <v>39</v>
          </cell>
          <cell r="D5">
            <v>23.5</v>
          </cell>
          <cell r="E5">
            <v>37.625</v>
          </cell>
          <cell r="F5">
            <v>59</v>
          </cell>
          <cell r="G5">
            <v>20</v>
          </cell>
          <cell r="H5">
            <v>19.8</v>
          </cell>
          <cell r="J5">
            <v>41.76</v>
          </cell>
          <cell r="K5">
            <v>0</v>
          </cell>
        </row>
        <row r="6">
          <cell r="B6">
            <v>30.266666666666701</v>
          </cell>
          <cell r="C6">
            <v>34.9</v>
          </cell>
          <cell r="D6">
            <v>26.2</v>
          </cell>
          <cell r="E6">
            <v>42.375</v>
          </cell>
          <cell r="F6">
            <v>56</v>
          </cell>
          <cell r="G6">
            <v>33</v>
          </cell>
          <cell r="H6">
            <v>25.92</v>
          </cell>
          <cell r="J6">
            <v>38.159999999999997</v>
          </cell>
          <cell r="K6">
            <v>0</v>
          </cell>
        </row>
        <row r="7">
          <cell r="B7">
            <v>30.779166666666701</v>
          </cell>
          <cell r="C7">
            <v>37.6</v>
          </cell>
          <cell r="D7">
            <v>25.9</v>
          </cell>
          <cell r="E7">
            <v>40.75</v>
          </cell>
          <cell r="F7">
            <v>54</v>
          </cell>
          <cell r="G7">
            <v>28</v>
          </cell>
          <cell r="H7">
            <v>17.64</v>
          </cell>
          <cell r="J7">
            <v>34.56</v>
          </cell>
          <cell r="K7">
            <v>0</v>
          </cell>
        </row>
        <row r="8">
          <cell r="B8">
            <v>28.5416666666667</v>
          </cell>
          <cell r="C8">
            <v>38.5</v>
          </cell>
          <cell r="D8">
            <v>21.2</v>
          </cell>
          <cell r="E8">
            <v>55.2916666666667</v>
          </cell>
          <cell r="F8">
            <v>87</v>
          </cell>
          <cell r="G8">
            <v>23</v>
          </cell>
          <cell r="H8">
            <v>18.36</v>
          </cell>
          <cell r="J8">
            <v>41.04</v>
          </cell>
          <cell r="K8">
            <v>0</v>
          </cell>
        </row>
        <row r="9">
          <cell r="B9">
            <v>31.420833333333299</v>
          </cell>
          <cell r="C9">
            <v>39.5</v>
          </cell>
          <cell r="D9">
            <v>24.9</v>
          </cell>
          <cell r="E9">
            <v>39.1666666666667</v>
          </cell>
          <cell r="F9">
            <v>59</v>
          </cell>
          <cell r="G9">
            <v>15</v>
          </cell>
          <cell r="H9">
            <v>32.4</v>
          </cell>
          <cell r="J9">
            <v>45</v>
          </cell>
          <cell r="K9">
            <v>0</v>
          </cell>
        </row>
        <row r="10">
          <cell r="B10">
            <v>32.262500000000003</v>
          </cell>
          <cell r="C10">
            <v>40.799999999999997</v>
          </cell>
          <cell r="D10">
            <v>22.8</v>
          </cell>
          <cell r="E10">
            <v>27.1666666666667</v>
          </cell>
          <cell r="F10">
            <v>58</v>
          </cell>
          <cell r="G10">
            <v>11</v>
          </cell>
          <cell r="H10">
            <v>25.56</v>
          </cell>
          <cell r="J10">
            <v>32.04</v>
          </cell>
          <cell r="K10">
            <v>0</v>
          </cell>
        </row>
        <row r="11">
          <cell r="B11">
            <v>31.15</v>
          </cell>
          <cell r="C11">
            <v>38.299999999999997</v>
          </cell>
          <cell r="D11">
            <v>23</v>
          </cell>
          <cell r="E11">
            <v>25.7083333333333</v>
          </cell>
          <cell r="F11">
            <v>44</v>
          </cell>
          <cell r="G11">
            <v>10</v>
          </cell>
          <cell r="H11">
            <v>20.52</v>
          </cell>
          <cell r="J11">
            <v>36.72</v>
          </cell>
          <cell r="K11">
            <v>0</v>
          </cell>
        </row>
        <row r="12">
          <cell r="B12">
            <v>31.4583333333333</v>
          </cell>
          <cell r="C12">
            <v>39.299999999999997</v>
          </cell>
          <cell r="D12">
            <v>26</v>
          </cell>
          <cell r="E12">
            <v>39.2083333333333</v>
          </cell>
          <cell r="F12">
            <v>56</v>
          </cell>
          <cell r="G12">
            <v>21</v>
          </cell>
          <cell r="H12">
            <v>22.32</v>
          </cell>
          <cell r="J12">
            <v>37.799999999999997</v>
          </cell>
          <cell r="K12">
            <v>0</v>
          </cell>
        </row>
        <row r="13">
          <cell r="B13">
            <v>28.862500000000001</v>
          </cell>
          <cell r="C13">
            <v>35</v>
          </cell>
          <cell r="D13">
            <v>24.1</v>
          </cell>
          <cell r="E13">
            <v>48.7083333333333</v>
          </cell>
          <cell r="F13">
            <v>78</v>
          </cell>
          <cell r="G13">
            <v>28</v>
          </cell>
          <cell r="H13">
            <v>26.64</v>
          </cell>
          <cell r="J13">
            <v>44.64</v>
          </cell>
          <cell r="K13">
            <v>0.2</v>
          </cell>
        </row>
        <row r="14">
          <cell r="B14">
            <v>26.3958333333333</v>
          </cell>
          <cell r="C14">
            <v>34.1</v>
          </cell>
          <cell r="D14">
            <v>21.9</v>
          </cell>
          <cell r="E14">
            <v>66.599999999999994</v>
          </cell>
          <cell r="F14">
            <v>100</v>
          </cell>
          <cell r="G14">
            <v>36</v>
          </cell>
          <cell r="H14">
            <v>21.96</v>
          </cell>
          <cell r="J14">
            <v>32.4</v>
          </cell>
          <cell r="K14">
            <v>9.8000000000000007</v>
          </cell>
        </row>
        <row r="15">
          <cell r="B15">
            <v>27.308333333333302</v>
          </cell>
          <cell r="C15">
            <v>34.1</v>
          </cell>
          <cell r="D15">
            <v>22.8</v>
          </cell>
          <cell r="E15">
            <v>62.363636363636402</v>
          </cell>
          <cell r="F15">
            <v>100</v>
          </cell>
          <cell r="G15">
            <v>37</v>
          </cell>
          <cell r="H15">
            <v>28.44</v>
          </cell>
          <cell r="J15">
            <v>53.64</v>
          </cell>
          <cell r="K15">
            <v>1.2</v>
          </cell>
        </row>
        <row r="16">
          <cell r="B16">
            <v>27.720833333333299</v>
          </cell>
          <cell r="C16">
            <v>35</v>
          </cell>
          <cell r="D16">
            <v>22.5</v>
          </cell>
          <cell r="E16">
            <v>59.5416666666667</v>
          </cell>
          <cell r="F16">
            <v>91</v>
          </cell>
          <cell r="G16">
            <v>33</v>
          </cell>
          <cell r="H16">
            <v>13.68</v>
          </cell>
          <cell r="J16">
            <v>29.52</v>
          </cell>
          <cell r="K16">
            <v>0</v>
          </cell>
        </row>
        <row r="17">
          <cell r="B17">
            <v>29.170833333333299</v>
          </cell>
          <cell r="C17">
            <v>36.799999999999997</v>
          </cell>
          <cell r="D17">
            <v>23.5</v>
          </cell>
          <cell r="E17">
            <v>48.5833333333333</v>
          </cell>
          <cell r="F17">
            <v>72</v>
          </cell>
          <cell r="G17">
            <v>26</v>
          </cell>
          <cell r="H17">
            <v>18.72</v>
          </cell>
          <cell r="J17">
            <v>50.4</v>
          </cell>
          <cell r="K17">
            <v>0</v>
          </cell>
        </row>
        <row r="18">
          <cell r="B18">
            <v>30.637499999999999</v>
          </cell>
          <cell r="C18">
            <v>38.5</v>
          </cell>
          <cell r="D18">
            <v>23.5</v>
          </cell>
          <cell r="E18">
            <v>39.6666666666667</v>
          </cell>
          <cell r="F18">
            <v>67</v>
          </cell>
          <cell r="G18">
            <v>15</v>
          </cell>
          <cell r="H18">
            <v>22.32</v>
          </cell>
          <cell r="J18">
            <v>35.28</v>
          </cell>
          <cell r="K18">
            <v>0</v>
          </cell>
        </row>
        <row r="19">
          <cell r="B19">
            <v>27.004166666666698</v>
          </cell>
          <cell r="C19">
            <v>37</v>
          </cell>
          <cell r="D19">
            <v>21.4</v>
          </cell>
          <cell r="E19">
            <v>58.625</v>
          </cell>
          <cell r="F19">
            <v>100</v>
          </cell>
          <cell r="G19">
            <v>25</v>
          </cell>
          <cell r="H19">
            <v>27</v>
          </cell>
          <cell r="J19">
            <v>80.28</v>
          </cell>
          <cell r="K19">
            <v>19.2</v>
          </cell>
        </row>
        <row r="20">
          <cell r="B20">
            <v>27.420833333333299</v>
          </cell>
          <cell r="C20">
            <v>34.9</v>
          </cell>
          <cell r="D20">
            <v>20.6</v>
          </cell>
          <cell r="E20">
            <v>57.772727272727302</v>
          </cell>
          <cell r="F20">
            <v>100</v>
          </cell>
          <cell r="G20">
            <v>28</v>
          </cell>
          <cell r="H20">
            <v>19.079999999999998</v>
          </cell>
          <cell r="J20">
            <v>50.4</v>
          </cell>
          <cell r="K20">
            <v>0.4</v>
          </cell>
        </row>
        <row r="21">
          <cell r="B21">
            <v>27.908333333333299</v>
          </cell>
          <cell r="C21">
            <v>36.200000000000003</v>
          </cell>
          <cell r="D21">
            <v>23.3</v>
          </cell>
          <cell r="E21">
            <v>54.75</v>
          </cell>
          <cell r="F21">
            <v>74</v>
          </cell>
          <cell r="G21">
            <v>29</v>
          </cell>
          <cell r="H21">
            <v>26.28</v>
          </cell>
          <cell r="J21">
            <v>72.72</v>
          </cell>
          <cell r="K21">
            <v>0</v>
          </cell>
        </row>
        <row r="22">
          <cell r="B22">
            <v>25.004166666666698</v>
          </cell>
          <cell r="C22">
            <v>31.2</v>
          </cell>
          <cell r="D22">
            <v>21.4</v>
          </cell>
          <cell r="E22">
            <v>73.6666666666667</v>
          </cell>
          <cell r="F22">
            <v>100</v>
          </cell>
          <cell r="G22">
            <v>44</v>
          </cell>
          <cell r="H22">
            <v>28.44</v>
          </cell>
          <cell r="J22">
            <v>54</v>
          </cell>
          <cell r="K22">
            <v>0.8</v>
          </cell>
        </row>
        <row r="23">
          <cell r="B23">
            <v>24.162500000000001</v>
          </cell>
          <cell r="C23">
            <v>30.5</v>
          </cell>
          <cell r="D23">
            <v>20.9</v>
          </cell>
          <cell r="E23">
            <v>75.7222222222222</v>
          </cell>
          <cell r="F23">
            <v>100</v>
          </cell>
          <cell r="G23">
            <v>49</v>
          </cell>
          <cell r="H23">
            <v>25.2</v>
          </cell>
          <cell r="J23">
            <v>33.840000000000003</v>
          </cell>
          <cell r="K23">
            <v>0</v>
          </cell>
        </row>
        <row r="24">
          <cell r="B24">
            <v>25.125</v>
          </cell>
          <cell r="C24">
            <v>33.5</v>
          </cell>
          <cell r="D24">
            <v>21.1</v>
          </cell>
          <cell r="E24">
            <v>68.588235294117695</v>
          </cell>
          <cell r="F24">
            <v>100</v>
          </cell>
          <cell r="G24">
            <v>32</v>
          </cell>
          <cell r="H24">
            <v>24.84</v>
          </cell>
          <cell r="J24">
            <v>49.32</v>
          </cell>
          <cell r="K24">
            <v>0</v>
          </cell>
        </row>
        <row r="25">
          <cell r="B25">
            <v>25.587499999999999</v>
          </cell>
          <cell r="C25">
            <v>34.299999999999997</v>
          </cell>
          <cell r="D25">
            <v>20.399999999999999</v>
          </cell>
          <cell r="E25">
            <v>67.5833333333333</v>
          </cell>
          <cell r="F25">
            <v>98</v>
          </cell>
          <cell r="G25">
            <v>30</v>
          </cell>
          <cell r="H25">
            <v>33.840000000000003</v>
          </cell>
          <cell r="J25">
            <v>64.44</v>
          </cell>
          <cell r="K25">
            <v>11</v>
          </cell>
        </row>
        <row r="26">
          <cell r="B26">
            <v>26.8</v>
          </cell>
          <cell r="C26">
            <v>34.299999999999997</v>
          </cell>
          <cell r="D26">
            <v>22.4</v>
          </cell>
          <cell r="E26">
            <v>65.3333333333333</v>
          </cell>
          <cell r="F26">
            <v>87</v>
          </cell>
          <cell r="G26">
            <v>31</v>
          </cell>
          <cell r="H26">
            <v>24.84</v>
          </cell>
          <cell r="J26">
            <v>37.799999999999997</v>
          </cell>
          <cell r="K26">
            <v>1.4</v>
          </cell>
        </row>
        <row r="27">
          <cell r="B27">
            <v>27.420833333333299</v>
          </cell>
          <cell r="C27">
            <v>34.9</v>
          </cell>
          <cell r="D27">
            <v>23.5</v>
          </cell>
          <cell r="E27">
            <v>65.2916666666667</v>
          </cell>
          <cell r="F27">
            <v>86</v>
          </cell>
          <cell r="G27">
            <v>33</v>
          </cell>
          <cell r="H27">
            <v>31.32</v>
          </cell>
          <cell r="J27">
            <v>44.28</v>
          </cell>
          <cell r="K27">
            <v>0.6</v>
          </cell>
        </row>
        <row r="28">
          <cell r="B28">
            <v>29.116666666666699</v>
          </cell>
          <cell r="C28">
            <v>36.6</v>
          </cell>
          <cell r="D28">
            <v>23.7</v>
          </cell>
          <cell r="E28">
            <v>55.0833333333333</v>
          </cell>
          <cell r="F28">
            <v>86</v>
          </cell>
          <cell r="G28">
            <v>28</v>
          </cell>
          <cell r="H28">
            <v>34.92</v>
          </cell>
          <cell r="J28">
            <v>51.84</v>
          </cell>
          <cell r="K28">
            <v>0</v>
          </cell>
        </row>
        <row r="29">
          <cell r="B29">
            <v>30.070833333333301</v>
          </cell>
          <cell r="C29">
            <v>37.299999999999997</v>
          </cell>
          <cell r="D29">
            <v>25.2</v>
          </cell>
          <cell r="F29">
            <v>73</v>
          </cell>
          <cell r="H29">
            <v>28.08</v>
          </cell>
          <cell r="J29">
            <v>44.28</v>
          </cell>
          <cell r="K29">
            <v>0</v>
          </cell>
        </row>
        <row r="30">
          <cell r="B30">
            <v>25.108333333333299</v>
          </cell>
          <cell r="C30">
            <v>31</v>
          </cell>
          <cell r="D30">
            <v>20.100000000000001</v>
          </cell>
          <cell r="E30">
            <v>66.4375</v>
          </cell>
          <cell r="F30">
            <v>90</v>
          </cell>
          <cell r="G30">
            <v>48</v>
          </cell>
          <cell r="H30">
            <v>48.24</v>
          </cell>
          <cell r="J30">
            <v>68.400000000000006</v>
          </cell>
          <cell r="K30">
            <v>67.400000000000006</v>
          </cell>
        </row>
        <row r="31">
          <cell r="B31">
            <v>24.258333333333301</v>
          </cell>
          <cell r="C31">
            <v>30</v>
          </cell>
          <cell r="D31">
            <v>20.9</v>
          </cell>
          <cell r="E31">
            <v>78.0625</v>
          </cell>
          <cell r="F31">
            <v>100</v>
          </cell>
          <cell r="G31">
            <v>57</v>
          </cell>
          <cell r="H31">
            <v>18.72</v>
          </cell>
          <cell r="J31">
            <v>26.64</v>
          </cell>
          <cell r="K31">
            <v>1.8</v>
          </cell>
        </row>
        <row r="32">
          <cell r="B32">
            <v>27.2708333333333</v>
          </cell>
          <cell r="C32">
            <v>35.200000000000003</v>
          </cell>
          <cell r="D32">
            <v>23.7</v>
          </cell>
          <cell r="E32">
            <v>71</v>
          </cell>
          <cell r="F32">
            <v>100</v>
          </cell>
          <cell r="G32">
            <v>32</v>
          </cell>
          <cell r="H32">
            <v>23.76</v>
          </cell>
          <cell r="J32">
            <v>37.44</v>
          </cell>
          <cell r="K32">
            <v>1.8</v>
          </cell>
        </row>
        <row r="33">
          <cell r="B33">
            <v>25.566666666666698</v>
          </cell>
          <cell r="C33">
            <v>32.200000000000003</v>
          </cell>
          <cell r="D33">
            <v>22.3</v>
          </cell>
          <cell r="E33">
            <v>76.95</v>
          </cell>
          <cell r="F33">
            <v>100</v>
          </cell>
          <cell r="G33">
            <v>48</v>
          </cell>
          <cell r="H33">
            <v>25.92</v>
          </cell>
          <cell r="J33">
            <v>39.6</v>
          </cell>
          <cell r="K33">
            <v>7.8</v>
          </cell>
        </row>
        <row r="34">
          <cell r="B34">
            <v>27.220833333333299</v>
          </cell>
          <cell r="C34">
            <v>34.200000000000003</v>
          </cell>
          <cell r="D34">
            <v>20.7</v>
          </cell>
          <cell r="E34">
            <v>63.5</v>
          </cell>
          <cell r="F34">
            <v>100</v>
          </cell>
          <cell r="G34">
            <v>33</v>
          </cell>
          <cell r="H34">
            <v>19.8</v>
          </cell>
          <cell r="J34">
            <v>58.68</v>
          </cell>
          <cell r="K34">
            <v>9</v>
          </cell>
        </row>
        <row r="35">
          <cell r="B35">
            <v>27.287500000000001</v>
          </cell>
          <cell r="C35">
            <v>34.6</v>
          </cell>
          <cell r="D35">
            <v>22.5</v>
          </cell>
          <cell r="E35">
            <v>62.25</v>
          </cell>
          <cell r="F35">
            <v>96</v>
          </cell>
          <cell r="G35">
            <v>32</v>
          </cell>
          <cell r="H35">
            <v>28.44</v>
          </cell>
          <cell r="J35">
            <v>50.04</v>
          </cell>
          <cell r="K35">
            <v>0.2</v>
          </cell>
        </row>
      </sheetData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32.612499999999997</v>
          </cell>
          <cell r="C5">
            <v>40.799999999999997</v>
          </cell>
          <cell r="D5">
            <v>25.2</v>
          </cell>
          <cell r="E5">
            <v>27.5833333333333</v>
          </cell>
          <cell r="F5">
            <v>51</v>
          </cell>
          <cell r="G5">
            <v>15</v>
          </cell>
          <cell r="H5">
            <v>11.52</v>
          </cell>
          <cell r="J5">
            <v>32.76</v>
          </cell>
          <cell r="K5">
            <v>0</v>
          </cell>
        </row>
        <row r="6">
          <cell r="B6">
            <v>32.549999999999997</v>
          </cell>
          <cell r="C6">
            <v>40.799999999999997</v>
          </cell>
          <cell r="D6">
            <v>25.9</v>
          </cell>
          <cell r="E6">
            <v>31.3333333333333</v>
          </cell>
          <cell r="F6">
            <v>56</v>
          </cell>
          <cell r="G6">
            <v>16</v>
          </cell>
          <cell r="H6">
            <v>15.48</v>
          </cell>
          <cell r="J6">
            <v>39.6</v>
          </cell>
          <cell r="K6">
            <v>0</v>
          </cell>
        </row>
        <row r="7">
          <cell r="B7">
            <v>31.9166666666667</v>
          </cell>
          <cell r="C7">
            <v>38.4</v>
          </cell>
          <cell r="D7">
            <v>25.9</v>
          </cell>
          <cell r="E7">
            <v>41.5416666666667</v>
          </cell>
          <cell r="F7">
            <v>61</v>
          </cell>
          <cell r="G7">
            <v>27</v>
          </cell>
          <cell r="H7">
            <v>8.64</v>
          </cell>
          <cell r="J7">
            <v>21.24</v>
          </cell>
          <cell r="K7">
            <v>0</v>
          </cell>
        </row>
        <row r="8">
          <cell r="B8">
            <v>27.0833333333333</v>
          </cell>
          <cell r="C8">
            <v>33.9</v>
          </cell>
          <cell r="D8">
            <v>19.399999999999999</v>
          </cell>
          <cell r="E8">
            <v>46.2083333333333</v>
          </cell>
          <cell r="F8">
            <v>66</v>
          </cell>
          <cell r="G8">
            <v>30</v>
          </cell>
          <cell r="H8">
            <v>11.52</v>
          </cell>
          <cell r="J8">
            <v>29.88</v>
          </cell>
          <cell r="K8">
            <v>0</v>
          </cell>
        </row>
        <row r="9">
          <cell r="B9">
            <v>27.3</v>
          </cell>
          <cell r="C9">
            <v>36.700000000000003</v>
          </cell>
          <cell r="D9">
            <v>18.399999999999999</v>
          </cell>
          <cell r="E9">
            <v>42.75</v>
          </cell>
          <cell r="F9">
            <v>67</v>
          </cell>
          <cell r="G9">
            <v>16</v>
          </cell>
          <cell r="H9">
            <v>12.24</v>
          </cell>
          <cell r="J9">
            <v>31.68</v>
          </cell>
          <cell r="K9">
            <v>0</v>
          </cell>
        </row>
        <row r="10">
          <cell r="B10">
            <v>29.058333333333302</v>
          </cell>
          <cell r="C10">
            <v>39.799999999999997</v>
          </cell>
          <cell r="D10">
            <v>20.399999999999999</v>
          </cell>
          <cell r="E10">
            <v>35</v>
          </cell>
          <cell r="F10">
            <v>62</v>
          </cell>
          <cell r="G10">
            <v>12</v>
          </cell>
          <cell r="H10">
            <v>6.12</v>
          </cell>
          <cell r="J10">
            <v>19.079999999999998</v>
          </cell>
          <cell r="K10">
            <v>0</v>
          </cell>
        </row>
        <row r="11">
          <cell r="B11">
            <v>29.6458333333333</v>
          </cell>
          <cell r="C11">
            <v>40.1</v>
          </cell>
          <cell r="D11">
            <v>20.8</v>
          </cell>
          <cell r="E11">
            <v>30.125</v>
          </cell>
          <cell r="F11">
            <v>47</v>
          </cell>
          <cell r="G11">
            <v>12</v>
          </cell>
          <cell r="H11">
            <v>6.12</v>
          </cell>
          <cell r="J11">
            <v>22.32</v>
          </cell>
          <cell r="K11">
            <v>0</v>
          </cell>
        </row>
        <row r="12">
          <cell r="B12">
            <v>31.362500000000001</v>
          </cell>
          <cell r="C12">
            <v>42</v>
          </cell>
          <cell r="D12">
            <v>22.4</v>
          </cell>
          <cell r="E12">
            <v>26.2916666666667</v>
          </cell>
          <cell r="F12">
            <v>42</v>
          </cell>
          <cell r="G12">
            <v>11</v>
          </cell>
          <cell r="H12">
            <v>12.6</v>
          </cell>
          <cell r="J12">
            <v>27.36</v>
          </cell>
          <cell r="K12">
            <v>0</v>
          </cell>
        </row>
        <row r="13">
          <cell r="B13">
            <v>29.195833333333301</v>
          </cell>
          <cell r="C13">
            <v>36.5</v>
          </cell>
          <cell r="D13">
            <v>23.4</v>
          </cell>
          <cell r="E13">
            <v>47.5416666666667</v>
          </cell>
          <cell r="F13">
            <v>83</v>
          </cell>
          <cell r="G13">
            <v>26</v>
          </cell>
          <cell r="H13">
            <v>19.079999999999998</v>
          </cell>
          <cell r="J13">
            <v>37.08</v>
          </cell>
          <cell r="K13">
            <v>0</v>
          </cell>
        </row>
        <row r="14">
          <cell r="B14">
            <v>23.212499999999999</v>
          </cell>
          <cell r="C14">
            <v>25.6</v>
          </cell>
          <cell r="D14">
            <v>21.2</v>
          </cell>
          <cell r="E14">
            <v>80.7916666666667</v>
          </cell>
          <cell r="F14">
            <v>93</v>
          </cell>
          <cell r="G14">
            <v>57</v>
          </cell>
          <cell r="H14">
            <v>15.12</v>
          </cell>
          <cell r="J14">
            <v>32.76</v>
          </cell>
          <cell r="K14">
            <v>0.2</v>
          </cell>
        </row>
        <row r="15">
          <cell r="B15">
            <v>24.816666666666698</v>
          </cell>
          <cell r="C15">
            <v>32.9</v>
          </cell>
          <cell r="D15">
            <v>22.4</v>
          </cell>
          <cell r="E15">
            <v>80.5833333333333</v>
          </cell>
          <cell r="F15">
            <v>93</v>
          </cell>
          <cell r="G15">
            <v>44</v>
          </cell>
          <cell r="H15">
            <v>14.4</v>
          </cell>
          <cell r="J15">
            <v>39.6</v>
          </cell>
          <cell r="K15">
            <v>0.6</v>
          </cell>
        </row>
        <row r="16">
          <cell r="B16">
            <v>25.3333333333333</v>
          </cell>
          <cell r="C16">
            <v>32</v>
          </cell>
          <cell r="D16">
            <v>20.399999999999999</v>
          </cell>
          <cell r="E16">
            <v>68.5416666666667</v>
          </cell>
          <cell r="F16">
            <v>94</v>
          </cell>
          <cell r="G16">
            <v>35</v>
          </cell>
          <cell r="H16">
            <v>6.48</v>
          </cell>
          <cell r="J16">
            <v>19.079999999999998</v>
          </cell>
          <cell r="K16">
            <v>4.4000000000000004</v>
          </cell>
        </row>
        <row r="17">
          <cell r="B17">
            <v>27.65</v>
          </cell>
          <cell r="C17">
            <v>37.5</v>
          </cell>
          <cell r="D17">
            <v>20.100000000000001</v>
          </cell>
          <cell r="E17">
            <v>50.9166666666667</v>
          </cell>
          <cell r="F17">
            <v>79</v>
          </cell>
          <cell r="G17">
            <v>19</v>
          </cell>
          <cell r="H17">
            <v>7.56</v>
          </cell>
          <cell r="J17">
            <v>23.04</v>
          </cell>
          <cell r="K17">
            <v>0</v>
          </cell>
        </row>
        <row r="18">
          <cell r="B18">
            <v>28.254166666666698</v>
          </cell>
          <cell r="C18">
            <v>37.1</v>
          </cell>
          <cell r="D18">
            <v>19.8</v>
          </cell>
          <cell r="E18">
            <v>47.5</v>
          </cell>
          <cell r="F18">
            <v>76</v>
          </cell>
          <cell r="G18">
            <v>25</v>
          </cell>
          <cell r="H18">
            <v>10.44</v>
          </cell>
          <cell r="J18">
            <v>28.44</v>
          </cell>
          <cell r="K18">
            <v>0</v>
          </cell>
        </row>
        <row r="19">
          <cell r="B19">
            <v>29.495833333333302</v>
          </cell>
          <cell r="C19">
            <v>35.700000000000003</v>
          </cell>
          <cell r="D19">
            <v>23.8</v>
          </cell>
          <cell r="E19">
            <v>47.7083333333333</v>
          </cell>
          <cell r="F19">
            <v>71</v>
          </cell>
          <cell r="G19">
            <v>28</v>
          </cell>
          <cell r="H19">
            <v>11.16</v>
          </cell>
          <cell r="J19">
            <v>26.28</v>
          </cell>
          <cell r="K19">
            <v>0</v>
          </cell>
        </row>
        <row r="20">
          <cell r="B20">
            <v>30.8</v>
          </cell>
          <cell r="C20">
            <v>38.799999999999997</v>
          </cell>
          <cell r="D20">
            <v>24.8</v>
          </cell>
          <cell r="E20">
            <v>44.4166666666667</v>
          </cell>
          <cell r="F20">
            <v>69</v>
          </cell>
          <cell r="G20">
            <v>20</v>
          </cell>
          <cell r="H20">
            <v>6.84</v>
          </cell>
          <cell r="J20">
            <v>26.28</v>
          </cell>
          <cell r="K20">
            <v>0</v>
          </cell>
        </row>
        <row r="21">
          <cell r="B21">
            <v>31.933333333333302</v>
          </cell>
          <cell r="C21">
            <v>40.799999999999997</v>
          </cell>
          <cell r="D21">
            <v>25</v>
          </cell>
          <cell r="E21">
            <v>42.9166666666667</v>
          </cell>
          <cell r="F21">
            <v>70</v>
          </cell>
          <cell r="G21">
            <v>16</v>
          </cell>
          <cell r="H21">
            <v>8.2799999999999994</v>
          </cell>
          <cell r="J21">
            <v>21.6</v>
          </cell>
          <cell r="K21">
            <v>0</v>
          </cell>
        </row>
        <row r="22">
          <cell r="B22">
            <v>25.591666666666701</v>
          </cell>
          <cell r="C22">
            <v>32.700000000000003</v>
          </cell>
          <cell r="D22">
            <v>21.7</v>
          </cell>
          <cell r="E22">
            <v>69.2083333333333</v>
          </cell>
          <cell r="F22">
            <v>90</v>
          </cell>
          <cell r="G22">
            <v>31</v>
          </cell>
          <cell r="H22">
            <v>11.52</v>
          </cell>
          <cell r="J22">
            <v>29.88</v>
          </cell>
          <cell r="K22">
            <v>0</v>
          </cell>
        </row>
        <row r="23">
          <cell r="B23">
            <v>24.945833333333301</v>
          </cell>
          <cell r="C23">
            <v>30.7</v>
          </cell>
          <cell r="D23">
            <v>22.5</v>
          </cell>
          <cell r="E23">
            <v>74.7083333333333</v>
          </cell>
          <cell r="F23">
            <v>87</v>
          </cell>
          <cell r="G23">
            <v>49</v>
          </cell>
          <cell r="H23">
            <v>8.64</v>
          </cell>
          <cell r="J23">
            <v>28.08</v>
          </cell>
          <cell r="K23">
            <v>2.2000000000000002</v>
          </cell>
        </row>
        <row r="24">
          <cell r="B24">
            <v>22.008333333333301</v>
          </cell>
          <cell r="C24">
            <v>25.3</v>
          </cell>
          <cell r="D24">
            <v>20</v>
          </cell>
          <cell r="E24">
            <v>82.6666666666667</v>
          </cell>
          <cell r="F24">
            <v>92</v>
          </cell>
          <cell r="G24">
            <v>70</v>
          </cell>
          <cell r="H24">
            <v>7.56</v>
          </cell>
          <cell r="J24">
            <v>25.2</v>
          </cell>
          <cell r="K24">
            <v>0.4</v>
          </cell>
        </row>
        <row r="25">
          <cell r="B25">
            <v>25.904166666666701</v>
          </cell>
          <cell r="C25">
            <v>31.3</v>
          </cell>
          <cell r="D25">
            <v>22.8</v>
          </cell>
          <cell r="E25">
            <v>72.5416666666667</v>
          </cell>
          <cell r="F25">
            <v>86</v>
          </cell>
          <cell r="G25">
            <v>53</v>
          </cell>
          <cell r="H25">
            <v>7.56</v>
          </cell>
          <cell r="J25">
            <v>20.52</v>
          </cell>
          <cell r="K25">
            <v>0.2</v>
          </cell>
        </row>
        <row r="26">
          <cell r="B26">
            <v>27.533333333333299</v>
          </cell>
          <cell r="C26">
            <v>31.9</v>
          </cell>
          <cell r="D26">
            <v>24.4</v>
          </cell>
          <cell r="E26">
            <v>66.5416666666667</v>
          </cell>
          <cell r="F26">
            <v>84</v>
          </cell>
          <cell r="G26">
            <v>43</v>
          </cell>
          <cell r="H26">
            <v>8.2799999999999994</v>
          </cell>
          <cell r="J26">
            <v>24.48</v>
          </cell>
          <cell r="K26">
            <v>0</v>
          </cell>
        </row>
        <row r="27">
          <cell r="B27">
            <v>27.720833333333299</v>
          </cell>
          <cell r="C27">
            <v>35.799999999999997</v>
          </cell>
          <cell r="D27">
            <v>24.2</v>
          </cell>
          <cell r="E27">
            <v>68.8333333333333</v>
          </cell>
          <cell r="F27">
            <v>89</v>
          </cell>
          <cell r="G27">
            <v>35</v>
          </cell>
          <cell r="H27">
            <v>14.04</v>
          </cell>
          <cell r="J27">
            <v>30.96</v>
          </cell>
          <cell r="K27">
            <v>0</v>
          </cell>
        </row>
        <row r="28">
          <cell r="B28">
            <v>28.204166666666701</v>
          </cell>
          <cell r="C28">
            <v>36.299999999999997</v>
          </cell>
          <cell r="D28">
            <v>24.5</v>
          </cell>
          <cell r="E28">
            <v>67.375</v>
          </cell>
          <cell r="F28">
            <v>85</v>
          </cell>
          <cell r="G28">
            <v>34</v>
          </cell>
          <cell r="H28">
            <v>12.24</v>
          </cell>
          <cell r="J28">
            <v>34.92</v>
          </cell>
          <cell r="K28">
            <v>16</v>
          </cell>
        </row>
        <row r="29">
          <cell r="B29">
            <v>28.7083333333333</v>
          </cell>
          <cell r="C29">
            <v>35.9</v>
          </cell>
          <cell r="D29">
            <v>23.7</v>
          </cell>
          <cell r="E29">
            <v>67.0833333333333</v>
          </cell>
          <cell r="F29">
            <v>91</v>
          </cell>
          <cell r="G29">
            <v>38</v>
          </cell>
          <cell r="H29">
            <v>10.8</v>
          </cell>
          <cell r="J29">
            <v>45</v>
          </cell>
          <cell r="K29">
            <v>11.2</v>
          </cell>
        </row>
        <row r="30">
          <cell r="B30">
            <v>24.383333333333301</v>
          </cell>
          <cell r="C30">
            <v>31</v>
          </cell>
          <cell r="D30">
            <v>21.5</v>
          </cell>
          <cell r="E30">
            <v>79.7916666666667</v>
          </cell>
          <cell r="F30">
            <v>92</v>
          </cell>
          <cell r="G30">
            <v>56</v>
          </cell>
          <cell r="H30">
            <v>16.559999999999999</v>
          </cell>
          <cell r="J30">
            <v>39.6</v>
          </cell>
          <cell r="K30">
            <v>20</v>
          </cell>
        </row>
        <row r="31">
          <cell r="B31">
            <v>26.691666666666698</v>
          </cell>
          <cell r="C31">
            <v>32.200000000000003</v>
          </cell>
          <cell r="D31">
            <v>22.1</v>
          </cell>
          <cell r="E31">
            <v>69.6666666666667</v>
          </cell>
          <cell r="F31">
            <v>90</v>
          </cell>
          <cell r="G31">
            <v>47</v>
          </cell>
          <cell r="H31">
            <v>5.76</v>
          </cell>
          <cell r="J31">
            <v>17.64</v>
          </cell>
          <cell r="K31">
            <v>0.2</v>
          </cell>
        </row>
        <row r="32">
          <cell r="B32">
            <v>24.9166666666667</v>
          </cell>
          <cell r="C32">
            <v>28.5</v>
          </cell>
          <cell r="D32">
            <v>21.8</v>
          </cell>
          <cell r="E32">
            <v>74</v>
          </cell>
          <cell r="F32">
            <v>90</v>
          </cell>
          <cell r="G32">
            <v>58</v>
          </cell>
          <cell r="H32">
            <v>8.64</v>
          </cell>
          <cell r="J32">
            <v>24.48</v>
          </cell>
          <cell r="K32">
            <v>3.4</v>
          </cell>
        </row>
        <row r="33">
          <cell r="B33">
            <v>27.641666666666701</v>
          </cell>
          <cell r="C33">
            <v>35.9</v>
          </cell>
          <cell r="D33">
            <v>21.3</v>
          </cell>
          <cell r="E33">
            <v>66.9166666666667</v>
          </cell>
          <cell r="F33">
            <v>94</v>
          </cell>
          <cell r="G33">
            <v>32</v>
          </cell>
          <cell r="H33">
            <v>8.2799999999999994</v>
          </cell>
          <cell r="J33">
            <v>24.12</v>
          </cell>
          <cell r="K33">
            <v>0</v>
          </cell>
        </row>
        <row r="34">
          <cell r="B34">
            <v>29.162500000000001</v>
          </cell>
          <cell r="C34">
            <v>36.9</v>
          </cell>
          <cell r="D34">
            <v>22.5</v>
          </cell>
          <cell r="E34">
            <v>55.5416666666667</v>
          </cell>
          <cell r="F34">
            <v>85</v>
          </cell>
          <cell r="G34">
            <v>28</v>
          </cell>
          <cell r="H34">
            <v>9.7200000000000006</v>
          </cell>
          <cell r="J34">
            <v>25.2</v>
          </cell>
          <cell r="K34">
            <v>0</v>
          </cell>
        </row>
        <row r="35">
          <cell r="B35">
            <v>28.7291666666667</v>
          </cell>
          <cell r="C35">
            <v>36.799999999999997</v>
          </cell>
          <cell r="D35">
            <v>22.8</v>
          </cell>
          <cell r="E35">
            <v>45.0416666666667</v>
          </cell>
          <cell r="F35">
            <v>60</v>
          </cell>
          <cell r="G35">
            <v>22</v>
          </cell>
          <cell r="H35">
            <v>9.7200000000000006</v>
          </cell>
          <cell r="J35">
            <v>36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30.504166666666698</v>
          </cell>
          <cell r="C5">
            <v>37.299999999999997</v>
          </cell>
          <cell r="D5">
            <v>23.6</v>
          </cell>
          <cell r="E5">
            <v>39.3333333333333</v>
          </cell>
          <cell r="F5">
            <v>61</v>
          </cell>
          <cell r="G5">
            <v>24</v>
          </cell>
          <cell r="H5">
            <v>21.6</v>
          </cell>
          <cell r="J5">
            <v>48.96</v>
          </cell>
          <cell r="K5">
            <v>0</v>
          </cell>
        </row>
        <row r="6">
          <cell r="B6">
            <v>30.537500000000001</v>
          </cell>
          <cell r="C6">
            <v>33.700000000000003</v>
          </cell>
          <cell r="D6">
            <v>24.8</v>
          </cell>
          <cell r="E6">
            <v>43.2916666666667</v>
          </cell>
          <cell r="F6">
            <v>76</v>
          </cell>
          <cell r="G6">
            <v>36</v>
          </cell>
          <cell r="H6">
            <v>20.88</v>
          </cell>
          <cell r="J6">
            <v>47.52</v>
          </cell>
          <cell r="K6">
            <v>0</v>
          </cell>
        </row>
        <row r="7">
          <cell r="B7">
            <v>20.795833333333299</v>
          </cell>
          <cell r="C7">
            <v>24.8</v>
          </cell>
          <cell r="D7">
            <v>17.8</v>
          </cell>
          <cell r="E7">
            <v>81.4166666666667</v>
          </cell>
          <cell r="F7">
            <v>97</v>
          </cell>
          <cell r="G7">
            <v>61</v>
          </cell>
          <cell r="H7">
            <v>16.2</v>
          </cell>
          <cell r="J7">
            <v>37.44</v>
          </cell>
          <cell r="K7">
            <v>0</v>
          </cell>
        </row>
        <row r="8">
          <cell r="B8">
            <v>24.091666666666701</v>
          </cell>
          <cell r="C8">
            <v>33.5</v>
          </cell>
          <cell r="D8">
            <v>17.100000000000001</v>
          </cell>
          <cell r="E8">
            <v>60.0416666666667</v>
          </cell>
          <cell r="F8">
            <v>78</v>
          </cell>
          <cell r="G8">
            <v>40</v>
          </cell>
          <cell r="H8">
            <v>19.8</v>
          </cell>
          <cell r="J8">
            <v>32.04</v>
          </cell>
          <cell r="K8">
            <v>0</v>
          </cell>
        </row>
        <row r="9">
          <cell r="B9">
            <v>25.4791666666667</v>
          </cell>
          <cell r="C9">
            <v>34.200000000000003</v>
          </cell>
          <cell r="D9">
            <v>18</v>
          </cell>
          <cell r="E9">
            <v>57.7916666666667</v>
          </cell>
          <cell r="F9">
            <v>87</v>
          </cell>
          <cell r="G9">
            <v>32</v>
          </cell>
          <cell r="H9">
            <v>23.76</v>
          </cell>
          <cell r="J9">
            <v>40.32</v>
          </cell>
          <cell r="K9">
            <v>0</v>
          </cell>
        </row>
        <row r="10">
          <cell r="B10">
            <v>26.9583333333333</v>
          </cell>
          <cell r="C10">
            <v>35.4</v>
          </cell>
          <cell r="D10">
            <v>21.5</v>
          </cell>
          <cell r="E10">
            <v>41.6666666666667</v>
          </cell>
          <cell r="F10">
            <v>55</v>
          </cell>
          <cell r="G10">
            <v>22</v>
          </cell>
          <cell r="H10">
            <v>23.04</v>
          </cell>
          <cell r="J10">
            <v>40.32</v>
          </cell>
          <cell r="K10">
            <v>0</v>
          </cell>
        </row>
        <row r="11">
          <cell r="B11">
            <v>29.129166666666698</v>
          </cell>
          <cell r="C11">
            <v>39</v>
          </cell>
          <cell r="D11">
            <v>22</v>
          </cell>
          <cell r="E11">
            <v>42.882352941176499</v>
          </cell>
          <cell r="F11">
            <v>53</v>
          </cell>
          <cell r="G11">
            <v>17</v>
          </cell>
          <cell r="H11">
            <v>20.16</v>
          </cell>
          <cell r="J11">
            <v>54</v>
          </cell>
          <cell r="K11">
            <v>0</v>
          </cell>
        </row>
        <row r="12">
          <cell r="B12">
            <v>30.466666666666701</v>
          </cell>
          <cell r="C12">
            <v>36.4</v>
          </cell>
          <cell r="D12">
            <v>22.5</v>
          </cell>
          <cell r="E12">
            <v>36.8333333333333</v>
          </cell>
          <cell r="F12">
            <v>57</v>
          </cell>
          <cell r="G12">
            <v>22</v>
          </cell>
          <cell r="H12">
            <v>20.16</v>
          </cell>
          <cell r="J12">
            <v>41.4</v>
          </cell>
          <cell r="K12">
            <v>0</v>
          </cell>
        </row>
        <row r="13">
          <cell r="B13">
            <v>25.7291666666667</v>
          </cell>
          <cell r="C13">
            <v>31.6</v>
          </cell>
          <cell r="D13">
            <v>20.6</v>
          </cell>
          <cell r="E13">
            <v>63.0833333333333</v>
          </cell>
          <cell r="F13">
            <v>90</v>
          </cell>
          <cell r="G13">
            <v>37</v>
          </cell>
          <cell r="H13">
            <v>26.64</v>
          </cell>
          <cell r="J13">
            <v>50.76</v>
          </cell>
          <cell r="K13">
            <v>0</v>
          </cell>
        </row>
        <row r="14">
          <cell r="B14">
            <v>20.420833333333299</v>
          </cell>
          <cell r="C14">
            <v>21</v>
          </cell>
          <cell r="D14">
            <v>19.5</v>
          </cell>
          <cell r="E14">
            <v>97</v>
          </cell>
          <cell r="F14">
            <v>99</v>
          </cell>
          <cell r="G14">
            <v>88</v>
          </cell>
          <cell r="H14">
            <v>18</v>
          </cell>
          <cell r="J14">
            <v>36</v>
          </cell>
          <cell r="K14">
            <v>37.200000000000003</v>
          </cell>
        </row>
        <row r="15">
          <cell r="B15">
            <v>19.45</v>
          </cell>
          <cell r="C15">
            <v>22.1</v>
          </cell>
          <cell r="D15">
            <v>17.7</v>
          </cell>
          <cell r="E15">
            <v>96.7916666666667</v>
          </cell>
          <cell r="F15">
            <v>99</v>
          </cell>
          <cell r="G15">
            <v>79</v>
          </cell>
          <cell r="H15">
            <v>20.88</v>
          </cell>
          <cell r="J15">
            <v>36</v>
          </cell>
          <cell r="K15">
            <v>39.799999999999997</v>
          </cell>
        </row>
        <row r="16">
          <cell r="B16">
            <v>21.1458333333333</v>
          </cell>
          <cell r="C16">
            <v>29.9</v>
          </cell>
          <cell r="D16">
            <v>15.2</v>
          </cell>
          <cell r="E16">
            <v>73.875</v>
          </cell>
          <cell r="F16">
            <v>98</v>
          </cell>
          <cell r="G16">
            <v>39</v>
          </cell>
          <cell r="H16">
            <v>14.76</v>
          </cell>
          <cell r="J16">
            <v>26.28</v>
          </cell>
          <cell r="K16">
            <v>0.2</v>
          </cell>
        </row>
        <row r="17">
          <cell r="B17">
            <v>24.495833333333302</v>
          </cell>
          <cell r="C17">
            <v>32.6</v>
          </cell>
          <cell r="D17">
            <v>18.399999999999999</v>
          </cell>
          <cell r="E17">
            <v>66.625</v>
          </cell>
          <cell r="F17">
            <v>88</v>
          </cell>
          <cell r="G17">
            <v>42</v>
          </cell>
          <cell r="H17">
            <v>15.48</v>
          </cell>
          <cell r="J17">
            <v>33.840000000000003</v>
          </cell>
          <cell r="K17">
            <v>0</v>
          </cell>
        </row>
        <row r="18">
          <cell r="B18">
            <v>25.529166666666701</v>
          </cell>
          <cell r="C18">
            <v>32.799999999999997</v>
          </cell>
          <cell r="D18">
            <v>20.7</v>
          </cell>
          <cell r="E18">
            <v>64.375</v>
          </cell>
          <cell r="F18">
            <v>84</v>
          </cell>
          <cell r="G18">
            <v>40</v>
          </cell>
          <cell r="H18">
            <v>22.68</v>
          </cell>
          <cell r="J18">
            <v>47.16</v>
          </cell>
          <cell r="K18">
            <v>0</v>
          </cell>
        </row>
        <row r="19">
          <cell r="B19">
            <v>26.6875</v>
          </cell>
          <cell r="C19">
            <v>35.200000000000003</v>
          </cell>
          <cell r="D19">
            <v>20.7</v>
          </cell>
          <cell r="E19">
            <v>60.4166666666667</v>
          </cell>
          <cell r="F19">
            <v>84</v>
          </cell>
          <cell r="G19">
            <v>30</v>
          </cell>
          <cell r="H19">
            <v>18.36</v>
          </cell>
          <cell r="J19">
            <v>56.88</v>
          </cell>
          <cell r="K19">
            <v>0</v>
          </cell>
        </row>
        <row r="20">
          <cell r="B20">
            <v>26.6875</v>
          </cell>
          <cell r="C20">
            <v>34.299999999999997</v>
          </cell>
          <cell r="D20">
            <v>20.7</v>
          </cell>
          <cell r="E20">
            <v>56.25</v>
          </cell>
          <cell r="F20">
            <v>76</v>
          </cell>
          <cell r="G20">
            <v>36</v>
          </cell>
          <cell r="H20">
            <v>32.4</v>
          </cell>
          <cell r="J20">
            <v>63</v>
          </cell>
          <cell r="K20">
            <v>0</v>
          </cell>
        </row>
        <row r="21">
          <cell r="B21">
            <v>27.2291666666667</v>
          </cell>
          <cell r="C21">
            <v>36.299999999999997</v>
          </cell>
          <cell r="D21">
            <v>21.1</v>
          </cell>
          <cell r="E21">
            <v>57.375</v>
          </cell>
          <cell r="F21">
            <v>78</v>
          </cell>
          <cell r="G21">
            <v>31</v>
          </cell>
          <cell r="H21">
            <v>27.72</v>
          </cell>
          <cell r="J21">
            <v>69.84</v>
          </cell>
          <cell r="K21">
            <v>4.4000000000000004</v>
          </cell>
        </row>
        <row r="22">
          <cell r="B22">
            <v>21.616666666666699</v>
          </cell>
          <cell r="C22">
            <v>25.9</v>
          </cell>
          <cell r="D22">
            <v>19.3</v>
          </cell>
          <cell r="E22">
            <v>79.625</v>
          </cell>
          <cell r="F22">
            <v>97</v>
          </cell>
          <cell r="G22">
            <v>46</v>
          </cell>
          <cell r="H22">
            <v>25.2</v>
          </cell>
          <cell r="J22">
            <v>46.44</v>
          </cell>
          <cell r="K22">
            <v>8.4</v>
          </cell>
        </row>
        <row r="23">
          <cell r="B23">
            <v>21.4166666666667</v>
          </cell>
          <cell r="C23">
            <v>26.8</v>
          </cell>
          <cell r="D23">
            <v>18.3</v>
          </cell>
          <cell r="E23">
            <v>85.375</v>
          </cell>
          <cell r="F23">
            <v>99</v>
          </cell>
          <cell r="G23">
            <v>53</v>
          </cell>
          <cell r="H23">
            <v>14.4</v>
          </cell>
          <cell r="J23">
            <v>25.92</v>
          </cell>
          <cell r="K23">
            <v>0.2</v>
          </cell>
        </row>
        <row r="24">
          <cell r="B24">
            <v>20.204166666666701</v>
          </cell>
          <cell r="C24">
            <v>25</v>
          </cell>
          <cell r="D24">
            <v>18.600000000000001</v>
          </cell>
          <cell r="E24">
            <v>94.75</v>
          </cell>
          <cell r="F24">
            <v>99</v>
          </cell>
          <cell r="G24">
            <v>73</v>
          </cell>
          <cell r="H24">
            <v>20.16</v>
          </cell>
          <cell r="J24">
            <v>38.880000000000003</v>
          </cell>
          <cell r="K24">
            <v>0</v>
          </cell>
        </row>
        <row r="25">
          <cell r="B25">
            <v>23.662500000000001</v>
          </cell>
          <cell r="C25">
            <v>32.200000000000003</v>
          </cell>
          <cell r="D25">
            <v>19.100000000000001</v>
          </cell>
          <cell r="E25">
            <v>77.8333333333333</v>
          </cell>
          <cell r="F25">
            <v>99</v>
          </cell>
          <cell r="G25">
            <v>41</v>
          </cell>
          <cell r="H25">
            <v>25.56</v>
          </cell>
          <cell r="J25">
            <v>43.2</v>
          </cell>
          <cell r="K25">
            <v>0.2</v>
          </cell>
        </row>
        <row r="26">
          <cell r="B26">
            <v>25.9166666666667</v>
          </cell>
          <cell r="C26">
            <v>33.4</v>
          </cell>
          <cell r="D26">
            <v>20.6</v>
          </cell>
          <cell r="E26">
            <v>71.7083333333333</v>
          </cell>
          <cell r="F26">
            <v>95</v>
          </cell>
          <cell r="G26">
            <v>40</v>
          </cell>
          <cell r="H26">
            <v>21.96</v>
          </cell>
          <cell r="J26">
            <v>42.84</v>
          </cell>
          <cell r="K26">
            <v>0.6</v>
          </cell>
        </row>
        <row r="27">
          <cell r="B27">
            <v>28.137499999999999</v>
          </cell>
          <cell r="C27">
            <v>34.5</v>
          </cell>
          <cell r="D27">
            <v>22.4</v>
          </cell>
          <cell r="E27">
            <v>60</v>
          </cell>
          <cell r="F27">
            <v>83</v>
          </cell>
          <cell r="G27">
            <v>37</v>
          </cell>
          <cell r="H27">
            <v>16.2</v>
          </cell>
          <cell r="J27">
            <v>40.68</v>
          </cell>
          <cell r="K27">
            <v>0</v>
          </cell>
        </row>
        <row r="28">
          <cell r="B28">
            <v>29.408333333333299</v>
          </cell>
          <cell r="C28">
            <v>35.4</v>
          </cell>
          <cell r="D28">
            <v>24.5</v>
          </cell>
          <cell r="E28">
            <v>56</v>
          </cell>
          <cell r="F28">
            <v>75</v>
          </cell>
          <cell r="G28">
            <v>38</v>
          </cell>
          <cell r="H28">
            <v>25.56</v>
          </cell>
          <cell r="J28">
            <v>56.52</v>
          </cell>
          <cell r="K28">
            <v>0</v>
          </cell>
        </row>
        <row r="29">
          <cell r="B29">
            <v>26.141666666666701</v>
          </cell>
          <cell r="C29">
            <v>32.6</v>
          </cell>
          <cell r="D29">
            <v>19.100000000000001</v>
          </cell>
          <cell r="E29">
            <v>56.5</v>
          </cell>
          <cell r="F29">
            <v>90</v>
          </cell>
          <cell r="G29">
            <v>18</v>
          </cell>
          <cell r="H29">
            <v>14.4</v>
          </cell>
          <cell r="J29">
            <v>30.24</v>
          </cell>
          <cell r="K29">
            <v>0</v>
          </cell>
        </row>
        <row r="30">
          <cell r="B30">
            <v>24.629166666666698</v>
          </cell>
          <cell r="C30">
            <v>28.9</v>
          </cell>
          <cell r="D30">
            <v>19.3</v>
          </cell>
          <cell r="E30">
            <v>51.5416666666667</v>
          </cell>
          <cell r="F30">
            <v>79</v>
          </cell>
          <cell r="G30">
            <v>36</v>
          </cell>
          <cell r="H30">
            <v>27</v>
          </cell>
          <cell r="J30">
            <v>41.76</v>
          </cell>
          <cell r="K30">
            <v>0</v>
          </cell>
        </row>
        <row r="31">
          <cell r="B31">
            <v>23.7916666666667</v>
          </cell>
          <cell r="C31">
            <v>31.1</v>
          </cell>
          <cell r="D31">
            <v>16.100000000000001</v>
          </cell>
          <cell r="E31">
            <v>52.4583333333333</v>
          </cell>
          <cell r="F31">
            <v>78</v>
          </cell>
          <cell r="G31">
            <v>35</v>
          </cell>
          <cell r="H31">
            <v>12.96</v>
          </cell>
          <cell r="J31">
            <v>31.32</v>
          </cell>
          <cell r="K31">
            <v>0</v>
          </cell>
        </row>
        <row r="32">
          <cell r="B32">
            <v>26.3125</v>
          </cell>
          <cell r="C32">
            <v>34</v>
          </cell>
          <cell r="D32">
            <v>19.8</v>
          </cell>
          <cell r="E32">
            <v>50.625</v>
          </cell>
          <cell r="F32">
            <v>69</v>
          </cell>
          <cell r="G32">
            <v>35</v>
          </cell>
          <cell r="H32">
            <v>21.96</v>
          </cell>
          <cell r="J32">
            <v>34.200000000000003</v>
          </cell>
          <cell r="K32">
            <v>0</v>
          </cell>
        </row>
        <row r="33">
          <cell r="B33">
            <v>27.3541666666667</v>
          </cell>
          <cell r="C33">
            <v>34.6</v>
          </cell>
          <cell r="D33">
            <v>21.3</v>
          </cell>
          <cell r="E33">
            <v>63.7083333333333</v>
          </cell>
          <cell r="F33">
            <v>90</v>
          </cell>
          <cell r="G33">
            <v>33</v>
          </cell>
          <cell r="H33">
            <v>15.84</v>
          </cell>
          <cell r="J33">
            <v>30.96</v>
          </cell>
          <cell r="K33">
            <v>0.2</v>
          </cell>
        </row>
        <row r="34">
          <cell r="B34">
            <v>27.175000000000001</v>
          </cell>
          <cell r="C34">
            <v>36.6</v>
          </cell>
          <cell r="D34">
            <v>21.4</v>
          </cell>
          <cell r="E34">
            <v>60.363636363636402</v>
          </cell>
          <cell r="F34">
            <v>88</v>
          </cell>
          <cell r="G34">
            <v>30</v>
          </cell>
          <cell r="H34">
            <v>20.52</v>
          </cell>
          <cell r="J34">
            <v>55.8</v>
          </cell>
          <cell r="K34">
            <v>2.2000000000000002</v>
          </cell>
        </row>
        <row r="35">
          <cell r="B35">
            <v>26.945833333333301</v>
          </cell>
          <cell r="C35">
            <v>33.9</v>
          </cell>
          <cell r="D35">
            <v>22.3</v>
          </cell>
          <cell r="E35">
            <v>54.9166666666667</v>
          </cell>
          <cell r="F35">
            <v>72</v>
          </cell>
          <cell r="G35">
            <v>36</v>
          </cell>
          <cell r="H35">
            <v>21.96</v>
          </cell>
          <cell r="J35">
            <v>42.84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30.137499999999999</v>
          </cell>
          <cell r="C5">
            <v>37.6</v>
          </cell>
          <cell r="D5">
            <v>23.4</v>
          </cell>
          <cell r="E5">
            <v>39.7083333333333</v>
          </cell>
          <cell r="F5">
            <v>62</v>
          </cell>
          <cell r="G5">
            <v>24</v>
          </cell>
          <cell r="H5">
            <v>24.48</v>
          </cell>
          <cell r="J5">
            <v>45.36</v>
          </cell>
          <cell r="K5">
            <v>0</v>
          </cell>
        </row>
        <row r="6">
          <cell r="B6">
            <v>29.941666666666698</v>
          </cell>
          <cell r="C6">
            <v>36.6</v>
          </cell>
          <cell r="D6">
            <v>23.3</v>
          </cell>
          <cell r="E6">
            <v>44</v>
          </cell>
          <cell r="F6">
            <v>73</v>
          </cell>
          <cell r="G6">
            <v>31</v>
          </cell>
          <cell r="H6">
            <v>23.04</v>
          </cell>
          <cell r="J6">
            <v>41.76</v>
          </cell>
          <cell r="K6">
            <v>1</v>
          </cell>
        </row>
        <row r="7">
          <cell r="B7">
            <v>27.754545454545401</v>
          </cell>
          <cell r="C7">
            <v>35.9</v>
          </cell>
          <cell r="D7">
            <v>22.9</v>
          </cell>
          <cell r="E7">
            <v>65.272727272727295</v>
          </cell>
          <cell r="F7">
            <v>86</v>
          </cell>
          <cell r="G7">
            <v>39</v>
          </cell>
          <cell r="H7">
            <v>18</v>
          </cell>
          <cell r="J7">
            <v>37.799999999999997</v>
          </cell>
          <cell r="K7">
            <v>0.4</v>
          </cell>
        </row>
        <row r="8">
          <cell r="B8">
            <v>26.487500000000001</v>
          </cell>
          <cell r="C8">
            <v>34</v>
          </cell>
          <cell r="D8">
            <v>20.6</v>
          </cell>
          <cell r="E8">
            <v>65.25</v>
          </cell>
          <cell r="F8">
            <v>89</v>
          </cell>
          <cell r="G8">
            <v>39</v>
          </cell>
          <cell r="H8">
            <v>26.64</v>
          </cell>
          <cell r="J8">
            <v>38.880000000000003</v>
          </cell>
          <cell r="K8">
            <v>0</v>
          </cell>
        </row>
        <row r="9">
          <cell r="B9">
            <v>26.2708333333333</v>
          </cell>
          <cell r="C9">
            <v>35.299999999999997</v>
          </cell>
          <cell r="D9">
            <v>19.8</v>
          </cell>
          <cell r="E9">
            <v>58.9583333333333</v>
          </cell>
          <cell r="F9">
            <v>84</v>
          </cell>
          <cell r="G9">
            <v>32</v>
          </cell>
          <cell r="H9">
            <v>28.44</v>
          </cell>
          <cell r="J9">
            <v>42.12</v>
          </cell>
          <cell r="K9">
            <v>0</v>
          </cell>
        </row>
        <row r="10">
          <cell r="B10">
            <v>27.387499999999999</v>
          </cell>
          <cell r="C10">
            <v>39.700000000000003</v>
          </cell>
          <cell r="D10">
            <v>16.100000000000001</v>
          </cell>
          <cell r="E10">
            <v>43.5833333333333</v>
          </cell>
          <cell r="F10">
            <v>88</v>
          </cell>
          <cell r="G10">
            <v>8</v>
          </cell>
          <cell r="H10">
            <v>29.16</v>
          </cell>
          <cell r="J10">
            <v>44.64</v>
          </cell>
          <cell r="K10">
            <v>0</v>
          </cell>
        </row>
        <row r="11">
          <cell r="B11">
            <v>27.683333333333302</v>
          </cell>
          <cell r="C11">
            <v>39.4</v>
          </cell>
          <cell r="D11">
            <v>16</v>
          </cell>
          <cell r="E11">
            <v>37.7083333333333</v>
          </cell>
          <cell r="F11">
            <v>76</v>
          </cell>
          <cell r="G11">
            <v>10</v>
          </cell>
          <cell r="H11">
            <v>23.76</v>
          </cell>
          <cell r="J11">
            <v>37.799999999999997</v>
          </cell>
          <cell r="K11">
            <v>0</v>
          </cell>
        </row>
        <row r="12">
          <cell r="B12">
            <v>29.741666666666699</v>
          </cell>
          <cell r="C12">
            <v>38.200000000000003</v>
          </cell>
          <cell r="D12">
            <v>23</v>
          </cell>
          <cell r="E12">
            <v>43.3333333333333</v>
          </cell>
          <cell r="F12">
            <v>64</v>
          </cell>
          <cell r="G12">
            <v>25</v>
          </cell>
          <cell r="H12">
            <v>18.72</v>
          </cell>
          <cell r="J12">
            <v>40.32</v>
          </cell>
          <cell r="K12">
            <v>0</v>
          </cell>
        </row>
        <row r="13">
          <cell r="B13">
            <v>27.554166666666699</v>
          </cell>
          <cell r="C13">
            <v>32.200000000000003</v>
          </cell>
          <cell r="D13">
            <v>22.3</v>
          </cell>
          <cell r="E13">
            <v>58.0833333333333</v>
          </cell>
          <cell r="F13">
            <v>97</v>
          </cell>
          <cell r="G13">
            <v>40</v>
          </cell>
          <cell r="H13">
            <v>25.92</v>
          </cell>
          <cell r="J13">
            <v>55.08</v>
          </cell>
          <cell r="K13">
            <v>9.1999999999999993</v>
          </cell>
        </row>
        <row r="14">
          <cell r="B14">
            <v>22.3125</v>
          </cell>
          <cell r="C14">
            <v>26.2</v>
          </cell>
          <cell r="D14">
            <v>20.399999999999999</v>
          </cell>
          <cell r="E14">
            <v>93.0833333333333</v>
          </cell>
          <cell r="F14">
            <v>100</v>
          </cell>
          <cell r="G14">
            <v>74</v>
          </cell>
          <cell r="H14">
            <v>23.76</v>
          </cell>
          <cell r="J14">
            <v>34.92</v>
          </cell>
          <cell r="K14">
            <v>22.2</v>
          </cell>
        </row>
        <row r="15">
          <cell r="B15">
            <v>24.570833333333301</v>
          </cell>
          <cell r="C15">
            <v>29.7</v>
          </cell>
          <cell r="D15">
            <v>20.8</v>
          </cell>
          <cell r="E15">
            <v>78.7083333333333</v>
          </cell>
          <cell r="F15">
            <v>99</v>
          </cell>
          <cell r="G15">
            <v>57</v>
          </cell>
          <cell r="H15">
            <v>32.04</v>
          </cell>
          <cell r="J15">
            <v>59.04</v>
          </cell>
          <cell r="K15">
            <v>0</v>
          </cell>
        </row>
        <row r="16">
          <cell r="B16">
            <v>23.512499999999999</v>
          </cell>
          <cell r="C16">
            <v>31.8</v>
          </cell>
          <cell r="D16">
            <v>17.600000000000001</v>
          </cell>
          <cell r="E16">
            <v>75.1666666666667</v>
          </cell>
          <cell r="F16">
            <v>100</v>
          </cell>
          <cell r="G16">
            <v>37</v>
          </cell>
          <cell r="H16">
            <v>16.920000000000002</v>
          </cell>
          <cell r="J16">
            <v>26.64</v>
          </cell>
          <cell r="K16">
            <v>0</v>
          </cell>
        </row>
        <row r="17">
          <cell r="B17">
            <v>25.858333333333299</v>
          </cell>
          <cell r="C17">
            <v>35.1</v>
          </cell>
          <cell r="D17">
            <v>19.600000000000001</v>
          </cell>
          <cell r="E17">
            <v>66.875</v>
          </cell>
          <cell r="F17">
            <v>90</v>
          </cell>
          <cell r="G17">
            <v>37</v>
          </cell>
          <cell r="H17">
            <v>16.559999999999999</v>
          </cell>
          <cell r="J17">
            <v>37.44</v>
          </cell>
          <cell r="K17">
            <v>0</v>
          </cell>
        </row>
        <row r="18">
          <cell r="B18">
            <v>26.887499999999999</v>
          </cell>
          <cell r="C18">
            <v>35.9</v>
          </cell>
          <cell r="D18">
            <v>19.899999999999999</v>
          </cell>
          <cell r="E18">
            <v>57.9583333333333</v>
          </cell>
          <cell r="F18">
            <v>92</v>
          </cell>
          <cell r="G18">
            <v>19</v>
          </cell>
          <cell r="H18">
            <v>23.76</v>
          </cell>
          <cell r="J18">
            <v>35.28</v>
          </cell>
          <cell r="K18">
            <v>0</v>
          </cell>
        </row>
        <row r="19">
          <cell r="B19">
            <v>27.6875</v>
          </cell>
          <cell r="C19">
            <v>35.4</v>
          </cell>
          <cell r="D19">
            <v>21.2</v>
          </cell>
          <cell r="E19">
            <v>53.7916666666667</v>
          </cell>
          <cell r="F19">
            <v>80</v>
          </cell>
          <cell r="G19">
            <v>28</v>
          </cell>
          <cell r="H19">
            <v>16.2</v>
          </cell>
          <cell r="J19">
            <v>32.04</v>
          </cell>
          <cell r="K19">
            <v>0</v>
          </cell>
        </row>
        <row r="20">
          <cell r="B20">
            <v>27.117391304347802</v>
          </cell>
          <cell r="C20">
            <v>35.6</v>
          </cell>
          <cell r="D20">
            <v>19.600000000000001</v>
          </cell>
          <cell r="E20">
            <v>54.086956521739097</v>
          </cell>
          <cell r="F20">
            <v>85</v>
          </cell>
          <cell r="G20">
            <v>27</v>
          </cell>
          <cell r="H20">
            <v>13.32</v>
          </cell>
          <cell r="J20">
            <v>28.44</v>
          </cell>
          <cell r="K20">
            <v>0</v>
          </cell>
        </row>
        <row r="21">
          <cell r="B21">
            <v>27.5625</v>
          </cell>
          <cell r="C21">
            <v>36.799999999999997</v>
          </cell>
          <cell r="D21">
            <v>21.3</v>
          </cell>
          <cell r="E21">
            <v>55.3333333333333</v>
          </cell>
          <cell r="F21">
            <v>84</v>
          </cell>
          <cell r="G21">
            <v>27</v>
          </cell>
          <cell r="H21">
            <v>22.68</v>
          </cell>
          <cell r="J21">
            <v>52.92</v>
          </cell>
          <cell r="K21">
            <v>0</v>
          </cell>
        </row>
        <row r="22">
          <cell r="B22">
            <v>24.733333333333299</v>
          </cell>
          <cell r="C22">
            <v>31.4</v>
          </cell>
          <cell r="D22">
            <v>20.8</v>
          </cell>
          <cell r="E22">
            <v>72.4166666666667</v>
          </cell>
          <cell r="F22">
            <v>98</v>
          </cell>
          <cell r="G22">
            <v>37</v>
          </cell>
          <cell r="H22">
            <v>20.88</v>
          </cell>
          <cell r="J22">
            <v>38.159999999999997</v>
          </cell>
          <cell r="K22">
            <v>1.6</v>
          </cell>
        </row>
        <row r="23">
          <cell r="B23">
            <v>21.491666666666699</v>
          </cell>
          <cell r="C23">
            <v>23.7</v>
          </cell>
          <cell r="D23">
            <v>20.100000000000001</v>
          </cell>
          <cell r="E23">
            <v>95.125</v>
          </cell>
          <cell r="F23">
            <v>100</v>
          </cell>
          <cell r="G23">
            <v>80</v>
          </cell>
          <cell r="H23">
            <v>16.2</v>
          </cell>
          <cell r="J23">
            <v>32.76</v>
          </cell>
          <cell r="K23">
            <v>6</v>
          </cell>
        </row>
        <row r="24">
          <cell r="B24">
            <v>21.870833333333302</v>
          </cell>
          <cell r="C24">
            <v>26.7</v>
          </cell>
          <cell r="D24">
            <v>20.399999999999999</v>
          </cell>
          <cell r="E24">
            <v>93.7083333333333</v>
          </cell>
          <cell r="F24">
            <v>100</v>
          </cell>
          <cell r="G24">
            <v>70</v>
          </cell>
          <cell r="H24">
            <v>22.32</v>
          </cell>
          <cell r="J24">
            <v>35.28</v>
          </cell>
          <cell r="K24">
            <v>1.6</v>
          </cell>
        </row>
        <row r="25">
          <cell r="B25">
            <v>24.337499999999999</v>
          </cell>
          <cell r="C25">
            <v>33.200000000000003</v>
          </cell>
          <cell r="D25">
            <v>19</v>
          </cell>
          <cell r="E25">
            <v>78.1666666666667</v>
          </cell>
          <cell r="F25">
            <v>100</v>
          </cell>
          <cell r="G25">
            <v>38</v>
          </cell>
          <cell r="H25">
            <v>20.88</v>
          </cell>
          <cell r="J25">
            <v>33.840000000000003</v>
          </cell>
          <cell r="K25">
            <v>0</v>
          </cell>
        </row>
        <row r="26">
          <cell r="B26">
            <v>24.995833333333302</v>
          </cell>
          <cell r="C26">
            <v>33.1</v>
          </cell>
          <cell r="D26">
            <v>20.3</v>
          </cell>
          <cell r="E26">
            <v>77.375</v>
          </cell>
          <cell r="F26">
            <v>98</v>
          </cell>
          <cell r="G26">
            <v>44</v>
          </cell>
          <cell r="H26">
            <v>22.68</v>
          </cell>
          <cell r="J26">
            <v>36.72</v>
          </cell>
          <cell r="K26">
            <v>1.2</v>
          </cell>
        </row>
        <row r="27">
          <cell r="B27">
            <v>26.391666666666701</v>
          </cell>
          <cell r="C27">
            <v>33.799999999999997</v>
          </cell>
          <cell r="D27">
            <v>21.7</v>
          </cell>
          <cell r="E27">
            <v>71.125</v>
          </cell>
          <cell r="F27">
            <v>93</v>
          </cell>
          <cell r="G27">
            <v>45</v>
          </cell>
          <cell r="H27">
            <v>25.92</v>
          </cell>
          <cell r="J27">
            <v>52.56</v>
          </cell>
          <cell r="K27">
            <v>0</v>
          </cell>
        </row>
        <row r="28">
          <cell r="B28">
            <v>28.913043478260899</v>
          </cell>
          <cell r="C28">
            <v>34.700000000000003</v>
          </cell>
          <cell r="D28">
            <v>23.7</v>
          </cell>
          <cell r="E28">
            <v>60.521739130434803</v>
          </cell>
          <cell r="F28">
            <v>84</v>
          </cell>
          <cell r="G28">
            <v>41</v>
          </cell>
          <cell r="H28">
            <v>26.64</v>
          </cell>
          <cell r="J28">
            <v>50.04</v>
          </cell>
          <cell r="K28">
            <v>0</v>
          </cell>
        </row>
        <row r="29">
          <cell r="B29">
            <v>27.508333333333301</v>
          </cell>
          <cell r="C29">
            <v>33.700000000000003</v>
          </cell>
          <cell r="D29">
            <v>21.7</v>
          </cell>
          <cell r="E29">
            <v>71.7916666666667</v>
          </cell>
          <cell r="F29">
            <v>100</v>
          </cell>
          <cell r="G29">
            <v>49</v>
          </cell>
          <cell r="H29">
            <v>21.6</v>
          </cell>
          <cell r="J29">
            <v>41.76</v>
          </cell>
          <cell r="K29">
            <v>2.2000000000000002</v>
          </cell>
        </row>
        <row r="30">
          <cell r="B30">
            <v>22.6041666666667</v>
          </cell>
          <cell r="C30">
            <v>28.3</v>
          </cell>
          <cell r="D30">
            <v>19.899999999999999</v>
          </cell>
          <cell r="E30">
            <v>91.7916666666667</v>
          </cell>
          <cell r="F30">
            <v>100</v>
          </cell>
          <cell r="G30">
            <v>70</v>
          </cell>
          <cell r="H30">
            <v>18</v>
          </cell>
          <cell r="J30">
            <v>35.28</v>
          </cell>
          <cell r="K30">
            <v>46.2</v>
          </cell>
        </row>
        <row r="31">
          <cell r="B31">
            <v>23.1458333333333</v>
          </cell>
          <cell r="C31">
            <v>29.5</v>
          </cell>
          <cell r="D31">
            <v>18.8</v>
          </cell>
          <cell r="E31">
            <v>85.4583333333333</v>
          </cell>
          <cell r="F31">
            <v>100</v>
          </cell>
          <cell r="G31">
            <v>56</v>
          </cell>
          <cell r="H31">
            <v>13.68</v>
          </cell>
          <cell r="J31">
            <v>24.84</v>
          </cell>
          <cell r="K31">
            <v>0.4</v>
          </cell>
        </row>
        <row r="32">
          <cell r="B32">
            <v>24.6458333333333</v>
          </cell>
          <cell r="C32">
            <v>31.5</v>
          </cell>
          <cell r="D32">
            <v>21.2</v>
          </cell>
          <cell r="E32">
            <v>85.3333333333333</v>
          </cell>
          <cell r="F32">
            <v>100</v>
          </cell>
          <cell r="G32">
            <v>53</v>
          </cell>
          <cell r="H32">
            <v>22.32</v>
          </cell>
          <cell r="J32">
            <v>41.4</v>
          </cell>
          <cell r="K32">
            <v>13.6</v>
          </cell>
        </row>
        <row r="33">
          <cell r="B33">
            <v>25.225000000000001</v>
          </cell>
          <cell r="C33">
            <v>32.9</v>
          </cell>
          <cell r="D33">
            <v>20.6</v>
          </cell>
          <cell r="E33">
            <v>79.3333333333333</v>
          </cell>
          <cell r="F33">
            <v>100</v>
          </cell>
          <cell r="G33">
            <v>43</v>
          </cell>
          <cell r="H33">
            <v>16.559999999999999</v>
          </cell>
          <cell r="J33">
            <v>28.8</v>
          </cell>
          <cell r="K33">
            <v>1.8</v>
          </cell>
        </row>
        <row r="34">
          <cell r="B34">
            <v>26.826086956521699</v>
          </cell>
          <cell r="C34">
            <v>34.799999999999997</v>
          </cell>
          <cell r="D34">
            <v>20.7</v>
          </cell>
          <cell r="E34">
            <v>68.043478260869605</v>
          </cell>
          <cell r="F34">
            <v>98</v>
          </cell>
          <cell r="G34">
            <v>34</v>
          </cell>
          <cell r="H34">
            <v>16.920000000000002</v>
          </cell>
          <cell r="J34">
            <v>36</v>
          </cell>
          <cell r="K34">
            <v>0</v>
          </cell>
        </row>
        <row r="35">
          <cell r="B35">
            <v>25.495833333333302</v>
          </cell>
          <cell r="C35">
            <v>34.4</v>
          </cell>
          <cell r="D35">
            <v>20.6</v>
          </cell>
          <cell r="E35">
            <v>69.75</v>
          </cell>
          <cell r="F35">
            <v>92</v>
          </cell>
          <cell r="G35">
            <v>33</v>
          </cell>
          <cell r="H35">
            <v>16.559999999999999</v>
          </cell>
          <cell r="J35">
            <v>52.56</v>
          </cell>
          <cell r="K35">
            <v>4.8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31.091666666666701</v>
          </cell>
          <cell r="C5">
            <v>38.1</v>
          </cell>
          <cell r="D5">
            <v>24.6</v>
          </cell>
          <cell r="E5">
            <v>31.5833333333333</v>
          </cell>
          <cell r="F5">
            <v>51</v>
          </cell>
          <cell r="G5">
            <v>20</v>
          </cell>
          <cell r="H5">
            <v>13.68</v>
          </cell>
          <cell r="J5">
            <v>32.4</v>
          </cell>
          <cell r="K5">
            <v>0</v>
          </cell>
        </row>
        <row r="6">
          <cell r="B6">
            <v>31.829166666666701</v>
          </cell>
          <cell r="C6">
            <v>38</v>
          </cell>
          <cell r="D6">
            <v>26.8</v>
          </cell>
          <cell r="E6">
            <v>38.625</v>
          </cell>
          <cell r="F6">
            <v>52</v>
          </cell>
          <cell r="G6">
            <v>24</v>
          </cell>
          <cell r="H6">
            <v>17.64</v>
          </cell>
          <cell r="J6">
            <v>34.92</v>
          </cell>
          <cell r="K6">
            <v>0</v>
          </cell>
        </row>
        <row r="7">
          <cell r="B7">
            <v>27.929166666666699</v>
          </cell>
          <cell r="C7">
            <v>32.200000000000003</v>
          </cell>
          <cell r="D7">
            <v>23.1</v>
          </cell>
          <cell r="E7">
            <v>54.25</v>
          </cell>
          <cell r="F7">
            <v>73</v>
          </cell>
          <cell r="G7">
            <v>39</v>
          </cell>
          <cell r="H7">
            <v>24.12</v>
          </cell>
          <cell r="J7">
            <v>33.840000000000003</v>
          </cell>
          <cell r="K7">
            <v>0</v>
          </cell>
        </row>
        <row r="8">
          <cell r="B8">
            <v>24.1875</v>
          </cell>
          <cell r="C8">
            <v>30.6</v>
          </cell>
          <cell r="D8">
            <v>18.600000000000001</v>
          </cell>
          <cell r="E8">
            <v>56</v>
          </cell>
          <cell r="F8">
            <v>72</v>
          </cell>
          <cell r="G8">
            <v>39</v>
          </cell>
          <cell r="H8">
            <v>22.32</v>
          </cell>
          <cell r="J8">
            <v>41.4</v>
          </cell>
          <cell r="K8">
            <v>0</v>
          </cell>
        </row>
        <row r="9">
          <cell r="B9">
            <v>23.829166666666701</v>
          </cell>
          <cell r="C9">
            <v>31.6</v>
          </cell>
          <cell r="D9">
            <v>16.7</v>
          </cell>
          <cell r="E9">
            <v>52.9583333333333</v>
          </cell>
          <cell r="F9">
            <v>76</v>
          </cell>
          <cell r="G9">
            <v>26</v>
          </cell>
          <cell r="H9">
            <v>24.48</v>
          </cell>
          <cell r="J9">
            <v>40.32</v>
          </cell>
          <cell r="K9">
            <v>0</v>
          </cell>
        </row>
        <row r="10">
          <cell r="B10">
            <v>25.574999999999999</v>
          </cell>
          <cell r="C10">
            <v>33.700000000000003</v>
          </cell>
          <cell r="D10">
            <v>18.2</v>
          </cell>
          <cell r="E10">
            <v>43</v>
          </cell>
          <cell r="F10">
            <v>72</v>
          </cell>
          <cell r="G10">
            <v>24</v>
          </cell>
          <cell r="H10">
            <v>22.32</v>
          </cell>
          <cell r="J10">
            <v>35.28</v>
          </cell>
          <cell r="K10">
            <v>0</v>
          </cell>
        </row>
        <row r="11">
          <cell r="B11">
            <v>27.4375</v>
          </cell>
          <cell r="C11">
            <v>35.9</v>
          </cell>
          <cell r="D11">
            <v>20.3</v>
          </cell>
          <cell r="E11">
            <v>33.2083333333333</v>
          </cell>
          <cell r="F11">
            <v>59</v>
          </cell>
          <cell r="G11">
            <v>16</v>
          </cell>
          <cell r="H11">
            <v>19.8</v>
          </cell>
          <cell r="J11">
            <v>34.56</v>
          </cell>
          <cell r="K11">
            <v>0</v>
          </cell>
        </row>
        <row r="12">
          <cell r="B12">
            <v>28.925000000000001</v>
          </cell>
          <cell r="C12">
            <v>37.200000000000003</v>
          </cell>
          <cell r="D12">
            <v>20.5</v>
          </cell>
          <cell r="E12">
            <v>37.9166666666667</v>
          </cell>
          <cell r="F12">
            <v>61</v>
          </cell>
          <cell r="G12">
            <v>23</v>
          </cell>
          <cell r="H12">
            <v>18.72</v>
          </cell>
          <cell r="J12">
            <v>29.88</v>
          </cell>
          <cell r="K12">
            <v>0</v>
          </cell>
        </row>
        <row r="13">
          <cell r="B13">
            <v>27.137499999999999</v>
          </cell>
          <cell r="C13">
            <v>32.9</v>
          </cell>
          <cell r="D13">
            <v>21.5</v>
          </cell>
          <cell r="E13">
            <v>54.75</v>
          </cell>
          <cell r="F13">
            <v>100</v>
          </cell>
          <cell r="G13">
            <v>35</v>
          </cell>
          <cell r="H13">
            <v>20.88</v>
          </cell>
          <cell r="J13">
            <v>40.32</v>
          </cell>
          <cell r="K13">
            <v>10.8</v>
          </cell>
        </row>
        <row r="14">
          <cell r="B14">
            <v>21.375</v>
          </cell>
          <cell r="C14">
            <v>22.6</v>
          </cell>
          <cell r="D14">
            <v>20.399999999999999</v>
          </cell>
          <cell r="E14">
            <v>96.6666666666667</v>
          </cell>
          <cell r="F14">
            <v>100</v>
          </cell>
          <cell r="G14">
            <v>93</v>
          </cell>
          <cell r="H14">
            <v>18.72</v>
          </cell>
          <cell r="J14">
            <v>42.48</v>
          </cell>
          <cell r="K14">
            <v>9.4</v>
          </cell>
        </row>
        <row r="15">
          <cell r="B15">
            <v>22.016666666666701</v>
          </cell>
          <cell r="C15">
            <v>25.1</v>
          </cell>
          <cell r="D15">
            <v>20.3</v>
          </cell>
          <cell r="E15">
            <v>98</v>
          </cell>
          <cell r="F15">
            <v>100</v>
          </cell>
          <cell r="G15">
            <v>95</v>
          </cell>
          <cell r="H15">
            <v>25.56</v>
          </cell>
          <cell r="J15">
            <v>46.8</v>
          </cell>
          <cell r="K15">
            <v>13.4</v>
          </cell>
        </row>
        <row r="16">
          <cell r="B16">
            <v>22.658333333333299</v>
          </cell>
          <cell r="C16">
            <v>28.4</v>
          </cell>
          <cell r="D16">
            <v>18.399999999999999</v>
          </cell>
          <cell r="E16">
            <v>60</v>
          </cell>
          <cell r="F16">
            <v>95</v>
          </cell>
          <cell r="G16">
            <v>47</v>
          </cell>
          <cell r="H16">
            <v>13.32</v>
          </cell>
          <cell r="J16">
            <v>24.48</v>
          </cell>
          <cell r="K16">
            <v>0.2</v>
          </cell>
        </row>
        <row r="17">
          <cell r="B17">
            <v>25.112500000000001</v>
          </cell>
          <cell r="C17">
            <v>32</v>
          </cell>
          <cell r="D17">
            <v>20</v>
          </cell>
          <cell r="E17">
            <v>64.625</v>
          </cell>
          <cell r="F17">
            <v>100</v>
          </cell>
          <cell r="G17">
            <v>33</v>
          </cell>
          <cell r="H17">
            <v>21.24</v>
          </cell>
          <cell r="J17">
            <v>37.799999999999997</v>
          </cell>
          <cell r="K17">
            <v>0</v>
          </cell>
        </row>
        <row r="18">
          <cell r="B18">
            <v>25.829166666666701</v>
          </cell>
          <cell r="C18">
            <v>33</v>
          </cell>
          <cell r="D18">
            <v>19.3</v>
          </cell>
          <cell r="E18">
            <v>57.9583333333333</v>
          </cell>
          <cell r="F18">
            <v>77</v>
          </cell>
          <cell r="G18">
            <v>36</v>
          </cell>
          <cell r="H18">
            <v>25.56</v>
          </cell>
          <cell r="J18">
            <v>40.32</v>
          </cell>
          <cell r="K18">
            <v>0</v>
          </cell>
        </row>
        <row r="19">
          <cell r="B19">
            <v>26.5</v>
          </cell>
          <cell r="C19">
            <v>32.6</v>
          </cell>
          <cell r="D19">
            <v>21.8</v>
          </cell>
          <cell r="E19">
            <v>59.6666666666667</v>
          </cell>
          <cell r="F19">
            <v>78</v>
          </cell>
          <cell r="G19">
            <v>40</v>
          </cell>
          <cell r="H19">
            <v>20.52</v>
          </cell>
          <cell r="J19">
            <v>32.76</v>
          </cell>
          <cell r="K19">
            <v>0</v>
          </cell>
        </row>
        <row r="20">
          <cell r="B20">
            <v>27.912500000000001</v>
          </cell>
          <cell r="C20">
            <v>35.700000000000003</v>
          </cell>
          <cell r="D20">
            <v>22.6</v>
          </cell>
          <cell r="E20">
            <v>57.0416666666667</v>
          </cell>
          <cell r="F20">
            <v>82</v>
          </cell>
          <cell r="G20">
            <v>31</v>
          </cell>
          <cell r="H20">
            <v>15.48</v>
          </cell>
          <cell r="J20">
            <v>28.8</v>
          </cell>
          <cell r="K20">
            <v>0</v>
          </cell>
        </row>
        <row r="21">
          <cell r="B21">
            <v>29.25</v>
          </cell>
          <cell r="C21">
            <v>35.6</v>
          </cell>
          <cell r="D21">
            <v>22.7</v>
          </cell>
          <cell r="E21">
            <v>52.5</v>
          </cell>
          <cell r="F21">
            <v>84</v>
          </cell>
          <cell r="G21">
            <v>33</v>
          </cell>
          <cell r="H21">
            <v>14.4</v>
          </cell>
          <cell r="J21">
            <v>24.12</v>
          </cell>
          <cell r="K21">
            <v>0</v>
          </cell>
        </row>
        <row r="22">
          <cell r="B22">
            <v>26.112500000000001</v>
          </cell>
          <cell r="C22">
            <v>30.7</v>
          </cell>
          <cell r="D22">
            <v>22.5</v>
          </cell>
          <cell r="E22">
            <v>62.375</v>
          </cell>
          <cell r="F22">
            <v>84</v>
          </cell>
          <cell r="G22">
            <v>39</v>
          </cell>
          <cell r="H22">
            <v>19.079999999999998</v>
          </cell>
          <cell r="J22">
            <v>36.72</v>
          </cell>
          <cell r="K22">
            <v>0.4</v>
          </cell>
        </row>
        <row r="23">
          <cell r="B23">
            <v>23.5833333333333</v>
          </cell>
          <cell r="C23">
            <v>28.3</v>
          </cell>
          <cell r="D23">
            <v>21.3</v>
          </cell>
          <cell r="E23">
            <v>81.578947368421098</v>
          </cell>
          <cell r="F23">
            <v>100</v>
          </cell>
          <cell r="G23">
            <v>57</v>
          </cell>
          <cell r="H23">
            <v>18</v>
          </cell>
          <cell r="J23">
            <v>36.36</v>
          </cell>
          <cell r="K23">
            <v>16</v>
          </cell>
        </row>
        <row r="24">
          <cell r="B24">
            <v>21.195833333333301</v>
          </cell>
          <cell r="C24">
            <v>24.9</v>
          </cell>
          <cell r="D24">
            <v>19</v>
          </cell>
          <cell r="E24">
            <v>80.75</v>
          </cell>
          <cell r="F24">
            <v>100</v>
          </cell>
          <cell r="G24">
            <v>68</v>
          </cell>
          <cell r="H24">
            <v>19.079999999999998</v>
          </cell>
          <cell r="J24">
            <v>32.4</v>
          </cell>
          <cell r="K24">
            <v>0.4</v>
          </cell>
        </row>
        <row r="25">
          <cell r="B25">
            <v>24.3125</v>
          </cell>
          <cell r="C25">
            <v>29.1</v>
          </cell>
          <cell r="D25">
            <v>21.3</v>
          </cell>
          <cell r="E25">
            <v>74.6666666666667</v>
          </cell>
          <cell r="F25">
            <v>93</v>
          </cell>
          <cell r="G25">
            <v>59</v>
          </cell>
          <cell r="H25">
            <v>19.8</v>
          </cell>
          <cell r="J25">
            <v>34.200000000000003</v>
          </cell>
          <cell r="K25">
            <v>0</v>
          </cell>
        </row>
        <row r="26">
          <cell r="B26">
            <v>27.004166666666698</v>
          </cell>
          <cell r="C26">
            <v>32.200000000000003</v>
          </cell>
          <cell r="D26">
            <v>23.3</v>
          </cell>
          <cell r="E26">
            <v>72.476190476190496</v>
          </cell>
          <cell r="F26">
            <v>100</v>
          </cell>
          <cell r="G26">
            <v>44</v>
          </cell>
          <cell r="H26">
            <v>16.920000000000002</v>
          </cell>
          <cell r="J26">
            <v>32.76</v>
          </cell>
          <cell r="K26">
            <v>0</v>
          </cell>
        </row>
        <row r="27">
          <cell r="B27">
            <v>27.774999999999999</v>
          </cell>
          <cell r="C27">
            <v>34.4</v>
          </cell>
          <cell r="D27">
            <v>23.1</v>
          </cell>
          <cell r="E27">
            <v>68.7826086956522</v>
          </cell>
          <cell r="F27">
            <v>100</v>
          </cell>
          <cell r="G27">
            <v>36</v>
          </cell>
          <cell r="H27">
            <v>24.12</v>
          </cell>
          <cell r="J27">
            <v>55.8</v>
          </cell>
          <cell r="K27">
            <v>1.6</v>
          </cell>
        </row>
        <row r="28">
          <cell r="B28">
            <v>27.2708333333333</v>
          </cell>
          <cell r="C28">
            <v>36.4</v>
          </cell>
          <cell r="D28">
            <v>20.8</v>
          </cell>
          <cell r="E28">
            <v>74</v>
          </cell>
          <cell r="F28">
            <v>100</v>
          </cell>
          <cell r="G28">
            <v>35</v>
          </cell>
          <cell r="H28">
            <v>21.96</v>
          </cell>
          <cell r="J28">
            <v>66.959999999999994</v>
          </cell>
          <cell r="K28">
            <v>9.6</v>
          </cell>
        </row>
        <row r="29">
          <cell r="B29">
            <v>27.212499999999999</v>
          </cell>
          <cell r="C29">
            <v>32.6</v>
          </cell>
          <cell r="D29">
            <v>21.5</v>
          </cell>
          <cell r="E29">
            <v>72.157894736842096</v>
          </cell>
          <cell r="F29">
            <v>100</v>
          </cell>
          <cell r="G29">
            <v>52</v>
          </cell>
          <cell r="H29">
            <v>18.36</v>
          </cell>
          <cell r="J29">
            <v>69.12</v>
          </cell>
          <cell r="K29">
            <v>9.1999999999999993</v>
          </cell>
        </row>
        <row r="30">
          <cell r="B30">
            <v>25.1</v>
          </cell>
          <cell r="C30">
            <v>28.2</v>
          </cell>
          <cell r="D30">
            <v>18.7</v>
          </cell>
          <cell r="E30">
            <v>79.789473684210506</v>
          </cell>
          <cell r="F30">
            <v>100</v>
          </cell>
          <cell r="G30">
            <v>60</v>
          </cell>
          <cell r="H30">
            <v>26.28</v>
          </cell>
          <cell r="J30">
            <v>77.760000000000005</v>
          </cell>
          <cell r="K30">
            <v>37.799999999999997</v>
          </cell>
        </row>
        <row r="31">
          <cell r="B31">
            <v>25.420833333333299</v>
          </cell>
          <cell r="C31">
            <v>31</v>
          </cell>
          <cell r="D31">
            <v>20.7</v>
          </cell>
          <cell r="F31">
            <v>98</v>
          </cell>
          <cell r="H31">
            <v>15.48</v>
          </cell>
          <cell r="J31">
            <v>29.16</v>
          </cell>
          <cell r="K31">
            <v>0</v>
          </cell>
        </row>
        <row r="32">
          <cell r="B32">
            <v>23.070833333333301</v>
          </cell>
          <cell r="C32">
            <v>26.1</v>
          </cell>
          <cell r="D32">
            <v>19.7</v>
          </cell>
          <cell r="E32">
            <v>79.9583333333333</v>
          </cell>
          <cell r="F32">
            <v>100</v>
          </cell>
          <cell r="G32">
            <v>67</v>
          </cell>
          <cell r="H32">
            <v>21.96</v>
          </cell>
          <cell r="J32">
            <v>32.4</v>
          </cell>
          <cell r="K32">
            <v>0.8</v>
          </cell>
        </row>
        <row r="33">
          <cell r="B33">
            <v>25.512499999999999</v>
          </cell>
          <cell r="C33">
            <v>31.8</v>
          </cell>
          <cell r="D33">
            <v>20.6</v>
          </cell>
          <cell r="E33">
            <v>64.2</v>
          </cell>
          <cell r="F33">
            <v>100</v>
          </cell>
          <cell r="G33">
            <v>43</v>
          </cell>
          <cell r="H33">
            <v>14.04</v>
          </cell>
          <cell r="J33">
            <v>23.76</v>
          </cell>
          <cell r="K33">
            <v>0</v>
          </cell>
        </row>
        <row r="34">
          <cell r="B34">
            <v>26.75</v>
          </cell>
          <cell r="C34">
            <v>32.700000000000003</v>
          </cell>
          <cell r="D34">
            <v>21.9</v>
          </cell>
          <cell r="E34">
            <v>57.2916666666667</v>
          </cell>
          <cell r="F34">
            <v>74</v>
          </cell>
          <cell r="G34">
            <v>31</v>
          </cell>
          <cell r="H34">
            <v>19.440000000000001</v>
          </cell>
          <cell r="J34">
            <v>33.119999999999997</v>
          </cell>
          <cell r="K34">
            <v>0</v>
          </cell>
        </row>
        <row r="35">
          <cell r="B35">
            <v>26.287500000000001</v>
          </cell>
          <cell r="C35">
            <v>33.200000000000003</v>
          </cell>
          <cell r="D35">
            <v>20.2</v>
          </cell>
          <cell r="E35">
            <v>54.3333333333333</v>
          </cell>
          <cell r="F35">
            <v>72</v>
          </cell>
          <cell r="G35">
            <v>30</v>
          </cell>
          <cell r="H35">
            <v>22.32</v>
          </cell>
          <cell r="J35">
            <v>52.56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31.012499999999999</v>
          </cell>
          <cell r="C5">
            <v>38.200000000000003</v>
          </cell>
          <cell r="D5">
            <v>23.7</v>
          </cell>
          <cell r="E5">
            <v>49.3333333333333</v>
          </cell>
          <cell r="F5">
            <v>76</v>
          </cell>
          <cell r="G5">
            <v>29</v>
          </cell>
          <cell r="H5">
            <v>24.84</v>
          </cell>
          <cell r="J5">
            <v>41.76</v>
          </cell>
          <cell r="K5">
            <v>0</v>
          </cell>
        </row>
        <row r="6">
          <cell r="B6">
            <v>31.029166666666701</v>
          </cell>
          <cell r="C6">
            <v>36</v>
          </cell>
          <cell r="D6">
            <v>22.7</v>
          </cell>
          <cell r="E6">
            <v>48.0833333333333</v>
          </cell>
          <cell r="F6">
            <v>80</v>
          </cell>
          <cell r="G6">
            <v>38</v>
          </cell>
          <cell r="H6">
            <v>24.84</v>
          </cell>
          <cell r="J6">
            <v>44.64</v>
          </cell>
          <cell r="K6">
            <v>0</v>
          </cell>
        </row>
        <row r="7">
          <cell r="B7">
            <v>24.554166666666699</v>
          </cell>
          <cell r="C7">
            <v>29.8</v>
          </cell>
          <cell r="D7">
            <v>20.5</v>
          </cell>
          <cell r="E7">
            <v>72.0833333333333</v>
          </cell>
          <cell r="F7">
            <v>88</v>
          </cell>
          <cell r="G7">
            <v>53</v>
          </cell>
          <cell r="H7">
            <v>29.16</v>
          </cell>
          <cell r="J7">
            <v>45.72</v>
          </cell>
          <cell r="K7">
            <v>0</v>
          </cell>
        </row>
        <row r="8">
          <cell r="B8">
            <v>24.524999999999999</v>
          </cell>
          <cell r="C8">
            <v>33.700000000000003</v>
          </cell>
          <cell r="D8">
            <v>18.8</v>
          </cell>
          <cell r="E8">
            <v>65.625</v>
          </cell>
          <cell r="F8">
            <v>80</v>
          </cell>
          <cell r="G8">
            <v>46</v>
          </cell>
          <cell r="H8">
            <v>15.48</v>
          </cell>
          <cell r="J8">
            <v>35.64</v>
          </cell>
          <cell r="K8">
            <v>0</v>
          </cell>
        </row>
        <row r="9">
          <cell r="B9">
            <v>27.4791666666667</v>
          </cell>
          <cell r="C9">
            <v>35.1</v>
          </cell>
          <cell r="D9">
            <v>20.2</v>
          </cell>
          <cell r="E9">
            <v>66.5833333333333</v>
          </cell>
          <cell r="F9">
            <v>94</v>
          </cell>
          <cell r="G9">
            <v>39</v>
          </cell>
          <cell r="H9">
            <v>15.12</v>
          </cell>
          <cell r="J9">
            <v>28.08</v>
          </cell>
          <cell r="K9">
            <v>0</v>
          </cell>
        </row>
        <row r="10">
          <cell r="B10">
            <v>28.4</v>
          </cell>
          <cell r="C10">
            <v>37.1</v>
          </cell>
          <cell r="D10">
            <v>20.100000000000001</v>
          </cell>
          <cell r="E10">
            <v>54.9166666666667</v>
          </cell>
          <cell r="F10">
            <v>81</v>
          </cell>
          <cell r="G10">
            <v>29</v>
          </cell>
          <cell r="H10">
            <v>15.12</v>
          </cell>
          <cell r="J10">
            <v>35.64</v>
          </cell>
          <cell r="K10">
            <v>0</v>
          </cell>
        </row>
        <row r="11">
          <cell r="B11">
            <v>29.391666666666701</v>
          </cell>
          <cell r="C11">
            <v>40.6</v>
          </cell>
          <cell r="D11">
            <v>18.399999999999999</v>
          </cell>
          <cell r="E11">
            <v>44.7083333333333</v>
          </cell>
          <cell r="F11">
            <v>83</v>
          </cell>
          <cell r="G11">
            <v>14</v>
          </cell>
          <cell r="H11">
            <v>20.52</v>
          </cell>
          <cell r="J11">
            <v>38.159999999999997</v>
          </cell>
          <cell r="K11">
            <v>0</v>
          </cell>
        </row>
        <row r="12">
          <cell r="B12">
            <v>31.141666666666701</v>
          </cell>
          <cell r="C12">
            <v>40.6</v>
          </cell>
          <cell r="D12">
            <v>21.9</v>
          </cell>
          <cell r="E12">
            <v>47.0833333333333</v>
          </cell>
          <cell r="F12">
            <v>86</v>
          </cell>
          <cell r="G12">
            <v>24</v>
          </cell>
          <cell r="H12">
            <v>26.28</v>
          </cell>
          <cell r="J12">
            <v>45</v>
          </cell>
          <cell r="K12">
            <v>0</v>
          </cell>
        </row>
        <row r="13">
          <cell r="B13">
            <v>29.345833333333299</v>
          </cell>
          <cell r="C13">
            <v>33.4</v>
          </cell>
          <cell r="D13">
            <v>25.3</v>
          </cell>
          <cell r="E13">
            <v>56.2083333333333</v>
          </cell>
          <cell r="F13">
            <v>77</v>
          </cell>
          <cell r="G13">
            <v>38</v>
          </cell>
          <cell r="H13">
            <v>23.04</v>
          </cell>
          <cell r="J13">
            <v>38.520000000000003</v>
          </cell>
          <cell r="K13">
            <v>0</v>
          </cell>
        </row>
        <row r="14">
          <cell r="B14">
            <v>23</v>
          </cell>
          <cell r="C14">
            <v>26.4</v>
          </cell>
          <cell r="D14">
            <v>21.4</v>
          </cell>
          <cell r="E14">
            <v>92.375</v>
          </cell>
          <cell r="F14">
            <v>100</v>
          </cell>
          <cell r="G14">
            <v>67</v>
          </cell>
          <cell r="H14">
            <v>18</v>
          </cell>
          <cell r="J14">
            <v>35.28</v>
          </cell>
          <cell r="K14">
            <v>12.2</v>
          </cell>
        </row>
        <row r="15">
          <cell r="B15">
            <v>22.516666666666701</v>
          </cell>
          <cell r="C15">
            <v>26.8</v>
          </cell>
          <cell r="D15">
            <v>21</v>
          </cell>
          <cell r="E15">
            <v>90.875</v>
          </cell>
          <cell r="F15">
            <v>100</v>
          </cell>
          <cell r="G15">
            <v>66</v>
          </cell>
          <cell r="H15">
            <v>25.92</v>
          </cell>
          <cell r="J15">
            <v>48.6</v>
          </cell>
          <cell r="K15">
            <v>27.8</v>
          </cell>
        </row>
        <row r="16">
          <cell r="B16">
            <v>22.283333333333299</v>
          </cell>
          <cell r="C16">
            <v>30</v>
          </cell>
          <cell r="D16">
            <v>15.1</v>
          </cell>
          <cell r="E16">
            <v>81.25</v>
          </cell>
          <cell r="F16">
            <v>100</v>
          </cell>
          <cell r="G16">
            <v>44</v>
          </cell>
          <cell r="H16">
            <v>11.52</v>
          </cell>
          <cell r="J16">
            <v>20.88</v>
          </cell>
          <cell r="K16">
            <v>0.2</v>
          </cell>
        </row>
        <row r="17">
          <cell r="B17">
            <v>26.483333333333299</v>
          </cell>
          <cell r="C17">
            <v>34.5</v>
          </cell>
          <cell r="D17">
            <v>20.5</v>
          </cell>
          <cell r="E17">
            <v>73.3333333333333</v>
          </cell>
          <cell r="F17">
            <v>96</v>
          </cell>
          <cell r="G17">
            <v>48</v>
          </cell>
          <cell r="H17">
            <v>16.2</v>
          </cell>
          <cell r="J17">
            <v>31.68</v>
          </cell>
          <cell r="K17">
            <v>0</v>
          </cell>
        </row>
        <row r="18">
          <cell r="B18">
            <v>27.720833333333299</v>
          </cell>
          <cell r="C18">
            <v>33.799999999999997</v>
          </cell>
          <cell r="D18">
            <v>22.7</v>
          </cell>
          <cell r="E18">
            <v>70.7083333333333</v>
          </cell>
          <cell r="F18">
            <v>94</v>
          </cell>
          <cell r="G18">
            <v>40</v>
          </cell>
          <cell r="H18">
            <v>14.76</v>
          </cell>
          <cell r="J18">
            <v>29.52</v>
          </cell>
          <cell r="K18">
            <v>0</v>
          </cell>
        </row>
        <row r="19">
          <cell r="B19">
            <v>28.204166666666701</v>
          </cell>
          <cell r="C19">
            <v>36.6</v>
          </cell>
          <cell r="D19">
            <v>21.1</v>
          </cell>
          <cell r="E19">
            <v>68.625</v>
          </cell>
          <cell r="F19">
            <v>98</v>
          </cell>
          <cell r="G19">
            <v>31</v>
          </cell>
          <cell r="H19">
            <v>15.84</v>
          </cell>
          <cell r="J19">
            <v>27</v>
          </cell>
          <cell r="K19">
            <v>0</v>
          </cell>
        </row>
        <row r="20">
          <cell r="B20">
            <v>28.1</v>
          </cell>
          <cell r="C20">
            <v>35.6</v>
          </cell>
          <cell r="D20">
            <v>21.2</v>
          </cell>
          <cell r="E20">
            <v>64.9166666666667</v>
          </cell>
          <cell r="F20">
            <v>91</v>
          </cell>
          <cell r="G20">
            <v>36</v>
          </cell>
          <cell r="H20">
            <v>16.559999999999999</v>
          </cell>
          <cell r="J20">
            <v>29.52</v>
          </cell>
          <cell r="K20">
            <v>0</v>
          </cell>
        </row>
        <row r="21">
          <cell r="B21">
            <v>28.6875</v>
          </cell>
          <cell r="C21">
            <v>37.200000000000003</v>
          </cell>
          <cell r="D21">
            <v>21.1</v>
          </cell>
          <cell r="E21">
            <v>63.7083333333333</v>
          </cell>
          <cell r="F21">
            <v>95</v>
          </cell>
          <cell r="G21">
            <v>35</v>
          </cell>
          <cell r="H21">
            <v>13.68</v>
          </cell>
          <cell r="J21">
            <v>29.16</v>
          </cell>
          <cell r="K21">
            <v>0</v>
          </cell>
        </row>
        <row r="22">
          <cell r="B22">
            <v>23.820833333333301</v>
          </cell>
          <cell r="C22">
            <v>29.5</v>
          </cell>
          <cell r="D22">
            <v>20.2</v>
          </cell>
          <cell r="E22">
            <v>84.625</v>
          </cell>
          <cell r="F22">
            <v>99</v>
          </cell>
          <cell r="G22">
            <v>51</v>
          </cell>
          <cell r="H22">
            <v>32.4</v>
          </cell>
          <cell r="J22">
            <v>56.88</v>
          </cell>
          <cell r="K22">
            <v>13.2</v>
          </cell>
        </row>
        <row r="23">
          <cell r="B23">
            <v>23.4166666666667</v>
          </cell>
          <cell r="C23">
            <v>28.3</v>
          </cell>
          <cell r="D23">
            <v>20.3</v>
          </cell>
          <cell r="E23">
            <v>84.25</v>
          </cell>
          <cell r="F23">
            <v>99</v>
          </cell>
          <cell r="G23">
            <v>65</v>
          </cell>
          <cell r="H23">
            <v>17.64</v>
          </cell>
          <cell r="J23">
            <v>27.36</v>
          </cell>
          <cell r="K23">
            <v>0</v>
          </cell>
        </row>
        <row r="24">
          <cell r="B24">
            <v>24.1041666666667</v>
          </cell>
          <cell r="C24">
            <v>31.7</v>
          </cell>
          <cell r="D24">
            <v>18.899999999999999</v>
          </cell>
          <cell r="E24">
            <v>86.25</v>
          </cell>
          <cell r="F24">
            <v>100</v>
          </cell>
          <cell r="G24">
            <v>53</v>
          </cell>
          <cell r="H24">
            <v>18.72</v>
          </cell>
          <cell r="J24">
            <v>36</v>
          </cell>
          <cell r="K24">
            <v>0</v>
          </cell>
        </row>
        <row r="25">
          <cell r="B25">
            <v>25.795833333333299</v>
          </cell>
          <cell r="C25">
            <v>33.9</v>
          </cell>
          <cell r="D25">
            <v>20.100000000000001</v>
          </cell>
          <cell r="E25">
            <v>78.7083333333333</v>
          </cell>
          <cell r="F25">
            <v>100</v>
          </cell>
          <cell r="G25">
            <v>40</v>
          </cell>
          <cell r="H25">
            <v>15.48</v>
          </cell>
          <cell r="J25">
            <v>31.68</v>
          </cell>
          <cell r="K25">
            <v>0.2</v>
          </cell>
        </row>
        <row r="26">
          <cell r="B26">
            <v>26.362500000000001</v>
          </cell>
          <cell r="C26">
            <v>34.799999999999997</v>
          </cell>
          <cell r="D26">
            <v>20.3</v>
          </cell>
          <cell r="E26">
            <v>75.25</v>
          </cell>
          <cell r="F26">
            <v>98</v>
          </cell>
          <cell r="G26">
            <v>45</v>
          </cell>
          <cell r="H26">
            <v>17.64</v>
          </cell>
          <cell r="J26">
            <v>42.48</v>
          </cell>
          <cell r="K26">
            <v>0.4</v>
          </cell>
        </row>
        <row r="27">
          <cell r="B27">
            <v>28.316666666666698</v>
          </cell>
          <cell r="C27">
            <v>37</v>
          </cell>
          <cell r="D27">
            <v>21.4</v>
          </cell>
          <cell r="E27">
            <v>69.5</v>
          </cell>
          <cell r="F27">
            <v>98</v>
          </cell>
          <cell r="G27">
            <v>39</v>
          </cell>
          <cell r="H27">
            <v>21.24</v>
          </cell>
          <cell r="J27">
            <v>42.48</v>
          </cell>
          <cell r="K27">
            <v>0</v>
          </cell>
        </row>
        <row r="28">
          <cell r="B28">
            <v>31.016666666666701</v>
          </cell>
          <cell r="C28">
            <v>38.4</v>
          </cell>
          <cell r="D28">
            <v>25.1</v>
          </cell>
          <cell r="E28">
            <v>59.2083333333333</v>
          </cell>
          <cell r="F28">
            <v>82</v>
          </cell>
          <cell r="G28">
            <v>35</v>
          </cell>
          <cell r="H28">
            <v>37.799999999999997</v>
          </cell>
          <cell r="J28">
            <v>57.96</v>
          </cell>
          <cell r="K28">
            <v>0</v>
          </cell>
        </row>
        <row r="29">
          <cell r="B29">
            <v>29.037500000000001</v>
          </cell>
          <cell r="C29">
            <v>35.5</v>
          </cell>
          <cell r="D29">
            <v>22.8</v>
          </cell>
          <cell r="E29">
            <v>65.4166666666667</v>
          </cell>
          <cell r="F29">
            <v>92</v>
          </cell>
          <cell r="G29">
            <v>46</v>
          </cell>
          <cell r="H29">
            <v>19.440000000000001</v>
          </cell>
          <cell r="J29">
            <v>31.32</v>
          </cell>
          <cell r="K29">
            <v>0.4</v>
          </cell>
        </row>
        <row r="30">
          <cell r="B30">
            <v>25.470833333333299</v>
          </cell>
          <cell r="C30">
            <v>29.7</v>
          </cell>
          <cell r="D30">
            <v>20.5</v>
          </cell>
          <cell r="E30">
            <v>70</v>
          </cell>
          <cell r="F30">
            <v>99</v>
          </cell>
          <cell r="G30">
            <v>49</v>
          </cell>
          <cell r="H30">
            <v>27.36</v>
          </cell>
          <cell r="J30">
            <v>52.92</v>
          </cell>
          <cell r="K30">
            <v>2.8</v>
          </cell>
        </row>
        <row r="31">
          <cell r="B31">
            <v>25.495833333333302</v>
          </cell>
          <cell r="C31">
            <v>33.5</v>
          </cell>
          <cell r="D31">
            <v>18</v>
          </cell>
          <cell r="E31">
            <v>63.7916666666667</v>
          </cell>
          <cell r="F31">
            <v>89</v>
          </cell>
          <cell r="G31">
            <v>38</v>
          </cell>
          <cell r="H31">
            <v>15.12</v>
          </cell>
          <cell r="J31">
            <v>25.2</v>
          </cell>
          <cell r="K31">
            <v>0</v>
          </cell>
        </row>
        <row r="32">
          <cell r="B32">
            <v>27.879166666666698</v>
          </cell>
          <cell r="C32">
            <v>35.5</v>
          </cell>
          <cell r="D32">
            <v>20.5</v>
          </cell>
          <cell r="E32">
            <v>61.1666666666667</v>
          </cell>
          <cell r="F32">
            <v>88</v>
          </cell>
          <cell r="G32">
            <v>38</v>
          </cell>
          <cell r="H32">
            <v>11.52</v>
          </cell>
          <cell r="J32">
            <v>29.52</v>
          </cell>
          <cell r="K32">
            <v>0</v>
          </cell>
        </row>
        <row r="33">
          <cell r="B33">
            <v>28.8958333333333</v>
          </cell>
          <cell r="C33">
            <v>36.200000000000003</v>
          </cell>
          <cell r="D33">
            <v>22.9</v>
          </cell>
          <cell r="E33">
            <v>65.0833333333333</v>
          </cell>
          <cell r="F33">
            <v>96</v>
          </cell>
          <cell r="G33">
            <v>36</v>
          </cell>
          <cell r="H33">
            <v>11.88</v>
          </cell>
          <cell r="J33">
            <v>26.28</v>
          </cell>
          <cell r="K33">
            <v>0</v>
          </cell>
        </row>
        <row r="34">
          <cell r="B34">
            <v>29.320833333333301</v>
          </cell>
          <cell r="C34">
            <v>38.5</v>
          </cell>
          <cell r="D34">
            <v>21.3</v>
          </cell>
          <cell r="E34">
            <v>60.9583333333333</v>
          </cell>
          <cell r="F34">
            <v>96</v>
          </cell>
          <cell r="G34">
            <v>29</v>
          </cell>
          <cell r="H34">
            <v>12.24</v>
          </cell>
          <cell r="J34">
            <v>28.44</v>
          </cell>
          <cell r="K34">
            <v>0</v>
          </cell>
        </row>
        <row r="35">
          <cell r="B35">
            <v>29.0625</v>
          </cell>
          <cell r="C35">
            <v>37</v>
          </cell>
          <cell r="D35">
            <v>22.5</v>
          </cell>
          <cell r="E35">
            <v>58.9583333333333</v>
          </cell>
          <cell r="F35">
            <v>85</v>
          </cell>
          <cell r="G35">
            <v>35</v>
          </cell>
          <cell r="H35">
            <v>19.8</v>
          </cell>
          <cell r="J35">
            <v>37.44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topLeftCell="A28" zoomScale="92" zoomScaleNormal="92" workbookViewId="0">
      <selection activeCell="AH4" sqref="AH4"/>
    </sheetView>
  </sheetViews>
  <sheetFormatPr defaultColWidth="8.7109375" defaultRowHeight="12.75" x14ac:dyDescent="0.2"/>
  <cols>
    <col min="1" max="1" width="25.5703125" style="1" customWidth="1"/>
    <col min="2" max="32" width="5.42578125" style="1" customWidth="1"/>
    <col min="33" max="33" width="6.5703125" style="2" customWidth="1"/>
  </cols>
  <sheetData>
    <row r="1" spans="1:37" ht="20.100000000000001" customHeight="1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7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7" s="4" customFormat="1" ht="20.100000000000001" customHeight="1" x14ac:dyDescent="0.2">
      <c r="A3" s="119"/>
      <c r="B3" s="114">
        <v>1</v>
      </c>
      <c r="C3" s="114">
        <f>SUM(B3+1)</f>
        <v>2</v>
      </c>
      <c r="D3" s="114">
        <f>SUM(C3+1)</f>
        <v>3</v>
      </c>
      <c r="E3" s="114">
        <f>SUM(D3+1)</f>
        <v>4</v>
      </c>
      <c r="F3" s="114">
        <f>SUM(E3+1)</f>
        <v>5</v>
      </c>
      <c r="G3" s="114">
        <v>6</v>
      </c>
      <c r="H3" s="114">
        <v>7</v>
      </c>
      <c r="I3" s="114">
        <f t="shared" ref="I3:AD3" si="0">SUM(H3+1)</f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5">
        <v>31</v>
      </c>
      <c r="AG3" s="116" t="s">
        <v>3</v>
      </c>
    </row>
    <row r="4" spans="1:37" s="4" customFormat="1" ht="12.75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/>
      <c r="AG4" s="116"/>
    </row>
    <row r="5" spans="1:37" s="4" customFormat="1" x14ac:dyDescent="0.2">
      <c r="A5" s="5" t="s">
        <v>4</v>
      </c>
      <c r="B5" s="6">
        <f>[1]Outubro!$B$5</f>
        <v>30.25</v>
      </c>
      <c r="C5" s="6">
        <f>[1]Outubro!$B$6</f>
        <v>31.212499999999999</v>
      </c>
      <c r="D5" s="6">
        <f>[1]Outubro!$B$7</f>
        <v>30.216666666666701</v>
      </c>
      <c r="E5" s="6">
        <f>[1]Outubro!$B$8</f>
        <v>27.941666666666698</v>
      </c>
      <c r="F5" s="6">
        <f>[1]Outubro!$B$9</f>
        <v>27.462499999999999</v>
      </c>
      <c r="G5" s="6">
        <f>[1]Outubro!$B$10</f>
        <v>27.379166666666698</v>
      </c>
      <c r="H5" s="6">
        <f>[1]Outubro!$B$11</f>
        <v>28.7083333333333</v>
      </c>
      <c r="I5" s="6">
        <f>[1]Outubro!$B$12</f>
        <v>28.029166666666701</v>
      </c>
      <c r="J5" s="6">
        <f>[1]Outubro!$B$13</f>
        <v>27.425000000000001</v>
      </c>
      <c r="K5" s="6">
        <f>[1]Outubro!$B$14</f>
        <v>23.191666666666698</v>
      </c>
      <c r="L5" s="6">
        <f>[1]Outubro!$B$15</f>
        <v>25.845833333333299</v>
      </c>
      <c r="M5" s="6">
        <f>[1]Outubro!$B$16</f>
        <v>25.566666666666698</v>
      </c>
      <c r="N5" s="6">
        <f>[1]Outubro!$B$17</f>
        <v>27.462499999999999</v>
      </c>
      <c r="O5" s="6">
        <f>[1]Outubro!$B$18</f>
        <v>28.404166666666701</v>
      </c>
      <c r="P5" s="6">
        <f>[1]Outubro!$B$19</f>
        <v>29.5833333333333</v>
      </c>
      <c r="Q5" s="6">
        <f>[1]Outubro!$B$20</f>
        <v>29.5833333333333</v>
      </c>
      <c r="R5" s="6">
        <f>[1]Outubro!$B$21</f>
        <v>30.15</v>
      </c>
      <c r="S5" s="6">
        <f>[1]Outubro!$B$22</f>
        <v>26.129166666666698</v>
      </c>
      <c r="T5" s="6">
        <f>[1]Outubro!$B$23</f>
        <v>23.9375</v>
      </c>
      <c r="U5" s="6">
        <f>[1]Outubro!$B$24</f>
        <v>22.745833333333302</v>
      </c>
      <c r="V5" s="6">
        <f>[1]Outubro!$B$25</f>
        <v>26.154166666666701</v>
      </c>
      <c r="W5" s="6">
        <f>[1]Outubro!$B$26</f>
        <v>27.8958333333333</v>
      </c>
      <c r="X5" s="6">
        <f>[1]Outubro!$B$27</f>
        <v>28.55</v>
      </c>
      <c r="Y5" s="6">
        <f>[1]Outubro!$B$28</f>
        <v>29.725000000000001</v>
      </c>
      <c r="Z5" s="6">
        <f>[1]Outubro!$B$29</f>
        <v>29.304166666666699</v>
      </c>
      <c r="AA5" s="6">
        <f>[1]Outubro!$B$30</f>
        <v>24.091666666666701</v>
      </c>
      <c r="AB5" s="6">
        <f>[1]Outubro!$B$31</f>
        <v>26.4</v>
      </c>
      <c r="AC5" s="6">
        <f>[1]Outubro!$B$32</f>
        <v>26.4791666666667</v>
      </c>
      <c r="AD5" s="6">
        <f>[1]Outubro!$B$33</f>
        <v>27.683333333333302</v>
      </c>
      <c r="AE5" s="6">
        <f>[1]Outubro!$B$34</f>
        <v>29.0625</v>
      </c>
      <c r="AF5" s="6">
        <f>[1]Outubro!$B$35</f>
        <v>28.337499999999999</v>
      </c>
      <c r="AG5" s="7">
        <f t="shared" ref="AG5:AG11" si="1">AVERAGE(B5:AF5)</f>
        <v>27.577688172043015</v>
      </c>
    </row>
    <row r="6" spans="1:37" x14ac:dyDescent="0.2">
      <c r="A6" s="5" t="s">
        <v>5</v>
      </c>
      <c r="B6" s="8">
        <f>[2]Outubro!$B$5</f>
        <v>29.754166666666698</v>
      </c>
      <c r="C6" s="8">
        <f>[2]Outubro!$B$6</f>
        <v>29.691666666666698</v>
      </c>
      <c r="D6" s="8">
        <f>[2]Outubro!$B$7</f>
        <v>22.683333333333302</v>
      </c>
      <c r="E6" s="8">
        <f>[2]Outubro!$B$8</f>
        <v>24.4166666666667</v>
      </c>
      <c r="F6" s="8">
        <f>[2]Outubro!$B$9</f>
        <v>24.75</v>
      </c>
      <c r="G6" s="8">
        <f>[2]Outubro!$B$10</f>
        <v>24.804166666666699</v>
      </c>
      <c r="H6" s="8">
        <f>[2]Outubro!$B$11</f>
        <v>26.608333333333299</v>
      </c>
      <c r="I6" s="8">
        <f>[2]Outubro!$B$12</f>
        <v>27.529166666666701</v>
      </c>
      <c r="J6" s="8">
        <f>[2]Outubro!$B$13</f>
        <v>24.725000000000001</v>
      </c>
      <c r="K6" s="8">
        <f>[2]Outubro!$B$14</f>
        <v>20.8541666666667</v>
      </c>
      <c r="L6" s="8">
        <f>[2]Outubro!$B$15</f>
        <v>21.112500000000001</v>
      </c>
      <c r="M6" s="8">
        <f>[2]Outubro!$B$16</f>
        <v>21.808333333333302</v>
      </c>
      <c r="N6" s="8">
        <f>[2]Outubro!$B$17</f>
        <v>24.133333333333301</v>
      </c>
      <c r="O6" s="8">
        <f>[2]Outubro!$B$18</f>
        <v>25.654166666666701</v>
      </c>
      <c r="P6" s="8">
        <f>[2]Outubro!$B$19</f>
        <v>26.066666666666698</v>
      </c>
      <c r="Q6" s="8">
        <f>[2]Outubro!$B$20</f>
        <v>24.912500000000001</v>
      </c>
      <c r="R6" s="8">
        <f>[2]Outubro!$B$21</f>
        <v>26.008333333333301</v>
      </c>
      <c r="S6" s="8">
        <f>[2]Outubro!$B$22</f>
        <v>21.558333333333302</v>
      </c>
      <c r="T6" s="8">
        <f>[2]Outubro!$B$23</f>
        <v>22.2291666666667</v>
      </c>
      <c r="U6" s="8">
        <f>[2]Outubro!$B$24</f>
        <v>21.079166666666701</v>
      </c>
      <c r="V6" s="8">
        <f>[2]Outubro!$B$25</f>
        <v>24.033333333333299</v>
      </c>
      <c r="W6" s="8">
        <f>[2]Outubro!$B$26</f>
        <v>25.65</v>
      </c>
      <c r="X6" s="8">
        <f>[2]Outubro!$B$27</f>
        <v>25.904166666666701</v>
      </c>
      <c r="Y6" s="8">
        <f>[2]Outubro!$B$28</f>
        <v>28.4</v>
      </c>
      <c r="Z6" s="8">
        <f>[2]Outubro!$B$29</f>
        <v>27.0833333333333</v>
      </c>
      <c r="AA6" s="8">
        <f>[2]Outubro!$B$30</f>
        <v>25.087499999999999</v>
      </c>
      <c r="AB6" s="8">
        <f>[2]Outubro!$B$31</f>
        <v>24.629166666666698</v>
      </c>
      <c r="AC6" s="8">
        <f>[2]Outubro!$B$32</f>
        <v>24.9</v>
      </c>
      <c r="AD6" s="8">
        <f>[2]Outubro!$B$33</f>
        <v>26.75</v>
      </c>
      <c r="AE6" s="8">
        <f>[2]Outubro!$B$34</f>
        <v>27.1041666666667</v>
      </c>
      <c r="AF6" s="8">
        <f>[2]Outubro!$B$35</f>
        <v>26.6875</v>
      </c>
      <c r="AG6" s="7">
        <f t="shared" si="1"/>
        <v>25.05188172043011</v>
      </c>
    </row>
    <row r="7" spans="1:37" x14ac:dyDescent="0.2">
      <c r="A7" s="5" t="s">
        <v>6</v>
      </c>
      <c r="B7" s="8">
        <f>[3]Outubro!$B$5</f>
        <v>30.420833333333299</v>
      </c>
      <c r="C7" s="8">
        <f>[3]Outubro!$B$6</f>
        <v>30.608333333333299</v>
      </c>
      <c r="D7" s="8">
        <f>[3]Outubro!$B$7</f>
        <v>27.858333333333299</v>
      </c>
      <c r="E7" s="8">
        <f>[3]Outubro!$B$8</f>
        <v>25.337499999999999</v>
      </c>
      <c r="F7" s="8">
        <f>[3]Outubro!$B$9</f>
        <v>24.995833333333302</v>
      </c>
      <c r="G7" s="8">
        <f>[3]Outubro!$B$10</f>
        <v>26.0625</v>
      </c>
      <c r="H7" s="8">
        <f>[3]Outubro!$B$11</f>
        <v>28.887499999999999</v>
      </c>
      <c r="I7" s="8">
        <f>[3]Outubro!$B$12</f>
        <v>29.137499999999999</v>
      </c>
      <c r="J7" s="8">
        <f>[3]Outubro!$B$13</f>
        <v>28.212499999999999</v>
      </c>
      <c r="K7" s="8">
        <f>[3]Outubro!$B$14</f>
        <v>22.179166666666699</v>
      </c>
      <c r="L7" s="8">
        <f>[3]Outubro!$B$15</f>
        <v>22.179166666666699</v>
      </c>
      <c r="M7" s="8">
        <f>[3]Outubro!$B$16</f>
        <v>22.116666666666699</v>
      </c>
      <c r="N7" s="8">
        <f>[3]Outubro!$B$17</f>
        <v>25.137499999999999</v>
      </c>
      <c r="O7" s="8">
        <f>[3]Outubro!$B$18</f>
        <v>26.324999999999999</v>
      </c>
      <c r="P7" s="8">
        <f>[3]Outubro!$B$19</f>
        <v>27.35</v>
      </c>
      <c r="Q7" s="8">
        <f>[3]Outubro!$B$20</f>
        <v>28.433333333333302</v>
      </c>
      <c r="R7" s="8">
        <f>[3]Outubro!$B$21</f>
        <v>30.024999999999999</v>
      </c>
      <c r="S7" s="8">
        <f>[3]Outubro!$B$22</f>
        <v>26.241666666666699</v>
      </c>
      <c r="T7" s="8">
        <f>[3]Outubro!$B$23</f>
        <v>23.133333333333301</v>
      </c>
      <c r="U7" s="8">
        <f>[3]Outubro!$B$24</f>
        <v>22.808333333333302</v>
      </c>
      <c r="V7" s="8">
        <f>[3]Outubro!$B$25</f>
        <v>25.074999999999999</v>
      </c>
      <c r="W7" s="8">
        <f>[3]Outubro!$B$26</f>
        <v>27.779166666666701</v>
      </c>
      <c r="X7" s="8">
        <f>[3]Outubro!$B$27</f>
        <v>28.254166666666698</v>
      </c>
      <c r="Y7" s="8">
        <f>[3]Outubro!$B$28</f>
        <v>29.934782608695599</v>
      </c>
      <c r="Z7" s="8">
        <f>[3]Outubro!$B$29</f>
        <v>27.712499999999999</v>
      </c>
      <c r="AA7" s="8">
        <f>[3]Outubro!$B$30</f>
        <v>26.158333333333299</v>
      </c>
      <c r="AB7" s="8">
        <f>[3]Outubro!$B$31</f>
        <v>26.683333333333302</v>
      </c>
      <c r="AC7" s="8">
        <f>[3]Outubro!$B$32</f>
        <v>25.595833333333299</v>
      </c>
      <c r="AD7" s="8">
        <f>[3]Outubro!$B$33</f>
        <v>27</v>
      </c>
      <c r="AE7" s="8">
        <f>[3]Outubro!$B$34</f>
        <v>28.837499999999999</v>
      </c>
      <c r="AF7" s="8">
        <f>[3]Outubro!$B$35</f>
        <v>28.262499999999999</v>
      </c>
      <c r="AG7" s="7">
        <f t="shared" si="1"/>
        <v>26.733648901355767</v>
      </c>
    </row>
    <row r="8" spans="1:37" x14ac:dyDescent="0.2">
      <c r="A8" s="5" t="s">
        <v>7</v>
      </c>
      <c r="B8" s="8">
        <f>[4]Outubro!$B$5</f>
        <v>33.304166666666703</v>
      </c>
      <c r="C8" s="8">
        <f>[4]Outubro!$B$6</f>
        <v>31.845833333333299</v>
      </c>
      <c r="D8" s="8">
        <f>[4]Outubro!$B$7</f>
        <v>28.0416666666667</v>
      </c>
      <c r="E8" s="8">
        <f>[4]Outubro!$B$8</f>
        <v>28.504166666666698</v>
      </c>
      <c r="F8" s="8">
        <f>[4]Outubro!$B$9</f>
        <v>31.966666666666701</v>
      </c>
      <c r="G8" s="8">
        <f>[4]Outubro!$B$10</f>
        <v>33.424999999999997</v>
      </c>
      <c r="H8" s="8">
        <f>[4]Outubro!$B$11</f>
        <v>34.1666666666667</v>
      </c>
      <c r="I8" s="8">
        <f>[4]Outubro!$B$12</f>
        <v>33.9791666666667</v>
      </c>
      <c r="J8" s="8">
        <f>[4]Outubro!$B$13</f>
        <v>32.391666666666701</v>
      </c>
      <c r="K8" s="8">
        <f>[4]Outubro!$B$14</f>
        <v>24.7708333333333</v>
      </c>
      <c r="L8" s="8">
        <f>[4]Outubro!$B$15</f>
        <v>24.404166666666701</v>
      </c>
      <c r="M8" s="8">
        <f>[4]Outubro!$B$16</f>
        <v>25.695833333333301</v>
      </c>
      <c r="N8" s="8">
        <f>[4]Outubro!$B$17</f>
        <v>30.012499999999999</v>
      </c>
      <c r="O8" s="8">
        <f>[4]Outubro!$B$18</f>
        <v>31.204166666666701</v>
      </c>
      <c r="P8" s="8">
        <f>[4]Outubro!$B$19</f>
        <v>30.9166666666667</v>
      </c>
      <c r="Q8" s="8">
        <f>[4]Outubro!$B$20</f>
        <v>30.6875</v>
      </c>
      <c r="R8" s="8">
        <f>[4]Outubro!$B$21</f>
        <v>29.920833333333299</v>
      </c>
      <c r="S8" s="8">
        <f>[4]Outubro!$B$22</f>
        <v>26.0416666666667</v>
      </c>
      <c r="T8" s="8">
        <f>[4]Outubro!$B$23</f>
        <v>23.887499999999999</v>
      </c>
      <c r="U8" s="8">
        <f>[4]Outubro!$B$24</f>
        <v>25.1</v>
      </c>
      <c r="V8" s="8">
        <f>[4]Outubro!$B$25</f>
        <v>26.162500000000001</v>
      </c>
      <c r="W8" s="8">
        <f>[4]Outubro!$B$26</f>
        <v>26.504166666666698</v>
      </c>
      <c r="X8" s="8">
        <f>[4]Outubro!$B$27</f>
        <v>29.320833333333301</v>
      </c>
      <c r="Y8" s="8">
        <f>[4]Outubro!$B$28</f>
        <v>31.837499999999999</v>
      </c>
      <c r="Z8" s="8">
        <f>[4]Outubro!$B$29</f>
        <v>29.341666666666701</v>
      </c>
      <c r="AA8" s="8">
        <f>[4]Outubro!$B$30</f>
        <v>25.137499999999999</v>
      </c>
      <c r="AB8" s="8">
        <f>[4]Outubro!$B$31</f>
        <v>25.887499999999999</v>
      </c>
      <c r="AC8" s="8">
        <f>[4]Outubro!$B$32</f>
        <v>28.008333333333301</v>
      </c>
      <c r="AD8" s="8">
        <f>[4]Outubro!$B$33</f>
        <v>29.129166666666698</v>
      </c>
      <c r="AE8" s="8">
        <f>[4]Outubro!$B$34</f>
        <v>30.129166666666698</v>
      </c>
      <c r="AF8" s="8">
        <f>[4]Outubro!$B$35</f>
        <v>30.55</v>
      </c>
      <c r="AG8" s="7">
        <f t="shared" si="1"/>
        <v>29.10564516129034</v>
      </c>
    </row>
    <row r="9" spans="1:37" x14ac:dyDescent="0.2">
      <c r="A9" s="5" t="s">
        <v>8</v>
      </c>
      <c r="B9" s="8">
        <f>[5]Outubro!$B$5</f>
        <v>30.504166666666698</v>
      </c>
      <c r="C9" s="8">
        <f>[5]Outubro!$B$6</f>
        <v>30.537500000000001</v>
      </c>
      <c r="D9" s="8">
        <f>[5]Outubro!$B$7</f>
        <v>20.795833333333299</v>
      </c>
      <c r="E9" s="8">
        <f>[5]Outubro!$B$8</f>
        <v>24.091666666666701</v>
      </c>
      <c r="F9" s="8">
        <f>[5]Outubro!$B$9</f>
        <v>25.4791666666667</v>
      </c>
      <c r="G9" s="8">
        <f>[5]Outubro!$B$10</f>
        <v>26.9583333333333</v>
      </c>
      <c r="H9" s="8">
        <f>[5]Outubro!$B$11</f>
        <v>29.129166666666698</v>
      </c>
      <c r="I9" s="8">
        <f>[5]Outubro!$B$12</f>
        <v>30.466666666666701</v>
      </c>
      <c r="J9" s="8">
        <f>[5]Outubro!$B$13</f>
        <v>25.7291666666667</v>
      </c>
      <c r="K9" s="8">
        <f>[5]Outubro!$B$14</f>
        <v>20.420833333333299</v>
      </c>
      <c r="L9" s="8">
        <f>[5]Outubro!$B$15</f>
        <v>19.45</v>
      </c>
      <c r="M9" s="8">
        <f>[5]Outubro!$B$16</f>
        <v>21.1458333333333</v>
      </c>
      <c r="N9" s="8">
        <f>[5]Outubro!$B$17</f>
        <v>24.495833333333302</v>
      </c>
      <c r="O9" s="8">
        <f>[5]Outubro!$B$18</f>
        <v>25.529166666666701</v>
      </c>
      <c r="P9" s="8">
        <f>[5]Outubro!$B$19</f>
        <v>26.6875</v>
      </c>
      <c r="Q9" s="8">
        <f>[5]Outubro!$B$20</f>
        <v>26.6875</v>
      </c>
      <c r="R9" s="8">
        <f>[5]Outubro!$B$21</f>
        <v>27.2291666666667</v>
      </c>
      <c r="S9" s="8">
        <f>[5]Outubro!$B$22</f>
        <v>21.616666666666699</v>
      </c>
      <c r="T9" s="8">
        <f>[5]Outubro!$B$23</f>
        <v>21.4166666666667</v>
      </c>
      <c r="U9" s="8">
        <f>[5]Outubro!$B$24</f>
        <v>20.204166666666701</v>
      </c>
      <c r="V9" s="8">
        <f>[5]Outubro!$B$25</f>
        <v>23.662500000000001</v>
      </c>
      <c r="W9" s="8">
        <f>[5]Outubro!$B$26</f>
        <v>25.9166666666667</v>
      </c>
      <c r="X9" s="8">
        <f>[5]Outubro!$B$27</f>
        <v>28.137499999999999</v>
      </c>
      <c r="Y9" s="8">
        <f>[5]Outubro!$B$28</f>
        <v>29.408333333333299</v>
      </c>
      <c r="Z9" s="8">
        <f>[5]Outubro!$B$29</f>
        <v>26.141666666666701</v>
      </c>
      <c r="AA9" s="8">
        <f>[5]Outubro!$B$30</f>
        <v>24.629166666666698</v>
      </c>
      <c r="AB9" s="8">
        <f>[5]Outubro!$B$31</f>
        <v>23.7916666666667</v>
      </c>
      <c r="AC9" s="8">
        <f>[5]Outubro!$B$32</f>
        <v>26.3125</v>
      </c>
      <c r="AD9" s="8">
        <f>[5]Outubro!$B$33</f>
        <v>27.3541666666667</v>
      </c>
      <c r="AE9" s="8">
        <f>[5]Outubro!$B$34</f>
        <v>27.175000000000001</v>
      </c>
      <c r="AF9" s="8">
        <f>[5]Outubro!$B$35</f>
        <v>26.945833333333301</v>
      </c>
      <c r="AG9" s="7">
        <f t="shared" si="1"/>
        <v>25.420967741935495</v>
      </c>
    </row>
    <row r="10" spans="1:37" x14ac:dyDescent="0.2">
      <c r="A10" s="5" t="s">
        <v>9</v>
      </c>
      <c r="B10" s="8">
        <f>[6]Outubro!$B$5</f>
        <v>30.137499999999999</v>
      </c>
      <c r="C10" s="8">
        <f>[6]Outubro!$B$6</f>
        <v>29.941666666666698</v>
      </c>
      <c r="D10" s="8">
        <f>[6]Outubro!$B$7</f>
        <v>27.754545454545401</v>
      </c>
      <c r="E10" s="8">
        <f>[6]Outubro!$B$8</f>
        <v>26.487500000000001</v>
      </c>
      <c r="F10" s="8">
        <f>[6]Outubro!$B$9</f>
        <v>26.2708333333333</v>
      </c>
      <c r="G10" s="8">
        <f>[6]Outubro!$B$10</f>
        <v>27.387499999999999</v>
      </c>
      <c r="H10" s="8">
        <f>[6]Outubro!$B$11</f>
        <v>27.683333333333302</v>
      </c>
      <c r="I10" s="8">
        <f>[6]Outubro!$B$12</f>
        <v>29.741666666666699</v>
      </c>
      <c r="J10" s="8">
        <f>[6]Outubro!$B$13</f>
        <v>27.554166666666699</v>
      </c>
      <c r="K10" s="8">
        <f>[6]Outubro!$B$14</f>
        <v>22.3125</v>
      </c>
      <c r="L10" s="8">
        <f>[6]Outubro!$B$15</f>
        <v>24.570833333333301</v>
      </c>
      <c r="M10" s="8">
        <f>[6]Outubro!$B$16</f>
        <v>23.512499999999999</v>
      </c>
      <c r="N10" s="8">
        <f>[6]Outubro!$B$17</f>
        <v>25.858333333333299</v>
      </c>
      <c r="O10" s="8">
        <f>[6]Outubro!$B$18</f>
        <v>26.887499999999999</v>
      </c>
      <c r="P10" s="8">
        <f>[6]Outubro!$B$19</f>
        <v>27.6875</v>
      </c>
      <c r="Q10" s="8">
        <f>[6]Outubro!$B$20</f>
        <v>27.117391304347802</v>
      </c>
      <c r="R10" s="8">
        <f>[6]Outubro!$B$21</f>
        <v>27.5625</v>
      </c>
      <c r="S10" s="8">
        <f>[6]Outubro!$B$22</f>
        <v>24.733333333333299</v>
      </c>
      <c r="T10" s="8">
        <f>[6]Outubro!$B$23</f>
        <v>21.491666666666699</v>
      </c>
      <c r="U10" s="8">
        <f>[6]Outubro!$B$24</f>
        <v>21.870833333333302</v>
      </c>
      <c r="V10" s="8">
        <f>[6]Outubro!$B$25</f>
        <v>24.337499999999999</v>
      </c>
      <c r="W10" s="8">
        <f>[6]Outubro!$B$26</f>
        <v>24.995833333333302</v>
      </c>
      <c r="X10" s="8">
        <f>[6]Outubro!$B$27</f>
        <v>26.391666666666701</v>
      </c>
      <c r="Y10" s="8">
        <f>[6]Outubro!$B$28</f>
        <v>28.913043478260899</v>
      </c>
      <c r="Z10" s="8">
        <f>[6]Outubro!$B$29</f>
        <v>27.508333333333301</v>
      </c>
      <c r="AA10" s="8">
        <f>[6]Outubro!$B$30</f>
        <v>22.6041666666667</v>
      </c>
      <c r="AB10" s="8">
        <f>[6]Outubro!$B$31</f>
        <v>23.1458333333333</v>
      </c>
      <c r="AC10" s="8">
        <f>[6]Outubro!$B$32</f>
        <v>24.6458333333333</v>
      </c>
      <c r="AD10" s="8">
        <f>[6]Outubro!$B$33</f>
        <v>25.225000000000001</v>
      </c>
      <c r="AE10" s="8">
        <f>[6]Outubro!$B$34</f>
        <v>26.826086956521699</v>
      </c>
      <c r="AF10" s="8">
        <f>[6]Outubro!$B$35</f>
        <v>25.495833333333302</v>
      </c>
      <c r="AG10" s="7">
        <f t="shared" si="1"/>
        <v>26.021055930978783</v>
      </c>
    </row>
    <row r="11" spans="1:37" x14ac:dyDescent="0.2">
      <c r="A11" s="5" t="s">
        <v>10</v>
      </c>
      <c r="B11" s="8">
        <f>[7]Outubro!$B$5</f>
        <v>31.091666666666701</v>
      </c>
      <c r="C11" s="8">
        <f>[7]Outubro!$B$6</f>
        <v>31.829166666666701</v>
      </c>
      <c r="D11" s="8">
        <f>[7]Outubro!$B$7</f>
        <v>27.929166666666699</v>
      </c>
      <c r="E11" s="8">
        <f>[7]Outubro!$B$8</f>
        <v>24.1875</v>
      </c>
      <c r="F11" s="8">
        <f>[7]Outubro!$B$9</f>
        <v>23.829166666666701</v>
      </c>
      <c r="G11" s="8">
        <f>[7]Outubro!$B$10</f>
        <v>25.574999999999999</v>
      </c>
      <c r="H11" s="8">
        <f>[7]Outubro!$B$11</f>
        <v>27.4375</v>
      </c>
      <c r="I11" s="8">
        <f>[7]Outubro!$B$12</f>
        <v>28.925000000000001</v>
      </c>
      <c r="J11" s="8">
        <f>[7]Outubro!$B$13</f>
        <v>27.137499999999999</v>
      </c>
      <c r="K11" s="8">
        <f>[7]Outubro!$B$14</f>
        <v>21.375</v>
      </c>
      <c r="L11" s="8">
        <f>[7]Outubro!$B$15</f>
        <v>22.016666666666701</v>
      </c>
      <c r="M11" s="8">
        <f>[7]Outubro!$B$16</f>
        <v>22.658333333333299</v>
      </c>
      <c r="N11" s="8">
        <f>[7]Outubro!$B$17</f>
        <v>25.112500000000001</v>
      </c>
      <c r="O11" s="8">
        <f>[7]Outubro!$B$18</f>
        <v>25.829166666666701</v>
      </c>
      <c r="P11" s="8">
        <f>[7]Outubro!$B$19</f>
        <v>26.5</v>
      </c>
      <c r="Q11" s="8">
        <f>[7]Outubro!$B$20</f>
        <v>27.912500000000001</v>
      </c>
      <c r="R11" s="8">
        <f>[7]Outubro!$B$21</f>
        <v>29.25</v>
      </c>
      <c r="S11" s="8">
        <f>[7]Outubro!$B$22</f>
        <v>26.112500000000001</v>
      </c>
      <c r="T11" s="8">
        <f>[7]Outubro!$B$23</f>
        <v>23.5833333333333</v>
      </c>
      <c r="U11" s="8">
        <f>[7]Outubro!$B$24</f>
        <v>21.195833333333301</v>
      </c>
      <c r="V11" s="8">
        <f>[7]Outubro!$B$25</f>
        <v>24.3125</v>
      </c>
      <c r="W11" s="8">
        <f>[7]Outubro!$B$26</f>
        <v>27.004166666666698</v>
      </c>
      <c r="X11" s="8">
        <f>[7]Outubro!$B$27</f>
        <v>27.774999999999999</v>
      </c>
      <c r="Y11" s="8">
        <f>[7]Outubro!$B$28</f>
        <v>27.2708333333333</v>
      </c>
      <c r="Z11" s="8">
        <f>[7]Outubro!$B$29</f>
        <v>27.212499999999999</v>
      </c>
      <c r="AA11" s="8">
        <f>[7]Outubro!$B$30</f>
        <v>25.1</v>
      </c>
      <c r="AB11" s="8">
        <f>[7]Outubro!$B$31</f>
        <v>25.420833333333299</v>
      </c>
      <c r="AC11" s="8">
        <f>[7]Outubro!$B$32</f>
        <v>23.070833333333301</v>
      </c>
      <c r="AD11" s="8">
        <f>[7]Outubro!$B$33</f>
        <v>25.512499999999999</v>
      </c>
      <c r="AE11" s="8">
        <f>[7]Outubro!$B$34</f>
        <v>26.75</v>
      </c>
      <c r="AF11" s="8">
        <f>[7]Outubro!$B$35</f>
        <v>26.287500000000001</v>
      </c>
      <c r="AG11" s="7">
        <f t="shared" si="1"/>
        <v>25.974327956989253</v>
      </c>
    </row>
    <row r="12" spans="1:37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7" t="s">
        <v>12</v>
      </c>
      <c r="AJ12" t="s">
        <v>13</v>
      </c>
    </row>
    <row r="13" spans="1:37" x14ac:dyDescent="0.2">
      <c r="A13" s="5" t="s">
        <v>14</v>
      </c>
      <c r="B13" s="8">
        <f>[8]Outubro!$B$5</f>
        <v>31.012499999999999</v>
      </c>
      <c r="C13" s="8">
        <f>[8]Outubro!$B$6</f>
        <v>31.029166666666701</v>
      </c>
      <c r="D13" s="8">
        <f>[8]Outubro!$B$7</f>
        <v>24.554166666666699</v>
      </c>
      <c r="E13" s="8">
        <f>[8]Outubro!$B$8</f>
        <v>24.524999999999999</v>
      </c>
      <c r="F13" s="8">
        <f>[8]Outubro!$B$9</f>
        <v>27.4791666666667</v>
      </c>
      <c r="G13" s="8">
        <f>[8]Outubro!$B$10</f>
        <v>28.4</v>
      </c>
      <c r="H13" s="8">
        <f>[8]Outubro!$B$11</f>
        <v>29.391666666666701</v>
      </c>
      <c r="I13" s="8">
        <f>[8]Outubro!$B$12</f>
        <v>31.141666666666701</v>
      </c>
      <c r="J13" s="8">
        <f>[8]Outubro!$B$13</f>
        <v>29.345833333333299</v>
      </c>
      <c r="K13" s="8">
        <f>[8]Outubro!$B$14</f>
        <v>23</v>
      </c>
      <c r="L13" s="8">
        <f>[8]Outubro!$B$15</f>
        <v>22.516666666666701</v>
      </c>
      <c r="M13" s="8">
        <f>[8]Outubro!$B$16</f>
        <v>22.283333333333299</v>
      </c>
      <c r="N13" s="8">
        <f>[8]Outubro!$B$17</f>
        <v>26.483333333333299</v>
      </c>
      <c r="O13" s="8">
        <f>[8]Outubro!$B$18</f>
        <v>27.720833333333299</v>
      </c>
      <c r="P13" s="8">
        <f>[8]Outubro!$B$19</f>
        <v>28.204166666666701</v>
      </c>
      <c r="Q13" s="8">
        <f>[8]Outubro!$B$20</f>
        <v>28.1</v>
      </c>
      <c r="R13" s="8">
        <f>[8]Outubro!$B$21</f>
        <v>28.6875</v>
      </c>
      <c r="S13" s="8">
        <f>[8]Outubro!$B$22</f>
        <v>23.820833333333301</v>
      </c>
      <c r="T13" s="8">
        <f>[8]Outubro!$B$23</f>
        <v>23.4166666666667</v>
      </c>
      <c r="U13" s="8">
        <f>[8]Outubro!$B$24</f>
        <v>24.1041666666667</v>
      </c>
      <c r="V13" s="8">
        <f>[8]Outubro!$B$25</f>
        <v>25.795833333333299</v>
      </c>
      <c r="W13" s="8">
        <f>[8]Outubro!$B$26</f>
        <v>26.362500000000001</v>
      </c>
      <c r="X13" s="8">
        <f>[8]Outubro!$B$27</f>
        <v>28.316666666666698</v>
      </c>
      <c r="Y13" s="8">
        <f>[8]Outubro!$B$28</f>
        <v>31.016666666666701</v>
      </c>
      <c r="Z13" s="8">
        <f>[8]Outubro!$B$29</f>
        <v>29.037500000000001</v>
      </c>
      <c r="AA13" s="8">
        <f>[8]Outubro!$B$30</f>
        <v>25.470833333333299</v>
      </c>
      <c r="AB13" s="8">
        <f>[8]Outubro!$B$31</f>
        <v>25.495833333333302</v>
      </c>
      <c r="AC13" s="8">
        <f>[8]Outubro!$B$32</f>
        <v>27.879166666666698</v>
      </c>
      <c r="AD13" s="8">
        <f>[8]Outubro!$B$33</f>
        <v>28.8958333333333</v>
      </c>
      <c r="AE13" s="8">
        <f>[8]Outubro!$B$34</f>
        <v>29.320833333333301</v>
      </c>
      <c r="AF13" s="8">
        <f>[8]Outubro!$B$35</f>
        <v>29.0625</v>
      </c>
      <c r="AG13" s="7">
        <f>AVERAGE(B13:AF13)</f>
        <v>27.157123655913981</v>
      </c>
    </row>
    <row r="14" spans="1:37" hidden="1" x14ac:dyDescent="0.2">
      <c r="A14" s="5" t="s">
        <v>15</v>
      </c>
      <c r="B14" s="8" t="str">
        <f>[9]Outubro!$B$5</f>
        <v>*</v>
      </c>
      <c r="C14" s="8" t="str">
        <f>[9]Outubro!$B$6</f>
        <v>*</v>
      </c>
      <c r="D14" s="8" t="str">
        <f>[9]Outubro!$B$7</f>
        <v>*</v>
      </c>
      <c r="E14" s="8" t="str">
        <f>[9]Outubro!$B$8</f>
        <v>*</v>
      </c>
      <c r="F14" s="8" t="str">
        <f>[9]Outubro!$B$9</f>
        <v>*</v>
      </c>
      <c r="G14" s="8" t="str">
        <f>[9]Outubro!$B$10</f>
        <v>*</v>
      </c>
      <c r="H14" s="8" t="str">
        <f>[9]Outubro!$B$11</f>
        <v>*</v>
      </c>
      <c r="I14" s="8" t="str">
        <f>[9]Outubro!$B$12</f>
        <v>*</v>
      </c>
      <c r="J14" s="8" t="str">
        <f>[9]Outubro!$B$13</f>
        <v>*</v>
      </c>
      <c r="K14" s="8" t="str">
        <f>[9]Outubro!$B$14</f>
        <v>*</v>
      </c>
      <c r="L14" s="8" t="str">
        <f>[9]Outubro!$B$15</f>
        <v>*</v>
      </c>
      <c r="M14" s="8" t="str">
        <f>[9]Outubro!$B$16</f>
        <v>*</v>
      </c>
      <c r="N14" s="8" t="str">
        <f>[9]Outubro!$B$17</f>
        <v>*</v>
      </c>
      <c r="O14" s="8" t="str">
        <f>[9]Outubro!$B$18</f>
        <v>*</v>
      </c>
      <c r="P14" s="8" t="str">
        <f>[9]Outubro!$B$19</f>
        <v>*</v>
      </c>
      <c r="Q14" s="8" t="str">
        <f>[9]Outubro!$B$20</f>
        <v>*</v>
      </c>
      <c r="R14" s="8" t="str">
        <f>[9]Outubro!$B$21</f>
        <v>*</v>
      </c>
      <c r="S14" s="8" t="str">
        <f>[9]Outubro!$B$22</f>
        <v>*</v>
      </c>
      <c r="T14" s="8" t="str">
        <f>[9]Outubro!$B$23</f>
        <v>*</v>
      </c>
      <c r="U14" s="8" t="str">
        <f>[9]Outubro!$B$24</f>
        <v>*</v>
      </c>
      <c r="V14" s="8" t="str">
        <f>[9]Outubro!$B$25</f>
        <v>*</v>
      </c>
      <c r="W14" s="8" t="str">
        <f>[9]Outubro!$B$26</f>
        <v>*</v>
      </c>
      <c r="X14" s="8" t="str">
        <f>[9]Outubro!$B$27</f>
        <v>*</v>
      </c>
      <c r="Y14" s="8" t="str">
        <f>[9]Outubro!$B$28</f>
        <v>*</v>
      </c>
      <c r="Z14" s="8" t="str">
        <f>[9]Outubro!$B$29</f>
        <v>*</v>
      </c>
      <c r="AA14" s="8" t="str">
        <f>[9]Outubro!$B$30</f>
        <v>*</v>
      </c>
      <c r="AB14" s="8" t="str">
        <f>[9]Outubro!$B$31</f>
        <v>*</v>
      </c>
      <c r="AC14" s="8" t="str">
        <f>[9]Outubro!$B$32</f>
        <v>*</v>
      </c>
      <c r="AD14" s="8" t="str">
        <f>[9]Outubro!$B$33</f>
        <v>*</v>
      </c>
      <c r="AE14" s="8" t="str">
        <f>[9]Outubro!$B$34</f>
        <v>*</v>
      </c>
      <c r="AF14" s="8" t="str">
        <f>[9]Outubro!$B$35</f>
        <v>*</v>
      </c>
      <c r="AG14" s="7" t="s">
        <v>12</v>
      </c>
    </row>
    <row r="15" spans="1:37" x14ac:dyDescent="0.2">
      <c r="A15" s="5" t="s">
        <v>16</v>
      </c>
      <c r="B15" s="8">
        <f>[10]Outubro!$B$5</f>
        <v>30.8541666666667</v>
      </c>
      <c r="C15" s="8">
        <f>[10]Outubro!$B$6</f>
        <v>31.475000000000001</v>
      </c>
      <c r="D15" s="8">
        <f>[10]Outubro!$B$7</f>
        <v>24.170833333333299</v>
      </c>
      <c r="E15" s="8">
        <f>[10]Outubro!$B$8</f>
        <v>24.670833333333299</v>
      </c>
      <c r="F15" s="8">
        <f>[10]Outubro!$B$9</f>
        <v>25.516666666666701</v>
      </c>
      <c r="G15" s="8">
        <f>[10]Outubro!$B$10</f>
        <v>26.675000000000001</v>
      </c>
      <c r="H15" s="8">
        <f>[10]Outubro!$B$11</f>
        <v>28.695833333333301</v>
      </c>
      <c r="I15" s="8">
        <f>[10]Outubro!$B$12</f>
        <v>29.866666666666699</v>
      </c>
      <c r="J15" s="8">
        <f>[10]Outubro!$B$13</f>
        <v>26.362500000000001</v>
      </c>
      <c r="K15" s="8">
        <f>[10]Outubro!$B$14</f>
        <v>21.75</v>
      </c>
      <c r="L15" s="8">
        <f>[10]Outubro!$B$15</f>
        <v>21.7</v>
      </c>
      <c r="M15" s="8">
        <f>[10]Outubro!$B$16</f>
        <v>21.683333333333302</v>
      </c>
      <c r="N15" s="8">
        <f>[10]Outubro!$B$17</f>
        <v>25.612500000000001</v>
      </c>
      <c r="O15" s="8">
        <f>[10]Outubro!$B$18</f>
        <v>26.641666666666701</v>
      </c>
      <c r="P15" s="8">
        <f>[10]Outubro!$B$19</f>
        <v>27.591666666666701</v>
      </c>
      <c r="Q15" s="8">
        <f>[10]Outubro!$B$20</f>
        <v>27.024999999999999</v>
      </c>
      <c r="R15" s="8">
        <f>[10]Outubro!$B$21</f>
        <v>28.030434782608701</v>
      </c>
      <c r="S15" s="8">
        <f>[10]Outubro!$B$22</f>
        <v>23.024999999999999</v>
      </c>
      <c r="T15" s="8">
        <f>[10]Outubro!$B$23</f>
        <v>20.616666666666699</v>
      </c>
      <c r="U15" s="8">
        <f>[10]Outubro!$B$24</f>
        <v>21.716666666666701</v>
      </c>
      <c r="V15" s="8">
        <f>[10]Outubro!$B$25</f>
        <v>24.574999999999999</v>
      </c>
      <c r="W15" s="8">
        <f>[10]Outubro!$B$26</f>
        <v>26.245833333333302</v>
      </c>
      <c r="X15" s="8">
        <f>[10]Outubro!$B$27</f>
        <v>27.579166666666701</v>
      </c>
      <c r="Y15" s="8">
        <f>[10]Outubro!$B$28</f>
        <v>29.670833333333299</v>
      </c>
      <c r="Z15" s="8">
        <f>[10]Outubro!$B$29</f>
        <v>27.537500000000001</v>
      </c>
      <c r="AA15" s="8">
        <f>[10]Outubro!$B$30</f>
        <v>24.9</v>
      </c>
      <c r="AB15" s="8">
        <f>[10]Outubro!$B$31</f>
        <v>25.158333333333299</v>
      </c>
      <c r="AC15" s="8">
        <f>[10]Outubro!$B$32</f>
        <v>27.262499999999999</v>
      </c>
      <c r="AD15" s="8">
        <f>[10]Outubro!$B$33</f>
        <v>27.920833333333299</v>
      </c>
      <c r="AE15" s="8">
        <f>[10]Outubro!$B$34</f>
        <v>28.420833333333299</v>
      </c>
      <c r="AF15" s="8">
        <f>[10]Outubro!$B$35</f>
        <v>28.8541666666667</v>
      </c>
      <c r="AG15" s="7">
        <f t="shared" ref="AG15:AG50" si="2">AVERAGE(B15:AF15)</f>
        <v>26.187272089761578</v>
      </c>
      <c r="AK15" t="s">
        <v>13</v>
      </c>
    </row>
    <row r="16" spans="1:37" x14ac:dyDescent="0.2">
      <c r="A16" s="5" t="s">
        <v>17</v>
      </c>
      <c r="B16" s="8">
        <f>[11]Outubro!$B$5</f>
        <v>30.625</v>
      </c>
      <c r="C16" s="8">
        <f>[11]Outubro!$B$6</f>
        <v>29.109090909090899</v>
      </c>
      <c r="D16" s="8">
        <f>[11]Outubro!$B$7</f>
        <v>28.909090909090899</v>
      </c>
      <c r="E16" s="8">
        <f>[11]Outubro!$B$8</f>
        <v>27.686956521739098</v>
      </c>
      <c r="F16" s="8">
        <f>[11]Outubro!$B$9</f>
        <v>28.0521739130435</v>
      </c>
      <c r="G16" s="8">
        <f>[11]Outubro!$B$10</f>
        <v>29.111462450592899</v>
      </c>
      <c r="H16" s="8">
        <f>[11]Outubro!$B$11</f>
        <v>30.271428571428601</v>
      </c>
      <c r="I16" s="8">
        <f>[11]Outubro!$B$12</f>
        <v>30.0833333333333</v>
      </c>
      <c r="J16" s="8">
        <f>[11]Outubro!$B$13</f>
        <v>27.721739130434798</v>
      </c>
      <c r="K16" s="8">
        <f>[11]Outubro!$B$14</f>
        <v>23.3739130434783</v>
      </c>
      <c r="L16" s="8">
        <f>[11]Outubro!$B$15</f>
        <v>25.079166666666701</v>
      </c>
      <c r="M16" s="8">
        <f>[11]Outubro!$B$16</f>
        <v>25.182608695652199</v>
      </c>
      <c r="N16" s="8">
        <f>[11]Outubro!$B$17</f>
        <v>28.03</v>
      </c>
      <c r="O16" s="8">
        <f>[11]Outubro!$B$18</f>
        <v>29.394736842105299</v>
      </c>
      <c r="P16" s="8">
        <f>[11]Outubro!$B$19</f>
        <v>29.068181818181799</v>
      </c>
      <c r="Q16" s="8">
        <f>[11]Outubro!$B$20</f>
        <v>27.271428571428601</v>
      </c>
      <c r="R16" s="8">
        <f>[11]Outubro!$B$21</f>
        <v>27.954166666666701</v>
      </c>
      <c r="S16" s="8">
        <f>[11]Outubro!$B$22</f>
        <v>26.469565217391299</v>
      </c>
      <c r="T16" s="8">
        <f>[11]Outubro!$B$23</f>
        <v>22.254999999999999</v>
      </c>
      <c r="U16" s="8">
        <f>[11]Outubro!$B$24</f>
        <v>22.691666666666698</v>
      </c>
      <c r="V16" s="8">
        <f>[11]Outubro!$B$25</f>
        <v>25.0863636363636</v>
      </c>
      <c r="W16" s="8">
        <f>[11]Outubro!$B$26</f>
        <v>26.940909090909098</v>
      </c>
      <c r="X16" s="8">
        <f>[11]Outubro!$B$27</f>
        <v>25.508333333333301</v>
      </c>
      <c r="Y16" s="8">
        <f>[11]Outubro!$B$28</f>
        <v>28.3047619047619</v>
      </c>
      <c r="Z16" s="8">
        <f>[11]Outubro!$B$29</f>
        <v>27.991304347826102</v>
      </c>
      <c r="AA16" s="8">
        <f>[11]Outubro!$B$30</f>
        <v>22.795454545454501</v>
      </c>
      <c r="AB16" s="8">
        <f>[11]Outubro!$B$31</f>
        <v>23.966666666666701</v>
      </c>
      <c r="AC16" s="8">
        <f>[11]Outubro!$B$32</f>
        <v>25.434782608695699</v>
      </c>
      <c r="AD16" s="8">
        <f>[11]Outubro!$B$33</f>
        <v>26.0695652173913</v>
      </c>
      <c r="AE16" s="8">
        <f>[11]Outubro!$B$34</f>
        <v>28.2173913043478</v>
      </c>
      <c r="AF16" s="8">
        <f>[11]Outubro!$B$35</f>
        <v>26.609090909090899</v>
      </c>
      <c r="AG16" s="7">
        <f t="shared" si="2"/>
        <v>26.944043015865567</v>
      </c>
      <c r="AK16" t="s">
        <v>13</v>
      </c>
    </row>
    <row r="17" spans="1:39" ht="12.75" customHeight="1" x14ac:dyDescent="0.2">
      <c r="A17" s="5" t="s">
        <v>18</v>
      </c>
      <c r="B17" s="8">
        <f>[12]Outubro!$B$5</f>
        <v>31.066666666666698</v>
      </c>
      <c r="C17" s="8">
        <f>[12]Outubro!$B$6</f>
        <v>30.625</v>
      </c>
      <c r="D17" s="8">
        <f>[12]Outubro!$B$7</f>
        <v>28.316666666666698</v>
      </c>
      <c r="E17" s="8">
        <f>[12]Outubro!$B$8</f>
        <v>27.445833333333301</v>
      </c>
      <c r="F17" s="8">
        <f>[12]Outubro!$B$9</f>
        <v>28.7</v>
      </c>
      <c r="G17" s="8">
        <f>[12]Outubro!$B$10</f>
        <v>30.662500000000001</v>
      </c>
      <c r="H17" s="8">
        <f>[12]Outubro!$B$11</f>
        <v>31.5</v>
      </c>
      <c r="I17" s="8">
        <f>[12]Outubro!$B$12</f>
        <v>31.266666666666701</v>
      </c>
      <c r="J17" s="8">
        <f>[12]Outubro!$B$13</f>
        <v>28.733333333333299</v>
      </c>
      <c r="K17" s="8">
        <f>[12]Outubro!$B$14</f>
        <v>22.2291666666667</v>
      </c>
      <c r="L17" s="8">
        <f>[12]Outubro!$B$15</f>
        <v>23.625</v>
      </c>
      <c r="M17" s="8">
        <f>[12]Outubro!$B$16</f>
        <v>23.5208333333333</v>
      </c>
      <c r="N17" s="8">
        <f>[12]Outubro!$B$17</f>
        <v>27.1875</v>
      </c>
      <c r="O17" s="8">
        <f>[12]Outubro!$B$18</f>
        <v>29.379166666666698</v>
      </c>
      <c r="P17" s="8">
        <f>[12]Outubro!$B$19</f>
        <v>29.2708333333333</v>
      </c>
      <c r="Q17" s="8">
        <f>[12]Outubro!$B$20</f>
        <v>28.491666666666699</v>
      </c>
      <c r="R17" s="8">
        <f>[12]Outubro!$B$21</f>
        <v>29.2304347826087</v>
      </c>
      <c r="S17" s="8">
        <f>[12]Outubro!$B$22</f>
        <v>24.2083333333333</v>
      </c>
      <c r="T17" s="8">
        <f>[12]Outubro!$B$23</f>
        <v>22.4375</v>
      </c>
      <c r="U17" s="8">
        <f>[12]Outubro!$B$24</f>
        <v>22.733333333333299</v>
      </c>
      <c r="V17" s="8">
        <f>[12]Outubro!$B$25</f>
        <v>25.779166666666701</v>
      </c>
      <c r="W17" s="8">
        <f>[12]Outubro!$B$26</f>
        <v>26.866666666666699</v>
      </c>
      <c r="X17" s="8">
        <f>[12]Outubro!$B$27</f>
        <v>27.820833333333301</v>
      </c>
      <c r="Y17" s="8">
        <f>[12]Outubro!$B$28</f>
        <v>29.762499999999999</v>
      </c>
      <c r="Z17" s="8">
        <f>[12]Outubro!$B$29</f>
        <v>27.608333333333299</v>
      </c>
      <c r="AA17" s="8">
        <f>[12]Outubro!$B$30</f>
        <v>22.758333333333301</v>
      </c>
      <c r="AB17" s="8">
        <f>[12]Outubro!$B$31</f>
        <v>23.487500000000001</v>
      </c>
      <c r="AC17" s="8">
        <f>[12]Outubro!$B$32</f>
        <v>26.183333333333302</v>
      </c>
      <c r="AD17" s="8">
        <f>[12]Outubro!$B$33</f>
        <v>26.987500000000001</v>
      </c>
      <c r="AE17" s="8">
        <f>[12]Outubro!$B$34</f>
        <v>28.491666666666699</v>
      </c>
      <c r="AF17" s="8">
        <f>[12]Outubro!$B$35</f>
        <v>27.454166666666701</v>
      </c>
      <c r="AG17" s="7">
        <f t="shared" si="2"/>
        <v>27.220336605890601</v>
      </c>
      <c r="AI17" s="9" t="s">
        <v>13</v>
      </c>
    </row>
    <row r="18" spans="1:39" x14ac:dyDescent="0.2">
      <c r="A18" s="5" t="s">
        <v>19</v>
      </c>
      <c r="B18" s="8">
        <f>[13]Outubro!$B$5</f>
        <v>31.125</v>
      </c>
      <c r="C18" s="8">
        <f>[13]Outubro!$B$6</f>
        <v>30.183333333333302</v>
      </c>
      <c r="D18" s="8">
        <f>[13]Outubro!$B$7</f>
        <v>29.0208333333333</v>
      </c>
      <c r="E18" s="8">
        <f>[13]Outubro!$B$8</f>
        <v>28.266666666666701</v>
      </c>
      <c r="F18" s="8">
        <f>[13]Outubro!$B$9</f>
        <v>28.420833333333299</v>
      </c>
      <c r="G18" s="8">
        <f>[13]Outubro!$B$10</f>
        <v>27.7083333333333</v>
      </c>
      <c r="H18" s="8">
        <f>[13]Outubro!$B$11</f>
        <v>28.587499999999999</v>
      </c>
      <c r="I18" s="8">
        <f>[13]Outubro!$B$12</f>
        <v>29.625</v>
      </c>
      <c r="J18" s="8">
        <f>[13]Outubro!$B$13</f>
        <v>29.570833333333301</v>
      </c>
      <c r="K18" s="8">
        <f>[13]Outubro!$B$14</f>
        <v>24.625</v>
      </c>
      <c r="L18" s="8">
        <f>[13]Outubro!$B$15</f>
        <v>26.037500000000001</v>
      </c>
      <c r="M18" s="8">
        <f>[13]Outubro!$B$16</f>
        <v>26.341666666666701</v>
      </c>
      <c r="N18" s="8">
        <f>[13]Outubro!$B$17</f>
        <v>27.970833333333299</v>
      </c>
      <c r="O18" s="8">
        <f>[13]Outubro!$B$18</f>
        <v>28.391666666666701</v>
      </c>
      <c r="P18" s="8">
        <f>[13]Outubro!$B$19</f>
        <v>25.920833333333299</v>
      </c>
      <c r="Q18" s="8">
        <f>[13]Outubro!$B$20</f>
        <v>26.3</v>
      </c>
      <c r="R18" s="8">
        <f>[13]Outubro!$B$21</f>
        <v>28.5833333333333</v>
      </c>
      <c r="S18" s="8">
        <f>[13]Outubro!$B$22</f>
        <v>25.2291666666667</v>
      </c>
      <c r="T18" s="8">
        <f>[13]Outubro!$B$23</f>
        <v>23.225000000000001</v>
      </c>
      <c r="U18" s="8">
        <f>[13]Outubro!$B$24</f>
        <v>22.908333333333299</v>
      </c>
      <c r="V18" s="8">
        <f>[13]Outubro!$B$25</f>
        <v>25.487500000000001</v>
      </c>
      <c r="W18" s="8">
        <f>[13]Outubro!$B$26</f>
        <v>26.545833333333299</v>
      </c>
      <c r="X18" s="8">
        <f>[13]Outubro!$B$27</f>
        <v>26.941666666666698</v>
      </c>
      <c r="Y18" s="8">
        <f>[13]Outubro!$B$28</f>
        <v>25.725000000000001</v>
      </c>
      <c r="Z18" s="8">
        <f>[13]Outubro!$B$29</f>
        <v>27.320833333333301</v>
      </c>
      <c r="AA18" s="8">
        <f>[13]Outubro!$B$30</f>
        <v>24.4</v>
      </c>
      <c r="AB18" s="8">
        <f>[13]Outubro!$B$31</f>
        <v>24.491666666666699</v>
      </c>
      <c r="AC18" s="8">
        <f>[13]Outubro!$B$32</f>
        <v>25.787500000000001</v>
      </c>
      <c r="AD18" s="8">
        <f>[13]Outubro!$B$33</f>
        <v>26.862500000000001</v>
      </c>
      <c r="AE18" s="8">
        <f>[13]Outubro!$B$34</f>
        <v>25.508333333333301</v>
      </c>
      <c r="AF18" s="8">
        <f>[13]Outubro!$B$35</f>
        <v>27.15</v>
      </c>
      <c r="AG18" s="7">
        <f t="shared" si="2"/>
        <v>26.911693548387092</v>
      </c>
      <c r="AH18" s="9" t="s">
        <v>13</v>
      </c>
      <c r="AI18" s="9" t="s">
        <v>13</v>
      </c>
      <c r="AL18" t="s">
        <v>13</v>
      </c>
    </row>
    <row r="19" spans="1:39" x14ac:dyDescent="0.2">
      <c r="A19" s="5" t="s">
        <v>20</v>
      </c>
      <c r="B19" s="8">
        <f>[14]Outubro!$B5</f>
        <v>30.358333333333299</v>
      </c>
      <c r="C19" s="8">
        <f>[14]Outubro!$B6</f>
        <v>28.945833333333301</v>
      </c>
      <c r="D19" s="8">
        <f>[14]Outubro!$B7</f>
        <v>26.9166666666667</v>
      </c>
      <c r="E19" s="8">
        <f>[14]Outubro!$B8</f>
        <v>25.912500000000001</v>
      </c>
      <c r="F19" s="8">
        <f>[14]Outubro!$B9</f>
        <v>26.55</v>
      </c>
      <c r="G19" s="8">
        <f>[14]Outubro!$B10</f>
        <v>28.481249999999999</v>
      </c>
      <c r="H19" s="8">
        <f>[14]Outubro!$B11</f>
        <v>30.695652173913</v>
      </c>
      <c r="I19" s="8">
        <f>[14]Outubro!$B12</f>
        <v>29.262499999999999</v>
      </c>
      <c r="J19" s="8">
        <f>[14]Outubro!$B13</f>
        <v>27.112500000000001</v>
      </c>
      <c r="K19" s="8">
        <f>[14]Outubro!$B14</f>
        <v>22.7708333333333</v>
      </c>
      <c r="L19" s="8">
        <f>[14]Outubro!$B15</f>
        <v>24.712499999999999</v>
      </c>
      <c r="M19" s="8">
        <f>[14]Outubro!$B16</f>
        <v>23.662500000000001</v>
      </c>
      <c r="N19" s="8">
        <f>[14]Outubro!$B17</f>
        <v>26.3272727272727</v>
      </c>
      <c r="O19" s="8">
        <f>[14]Outubro!$B18</f>
        <v>27.657142857142901</v>
      </c>
      <c r="P19" s="8" t="str">
        <f>[14]Outubro!$B19</f>
        <v>*</v>
      </c>
      <c r="Q19" s="8" t="str">
        <f>[14]Outubro!$B20</f>
        <v>*</v>
      </c>
      <c r="R19" s="8" t="str">
        <f>[14]Outubro!$B21</f>
        <v>*</v>
      </c>
      <c r="S19" s="8" t="str">
        <f>[14]Outubro!$B22</f>
        <v>*</v>
      </c>
      <c r="T19" s="8" t="str">
        <f>[14]Outubro!$B23</f>
        <v>*</v>
      </c>
      <c r="U19" s="8" t="str">
        <f>[14]Outubro!$B24</f>
        <v>*</v>
      </c>
      <c r="V19" s="8" t="str">
        <f>[14]Outubro!$B25</f>
        <v>*</v>
      </c>
      <c r="W19" s="8" t="str">
        <f>[14]Outubro!$B26</f>
        <v>*</v>
      </c>
      <c r="X19" s="8">
        <f>[14]Outubro!$B27</f>
        <v>24.3333333333333</v>
      </c>
      <c r="Y19" s="8" t="str">
        <f>[14]Outubro!$B28</f>
        <v>*</v>
      </c>
      <c r="Z19" s="8" t="str">
        <f>[14]Outubro!$B29</f>
        <v>*</v>
      </c>
      <c r="AA19" s="8" t="str">
        <f>[14]Outubro!$B30</f>
        <v>*</v>
      </c>
      <c r="AB19" s="8" t="str">
        <f>[14]Outubro!$B31</f>
        <v>*</v>
      </c>
      <c r="AC19" s="8" t="str">
        <f>[14]Outubro!$B32</f>
        <v>*</v>
      </c>
      <c r="AD19" s="8" t="str">
        <f>[14]Outubro!$B33</f>
        <v>*</v>
      </c>
      <c r="AE19" s="8" t="str">
        <f>[14]Outubro!$B34</f>
        <v>*</v>
      </c>
      <c r="AF19" s="8" t="str">
        <f>[14]Outubro!$B35</f>
        <v>*</v>
      </c>
      <c r="AG19" s="7">
        <f t="shared" si="2"/>
        <v>26.913254517221901</v>
      </c>
      <c r="AH19" t="s">
        <v>13</v>
      </c>
      <c r="AI19" s="9" t="s">
        <v>13</v>
      </c>
      <c r="AK19" t="s">
        <v>13</v>
      </c>
    </row>
    <row r="20" spans="1:39" x14ac:dyDescent="0.2">
      <c r="A20" s="5" t="s">
        <v>21</v>
      </c>
      <c r="B20" s="8">
        <f>[15]Outubro!$B$5</f>
        <v>33.429166666666703</v>
      </c>
      <c r="C20" s="8">
        <f>[15]Outubro!$B$6</f>
        <v>33.575000000000003</v>
      </c>
      <c r="D20" s="8">
        <f>[15]Outubro!$B$7</f>
        <v>27.3125</v>
      </c>
      <c r="E20" s="8">
        <f>[15]Outubro!$B$8</f>
        <v>28.954166666666701</v>
      </c>
      <c r="F20" s="8">
        <f>[15]Outubro!$B$9</f>
        <v>32.837499999999999</v>
      </c>
      <c r="G20" s="8">
        <f>[15]Outubro!$B$10</f>
        <v>35.954166666666701</v>
      </c>
      <c r="H20" s="8">
        <f>[15]Outubro!$B$11</f>
        <v>34.129166666666698</v>
      </c>
      <c r="I20" s="8">
        <f>[15]Outubro!$B$12</f>
        <v>34.658333333333303</v>
      </c>
      <c r="J20" s="8">
        <f>[15]Outubro!$B$13</f>
        <v>32.112499999999997</v>
      </c>
      <c r="K20" s="8">
        <f>[15]Outubro!$B$14</f>
        <v>25.908333333333299</v>
      </c>
      <c r="L20" s="8">
        <f>[15]Outubro!$B$15</f>
        <v>26.308333333333302</v>
      </c>
      <c r="M20" s="8">
        <f>[15]Outubro!$B$16</f>
        <v>27.641666666666701</v>
      </c>
      <c r="N20" s="8">
        <f>[15]Outubro!$B$17</f>
        <v>31.637499999999999</v>
      </c>
      <c r="O20" s="8">
        <f>[15]Outubro!$B$18</f>
        <v>31.65</v>
      </c>
      <c r="P20" s="8">
        <f>[15]Outubro!$B$19</f>
        <v>30.391666666666701</v>
      </c>
      <c r="Q20" s="8">
        <f>[15]Outubro!$B$20</f>
        <v>31.8333333333333</v>
      </c>
      <c r="R20" s="8">
        <f>[15]Outubro!$B$21</f>
        <v>31.4375</v>
      </c>
      <c r="S20" s="8">
        <f>[15]Outubro!$B$22</f>
        <v>29.141666666666701</v>
      </c>
      <c r="T20" s="8">
        <f>[15]Outubro!$B$23</f>
        <v>25.524999999999999</v>
      </c>
      <c r="U20" s="8">
        <f>[15]Outubro!$B$24</f>
        <v>27.533333333333299</v>
      </c>
      <c r="V20" s="8">
        <f>[15]Outubro!$B$25</f>
        <v>27.0416666666667</v>
      </c>
      <c r="W20" s="8">
        <f>[15]Outubro!$B$26</f>
        <v>27.329166666666701</v>
      </c>
      <c r="X20" s="8">
        <f>[15]Outubro!$B$27</f>
        <v>31.108333333333299</v>
      </c>
      <c r="Y20" s="8">
        <f>[15]Outubro!$B$28</f>
        <v>32.787500000000001</v>
      </c>
      <c r="Z20" s="8">
        <f>[15]Outubro!$B$29</f>
        <v>31.441666666666698</v>
      </c>
      <c r="AA20" s="8">
        <f>[15]Outubro!$B$30</f>
        <v>26.925000000000001</v>
      </c>
      <c r="AB20" s="8">
        <f>[15]Outubro!$B$31</f>
        <v>25.995833333333302</v>
      </c>
      <c r="AC20" s="8">
        <f>[15]Outubro!$B$32</f>
        <v>28.975000000000001</v>
      </c>
      <c r="AD20" s="8">
        <f>[15]Outubro!$B$33</f>
        <v>28.591666666666701</v>
      </c>
      <c r="AE20" s="8">
        <f>[15]Outubro!$B$34</f>
        <v>29.841666666666701</v>
      </c>
      <c r="AF20" s="8">
        <f>[15]Outubro!$B$35</f>
        <v>31.454166666666701</v>
      </c>
      <c r="AG20" s="7">
        <f t="shared" si="2"/>
        <v>30.111693548387102</v>
      </c>
      <c r="AH20" s="9" t="s">
        <v>13</v>
      </c>
      <c r="AI20" s="9" t="s">
        <v>13</v>
      </c>
    </row>
    <row r="21" spans="1:39" x14ac:dyDescent="0.2">
      <c r="A21" s="5" t="s">
        <v>22</v>
      </c>
      <c r="B21" s="8">
        <f>[16]Outubro!$B$5</f>
        <v>30.008333333333301</v>
      </c>
      <c r="C21" s="8">
        <f>[16]Outubro!$B$6</f>
        <v>29.308333333333302</v>
      </c>
      <c r="D21" s="8">
        <f>[16]Outubro!$B$7</f>
        <v>27.012499999999999</v>
      </c>
      <c r="E21" s="8">
        <f>[16]Outubro!$B$8</f>
        <v>27.0208333333333</v>
      </c>
      <c r="F21" s="8">
        <f>[16]Outubro!$B$9</f>
        <v>28.279166666666701</v>
      </c>
      <c r="G21" s="8">
        <f>[16]Outubro!$B$10</f>
        <v>29.6</v>
      </c>
      <c r="H21" s="8">
        <f>[16]Outubro!$B$11</f>
        <v>29.324999999999999</v>
      </c>
      <c r="I21" s="8">
        <f>[16]Outubro!$B$12</f>
        <v>29.383333333333301</v>
      </c>
      <c r="J21" s="8">
        <f>[16]Outubro!$B$13</f>
        <v>26.616666666666699</v>
      </c>
      <c r="K21" s="8">
        <f>[16]Outubro!$B$14</f>
        <v>23.945833333333301</v>
      </c>
      <c r="L21" s="8">
        <f>[16]Outubro!$B$15</f>
        <v>24.570833333333301</v>
      </c>
      <c r="M21" s="8">
        <f>[16]Outubro!$B$16</f>
        <v>24.445833333333301</v>
      </c>
      <c r="N21" s="8">
        <f>[16]Outubro!$B$17</f>
        <v>26.420833333333299</v>
      </c>
      <c r="O21" s="8">
        <f>[16]Outubro!$B$18</f>
        <v>28.858333333333299</v>
      </c>
      <c r="P21" s="8">
        <f>[16]Outubro!$B$19</f>
        <v>25.116666666666699</v>
      </c>
      <c r="Q21" s="8">
        <f>[16]Outubro!$B$20</f>
        <v>25.829166666666701</v>
      </c>
      <c r="R21" s="8">
        <f>[16]Outubro!$B$21</f>
        <v>25.879166666666698</v>
      </c>
      <c r="S21" s="8">
        <f>[16]Outubro!$B$22</f>
        <v>23.387499999999999</v>
      </c>
      <c r="T21" s="8">
        <f>[16]Outubro!$B$23</f>
        <v>21.9</v>
      </c>
      <c r="U21" s="8">
        <f>[16]Outubro!$B$24</f>
        <v>22.154166666666701</v>
      </c>
      <c r="V21" s="8">
        <f>[16]Outubro!$B$25</f>
        <v>24.162500000000001</v>
      </c>
      <c r="W21" s="8">
        <f>[16]Outubro!$B$26</f>
        <v>25.370833333333302</v>
      </c>
      <c r="X21" s="8">
        <f>[16]Outubro!$B$27</f>
        <v>25.858333333333299</v>
      </c>
      <c r="Y21" s="8">
        <f>[16]Outubro!$B$28</f>
        <v>26.658333333333299</v>
      </c>
      <c r="Z21" s="8">
        <f>[16]Outubro!$B$29</f>
        <v>27.574999999999999</v>
      </c>
      <c r="AA21" s="8">
        <f>[16]Outubro!$B$30</f>
        <v>22.233333333333299</v>
      </c>
      <c r="AB21" s="8">
        <f>[16]Outubro!$B$31</f>
        <v>23.024999999999999</v>
      </c>
      <c r="AC21" s="8">
        <f>[16]Outubro!$B$32</f>
        <v>24.487500000000001</v>
      </c>
      <c r="AD21" s="8">
        <f>[16]Outubro!$B$33</f>
        <v>25.933333333333302</v>
      </c>
      <c r="AE21" s="8">
        <f>[16]Outubro!$B$34</f>
        <v>26.654166666666701</v>
      </c>
      <c r="AF21" s="8">
        <f>[16]Outubro!$B$35</f>
        <v>25.55</v>
      </c>
      <c r="AG21" s="7">
        <f t="shared" si="2"/>
        <v>26.018413978494618</v>
      </c>
      <c r="AI21" s="9" t="s">
        <v>13</v>
      </c>
      <c r="AJ21" t="s">
        <v>13</v>
      </c>
      <c r="AK21" t="s">
        <v>13</v>
      </c>
    </row>
    <row r="22" spans="1:39" x14ac:dyDescent="0.2">
      <c r="A22" s="5" t="s">
        <v>23</v>
      </c>
      <c r="B22" s="8">
        <f>[17]Outubro!$B$5</f>
        <v>33.078260869565199</v>
      </c>
      <c r="C22" s="8">
        <f>[17]Outubro!$B$6</f>
        <v>32.14</v>
      </c>
      <c r="D22" s="8">
        <f>[17]Outubro!$B$7</f>
        <v>32.3318181818182</v>
      </c>
      <c r="E22" s="8">
        <f>[17]Outubro!$B$8</f>
        <v>31.886956521739101</v>
      </c>
      <c r="F22" s="8">
        <f>[17]Outubro!$B$9</f>
        <v>32.595652173913003</v>
      </c>
      <c r="G22" s="8">
        <f>[17]Outubro!$B$10</f>
        <v>33.094782608695702</v>
      </c>
      <c r="H22" s="8">
        <f>[17]Outubro!$B$11</f>
        <v>30.277272727272699</v>
      </c>
      <c r="I22" s="8">
        <f>[17]Outubro!$B$12</f>
        <v>32.524999999999999</v>
      </c>
      <c r="J22" s="8">
        <f>[17]Outubro!$B$13</f>
        <v>28.345454545454501</v>
      </c>
      <c r="K22" s="8">
        <f>[17]Outubro!$B$14</f>
        <v>26.613043478260899</v>
      </c>
      <c r="L22" s="8">
        <f>[17]Outubro!$B$15</f>
        <v>26.7652173913044</v>
      </c>
      <c r="M22" s="8">
        <f>[17]Outubro!$B$16</f>
        <v>28.495238095238101</v>
      </c>
      <c r="N22" s="8">
        <f>[17]Outubro!$B$17</f>
        <v>30.7761904761905</v>
      </c>
      <c r="O22" s="8">
        <f>[17]Outubro!$B$18</f>
        <v>31.67</v>
      </c>
      <c r="P22" s="8">
        <f>[17]Outubro!$B$19</f>
        <v>30.5772727272727</v>
      </c>
      <c r="Q22" s="8">
        <f>[17]Outubro!$B$20</f>
        <v>29.940909090909098</v>
      </c>
      <c r="R22" s="8">
        <f>[17]Outubro!$B$21</f>
        <v>31.2</v>
      </c>
      <c r="S22" s="8">
        <f>[17]Outubro!$B$22</f>
        <v>24.679166666666699</v>
      </c>
      <c r="T22" s="8">
        <f>[17]Outubro!$B$23</f>
        <v>25.04</v>
      </c>
      <c r="U22" s="8">
        <f>[17]Outubro!$B$24</f>
        <v>25.0347826086957</v>
      </c>
      <c r="V22" s="8">
        <f>[17]Outubro!$B$25</f>
        <v>27.043478260869598</v>
      </c>
      <c r="W22" s="8">
        <f>[17]Outubro!$B$26</f>
        <v>29.752380952380999</v>
      </c>
      <c r="X22" s="8">
        <f>[17]Outubro!$B$27</f>
        <v>30.491666666666699</v>
      </c>
      <c r="Y22" s="8">
        <f>[17]Outubro!$B$28</f>
        <v>31.5913043478261</v>
      </c>
      <c r="Z22" s="8">
        <f>[17]Outubro!$B$29</f>
        <v>31.808695652173899</v>
      </c>
      <c r="AA22" s="8">
        <f>[17]Outubro!$B$30</f>
        <v>25.795652173912998</v>
      </c>
      <c r="AB22" s="8">
        <f>[17]Outubro!$B$31</f>
        <v>25.9791666666667</v>
      </c>
      <c r="AC22" s="8">
        <f>[17]Outubro!$B$32</f>
        <v>27.752173913043499</v>
      </c>
      <c r="AD22" s="8">
        <f>[17]Outubro!$B$33</f>
        <v>28.504545454545401</v>
      </c>
      <c r="AE22" s="8">
        <f>[17]Outubro!$B$34</f>
        <v>29.779166666666701</v>
      </c>
      <c r="AF22" s="8">
        <f>[17]Outubro!$B$35</f>
        <v>28.4181818181818</v>
      </c>
      <c r="AG22" s="7">
        <f t="shared" si="2"/>
        <v>29.483336475352615</v>
      </c>
      <c r="AH22" t="s">
        <v>13</v>
      </c>
      <c r="AK22" t="s">
        <v>13</v>
      </c>
    </row>
    <row r="23" spans="1:39" x14ac:dyDescent="0.2">
      <c r="A23" s="5" t="s">
        <v>24</v>
      </c>
      <c r="B23" s="8">
        <f>[18]Outubro!$B$5</f>
        <v>30.95</v>
      </c>
      <c r="C23" s="8">
        <f>[18]Outubro!$B$6</f>
        <v>30.716666666666701</v>
      </c>
      <c r="D23" s="8">
        <f>[18]Outubro!$B$7</f>
        <v>25.008333333333301</v>
      </c>
      <c r="E23" s="8">
        <f>[18]Outubro!$B$8</f>
        <v>24.862500000000001</v>
      </c>
      <c r="F23" s="8">
        <f>[18]Outubro!$B$9</f>
        <v>25.679166666666699</v>
      </c>
      <c r="G23" s="8">
        <f>[18]Outubro!$B$10</f>
        <v>27.75</v>
      </c>
      <c r="H23" s="8">
        <f>[18]Outubro!$B$11</f>
        <v>29.391666666666701</v>
      </c>
      <c r="I23" s="8">
        <f>[18]Outubro!$B$12</f>
        <v>30.491666666666699</v>
      </c>
      <c r="J23" s="8">
        <f>[18]Outubro!$B$13</f>
        <v>26.9583333333333</v>
      </c>
      <c r="K23" s="8">
        <f>[18]Outubro!$B$14</f>
        <v>21.475000000000001</v>
      </c>
      <c r="L23" s="8">
        <f>[18]Outubro!$B$15</f>
        <v>21.529166666666701</v>
      </c>
      <c r="M23" s="8">
        <f>[18]Outubro!$B$16</f>
        <v>21.308333333333302</v>
      </c>
      <c r="N23" s="8">
        <f>[18]Outubro!$B$17</f>
        <v>26.004166666666698</v>
      </c>
      <c r="O23" s="8">
        <f>[18]Outubro!$B$18</f>
        <v>27.241666666666699</v>
      </c>
      <c r="P23" s="8">
        <f>[18]Outubro!$B$19</f>
        <v>28.037500000000001</v>
      </c>
      <c r="Q23" s="8">
        <f>[18]Outubro!$B$20</f>
        <v>26.879166666666698</v>
      </c>
      <c r="R23" s="8">
        <f>[18]Outubro!$B$21</f>
        <v>27.8958333333333</v>
      </c>
      <c r="S23" s="8">
        <f>[18]Outubro!$B$22</f>
        <v>22.537500000000001</v>
      </c>
      <c r="T23" s="8">
        <f>[18]Outubro!$B$23</f>
        <v>21.095833333333299</v>
      </c>
      <c r="U23" s="8">
        <f>[18]Outubro!$B$24</f>
        <v>22.2083333333333</v>
      </c>
      <c r="V23" s="8">
        <f>[18]Outubro!$B$25</f>
        <v>25.125</v>
      </c>
      <c r="W23" s="8">
        <f>[18]Outubro!$B$26</f>
        <v>26.570833333333301</v>
      </c>
      <c r="X23" s="8">
        <f>[18]Outubro!$B$27</f>
        <v>27.595833333333299</v>
      </c>
      <c r="Y23" s="8">
        <f>[18]Outubro!$B$28</f>
        <v>30.1875</v>
      </c>
      <c r="Z23" s="8">
        <f>[18]Outubro!$B$29</f>
        <v>26.9</v>
      </c>
      <c r="AA23" s="8">
        <f>[18]Outubro!$B$30</f>
        <v>25.112500000000001</v>
      </c>
      <c r="AB23" s="8">
        <f>[18]Outubro!$B$31</f>
        <v>25.370833333333302</v>
      </c>
      <c r="AC23" s="8">
        <f>[18]Outubro!$B$32</f>
        <v>26.3125</v>
      </c>
      <c r="AD23" s="8">
        <f>[18]Outubro!$B$33</f>
        <v>27.0625</v>
      </c>
      <c r="AE23" s="8">
        <f>[18]Outubro!$B$34</f>
        <v>28.941666666666698</v>
      </c>
      <c r="AF23" s="8">
        <f>[18]Outubro!$B$35</f>
        <v>28.741666666666699</v>
      </c>
      <c r="AG23" s="7">
        <f t="shared" si="2"/>
        <v>26.320698924731186</v>
      </c>
      <c r="AI23" t="s">
        <v>13</v>
      </c>
      <c r="AK23" t="s">
        <v>13</v>
      </c>
      <c r="AL23" t="s">
        <v>13</v>
      </c>
    </row>
    <row r="24" spans="1:39" x14ac:dyDescent="0.2">
      <c r="A24" s="5" t="s">
        <v>25</v>
      </c>
      <c r="B24" s="8">
        <f>[19]Outubro!$B$5</f>
        <v>30.7291666666667</v>
      </c>
      <c r="C24" s="8">
        <f>[19]Outubro!$B$6</f>
        <v>29.9</v>
      </c>
      <c r="D24" s="8">
        <f>[19]Outubro!$B$7</f>
        <v>26.891666666666701</v>
      </c>
      <c r="E24" s="8">
        <f>[19]Outubro!$B$8</f>
        <v>25.633333333333301</v>
      </c>
      <c r="F24" s="8">
        <f>[19]Outubro!$B$9</f>
        <v>25.725000000000001</v>
      </c>
      <c r="G24" s="8">
        <f>[19]Outubro!$B$10</f>
        <v>25.620833333333302</v>
      </c>
      <c r="H24" s="8">
        <f>[19]Outubro!$B$11</f>
        <v>28.024999999999999</v>
      </c>
      <c r="I24" s="8">
        <f>[19]Outubro!$B$12</f>
        <v>29.283333333333299</v>
      </c>
      <c r="J24" s="8">
        <f>[19]Outubro!$B$13</f>
        <v>27.391666666666701</v>
      </c>
      <c r="K24" s="8">
        <f>[19]Outubro!$B$14</f>
        <v>22.466666666666701</v>
      </c>
      <c r="L24" s="8">
        <f>[19]Outubro!$B$15</f>
        <v>22.3333333333333</v>
      </c>
      <c r="M24" s="8">
        <f>[19]Outubro!$B$16</f>
        <v>21.870833333333302</v>
      </c>
      <c r="N24" s="8">
        <f>[19]Outubro!$B$17</f>
        <v>25.570833333333301</v>
      </c>
      <c r="O24" s="8">
        <f>[19]Outubro!$B$18</f>
        <v>26.991666666666699</v>
      </c>
      <c r="P24" s="8">
        <f>[19]Outubro!$B$19</f>
        <v>28.154166666666701</v>
      </c>
      <c r="Q24" s="8">
        <f>[19]Outubro!$B$20</f>
        <v>28.216666666666701</v>
      </c>
      <c r="R24" s="8">
        <f>[19]Outubro!$B$21</f>
        <v>29.3125</v>
      </c>
      <c r="S24" s="8">
        <f>[19]Outubro!$B$22</f>
        <v>25.337499999999999</v>
      </c>
      <c r="T24" s="8">
        <f>[19]Outubro!$B$23</f>
        <v>22.591666666666701</v>
      </c>
      <c r="U24" s="8">
        <f>[19]Outubro!$B$24</f>
        <v>23.495833333333302</v>
      </c>
      <c r="V24" s="8">
        <f>[19]Outubro!$B$25</f>
        <v>26.016666666666701</v>
      </c>
      <c r="W24" s="8">
        <f>[19]Outubro!$B$26</f>
        <v>27.179166666666699</v>
      </c>
      <c r="X24" s="8">
        <f>[19]Outubro!$B$27</f>
        <v>28.237500000000001</v>
      </c>
      <c r="Y24" s="8">
        <f>[19]Outubro!$B$28</f>
        <v>30.3541666666667</v>
      </c>
      <c r="Z24" s="8">
        <f>[19]Outubro!$B$29</f>
        <v>27.6458333333333</v>
      </c>
      <c r="AA24" s="8">
        <f>[19]Outubro!$B$30</f>
        <v>25.908333333333299</v>
      </c>
      <c r="AB24" s="8">
        <f>[19]Outubro!$B$31</f>
        <v>26.625</v>
      </c>
      <c r="AC24" s="8">
        <f>[19]Outubro!$B$32</f>
        <v>27.391666666666701</v>
      </c>
      <c r="AD24" s="8">
        <f>[19]Outubro!$B$33</f>
        <v>27.8541666666667</v>
      </c>
      <c r="AE24" s="8">
        <f>[19]Outubro!$B$34</f>
        <v>29.475000000000001</v>
      </c>
      <c r="AF24" s="8">
        <f>[19]Outubro!$B$35</f>
        <v>29.2</v>
      </c>
      <c r="AG24" s="7">
        <f t="shared" si="2"/>
        <v>26.820295698924735</v>
      </c>
      <c r="AI24" s="9" t="s">
        <v>13</v>
      </c>
      <c r="AJ24" t="s">
        <v>13</v>
      </c>
      <c r="AK24" t="s">
        <v>13</v>
      </c>
    </row>
    <row r="25" spans="1:39" x14ac:dyDescent="0.2">
      <c r="A25" s="5" t="s">
        <v>26</v>
      </c>
      <c r="B25" s="8">
        <f>[20]Outubro!$B5</f>
        <v>30.283333333333299</v>
      </c>
      <c r="C25" s="8">
        <f>[20]Outubro!$B6</f>
        <v>30.154166666666701</v>
      </c>
      <c r="D25" s="8">
        <f>[20]Outubro!$B7</f>
        <v>23.487500000000001</v>
      </c>
      <c r="E25" s="8">
        <f>[20]Outubro!$B8</f>
        <v>24.879166666666698</v>
      </c>
      <c r="F25" s="8">
        <f>[20]Outubro!$B9</f>
        <v>25.4</v>
      </c>
      <c r="G25" s="8">
        <f>[20]Outubro!$B10</f>
        <v>24.141666666666701</v>
      </c>
      <c r="H25" s="8">
        <f>[20]Outubro!$B11</f>
        <v>26.695833333333301</v>
      </c>
      <c r="I25" s="8">
        <f>[20]Outubro!$B12</f>
        <v>28.591666666666701</v>
      </c>
      <c r="J25" s="8">
        <f>[20]Outubro!$B13</f>
        <v>25.370833333333302</v>
      </c>
      <c r="K25" s="8">
        <f>[20]Outubro!$B14</f>
        <v>21.566666666666698</v>
      </c>
      <c r="L25" s="8">
        <f>[20]Outubro!$B15</f>
        <v>21.7291666666667</v>
      </c>
      <c r="M25" s="8">
        <f>[20]Outubro!$B16</f>
        <v>22.379166666666698</v>
      </c>
      <c r="N25" s="8">
        <f>[20]Outubro!$B17</f>
        <v>24.066666666666698</v>
      </c>
      <c r="O25" s="8">
        <f>[20]Outubro!$B18</f>
        <v>26.008333333333301</v>
      </c>
      <c r="P25" s="8">
        <f>[20]Outubro!$B19</f>
        <v>26.35</v>
      </c>
      <c r="Q25" s="8">
        <f>[20]Outubro!$B20</f>
        <v>25.816666666666698</v>
      </c>
      <c r="R25" s="8">
        <f>[20]Outubro!$B21</f>
        <v>27.9583333333333</v>
      </c>
      <c r="S25" s="8">
        <f>[20]Outubro!$B22</f>
        <v>23.7708333333333</v>
      </c>
      <c r="T25" s="8">
        <f>[20]Outubro!$B23</f>
        <v>22.433333333333302</v>
      </c>
      <c r="U25" s="8">
        <f>[20]Outubro!$B24</f>
        <v>22.760869565217401</v>
      </c>
      <c r="V25" s="8">
        <f>[20]Outubro!$B25</f>
        <v>25.087499999999999</v>
      </c>
      <c r="W25" s="8">
        <f>[20]Outubro!$B26</f>
        <v>28.6</v>
      </c>
      <c r="X25" s="8">
        <f>[20]Outubro!$B27</f>
        <v>28.7291666666667</v>
      </c>
      <c r="Y25" s="8">
        <f>[20]Outubro!$B28</f>
        <v>29.670833333333299</v>
      </c>
      <c r="Z25" s="8">
        <f>[20]Outubro!$B29</f>
        <v>26.637499999999999</v>
      </c>
      <c r="AA25" s="8">
        <f>[20]Outubro!$B30</f>
        <v>25.545833333333299</v>
      </c>
      <c r="AB25" s="8">
        <f>[20]Outubro!$B31</f>
        <v>24.412500000000001</v>
      </c>
      <c r="AC25" s="8">
        <f>[20]Outubro!$B32</f>
        <v>26.737500000000001</v>
      </c>
      <c r="AD25" s="8">
        <f>[20]Outubro!$B33</f>
        <v>27.012499999999999</v>
      </c>
      <c r="AE25" s="8">
        <f>[20]Outubro!$B34</f>
        <v>27.483333333333299</v>
      </c>
      <c r="AF25" s="8">
        <f>[20]Outubro!$B35</f>
        <v>28.35</v>
      </c>
      <c r="AG25" s="7">
        <f t="shared" si="2"/>
        <v>25.874544179523156</v>
      </c>
      <c r="AH25" s="9" t="s">
        <v>13</v>
      </c>
      <c r="AI25" s="9" t="s">
        <v>13</v>
      </c>
      <c r="AJ25" t="s">
        <v>13</v>
      </c>
    </row>
    <row r="26" spans="1:39" x14ac:dyDescent="0.2">
      <c r="A26" s="5" t="s">
        <v>27</v>
      </c>
      <c r="B26" s="8">
        <f>[21]Outubro!$B$5</f>
        <v>30.6666666666667</v>
      </c>
      <c r="C26" s="8">
        <f>[21]Outubro!$B$6</f>
        <v>30.945833333333301</v>
      </c>
      <c r="D26" s="8">
        <f>[21]Outubro!$B$7</f>
        <v>26.887499999999999</v>
      </c>
      <c r="E26" s="8">
        <f>[21]Outubro!$B$8</f>
        <v>26.316666666666698</v>
      </c>
      <c r="F26" s="8">
        <f>[21]Outubro!$B$9</f>
        <v>26.087499999999999</v>
      </c>
      <c r="G26" s="8">
        <f>[21]Outubro!$B$10</f>
        <v>27.891666666666701</v>
      </c>
      <c r="H26" s="8">
        <f>[21]Outubro!$B$11</f>
        <v>29.183333333333302</v>
      </c>
      <c r="I26" s="8">
        <f>[21]Outubro!$B$12</f>
        <v>30.262499999999999</v>
      </c>
      <c r="J26" s="8">
        <f>[21]Outubro!$B$13</f>
        <v>27.308333333333302</v>
      </c>
      <c r="K26" s="8">
        <f>[21]Outubro!$B$14</f>
        <v>22.091666666666701</v>
      </c>
      <c r="L26" s="8">
        <f>[21]Outubro!$B$15</f>
        <v>22.258333333333301</v>
      </c>
      <c r="M26" s="8">
        <f>[21]Outubro!$B$16</f>
        <v>21.866666666666699</v>
      </c>
      <c r="N26" s="8">
        <f>[21]Outubro!$B$17</f>
        <v>25.9791666666667</v>
      </c>
      <c r="O26" s="8">
        <f>[21]Outubro!$B$18</f>
        <v>27.2708333333333</v>
      </c>
      <c r="P26" s="8">
        <f>[21]Outubro!$B$19</f>
        <v>28.504166666666698</v>
      </c>
      <c r="Q26" s="8">
        <f>[21]Outubro!$B$20</f>
        <v>27.941666666666698</v>
      </c>
      <c r="R26" s="8">
        <f>[21]Outubro!$B$21</f>
        <v>28.641666666666701</v>
      </c>
      <c r="S26" s="8">
        <f>[21]Outubro!$B$22</f>
        <v>23.9166666666667</v>
      </c>
      <c r="T26" s="8">
        <f>[21]Outubro!$B$23</f>
        <v>22.4791666666667</v>
      </c>
      <c r="U26" s="8">
        <f>[21]Outubro!$B$24</f>
        <v>23.15</v>
      </c>
      <c r="V26" s="8">
        <f>[21]Outubro!$B$25</f>
        <v>25.662500000000001</v>
      </c>
      <c r="W26" s="8">
        <f>[21]Outubro!$B$26</f>
        <v>27.024999999999999</v>
      </c>
      <c r="X26" s="8">
        <f>[21]Outubro!$B$27</f>
        <v>27.858333333333299</v>
      </c>
      <c r="Y26" s="8">
        <f>[21]Outubro!$B$28</f>
        <v>30.337499999999999</v>
      </c>
      <c r="Z26" s="8">
        <f>[21]Outubro!$B$29</f>
        <v>27.370833333333302</v>
      </c>
      <c r="AA26" s="8">
        <f>[21]Outubro!$B$30</f>
        <v>26.320833333333301</v>
      </c>
      <c r="AB26" s="8">
        <f>[21]Outubro!$B$31</f>
        <v>26.716666666666701</v>
      </c>
      <c r="AC26" s="8">
        <f>[21]Outubro!$B$32</f>
        <v>26.8913043478261</v>
      </c>
      <c r="AD26" s="8">
        <f>[21]Outubro!$B$33</f>
        <v>27.941666666666698</v>
      </c>
      <c r="AE26" s="8">
        <f>[21]Outubro!$B$34</f>
        <v>29.441666666666698</v>
      </c>
      <c r="AF26" s="8">
        <f>[21]Outubro!$B$35</f>
        <v>28.7708333333333</v>
      </c>
      <c r="AG26" s="7">
        <f t="shared" si="2"/>
        <v>26.902810892940632</v>
      </c>
      <c r="AI26" s="9" t="s">
        <v>13</v>
      </c>
      <c r="AJ26" t="s">
        <v>13</v>
      </c>
      <c r="AK26" t="s">
        <v>13</v>
      </c>
    </row>
    <row r="27" spans="1:39" x14ac:dyDescent="0.2">
      <c r="A27" s="5" t="s">
        <v>28</v>
      </c>
      <c r="B27" s="8">
        <f>[22]Outubro!$B$5</f>
        <v>29.820833333333301</v>
      </c>
      <c r="C27" s="8">
        <f>[22]Outubro!$B$6</f>
        <v>30.175000000000001</v>
      </c>
      <c r="D27" s="8">
        <f>[22]Outubro!$B$7</f>
        <v>23.862500000000001</v>
      </c>
      <c r="E27" s="8">
        <f>[22]Outubro!$B$8</f>
        <v>24.654166666666701</v>
      </c>
      <c r="F27" s="8">
        <f>[22]Outubro!$B$9</f>
        <v>24.6875</v>
      </c>
      <c r="G27" s="8">
        <f>[22]Outubro!$B$10</f>
        <v>24.65</v>
      </c>
      <c r="H27" s="8">
        <f>[22]Outubro!$B$11</f>
        <v>27.1666666666667</v>
      </c>
      <c r="I27" s="8">
        <f>[22]Outubro!$B$12</f>
        <v>27.9583333333333</v>
      </c>
      <c r="J27" s="8">
        <f>[22]Outubro!$B$13</f>
        <v>24.866666666666699</v>
      </c>
      <c r="K27" s="8">
        <f>[22]Outubro!$B$14</f>
        <v>20.787500000000001</v>
      </c>
      <c r="L27" s="8">
        <f>[22]Outubro!$B$15</f>
        <v>21.6458333333333</v>
      </c>
      <c r="M27" s="8">
        <f>[22]Outubro!$B$16</f>
        <v>22.2</v>
      </c>
      <c r="N27" s="8">
        <f>[22]Outubro!$B$17</f>
        <v>24.0416666666667</v>
      </c>
      <c r="O27" s="8">
        <f>[22]Outubro!$B$18</f>
        <v>25.287500000000001</v>
      </c>
      <c r="P27" s="8">
        <f>[22]Outubro!$B$19</f>
        <v>26.2083333333333</v>
      </c>
      <c r="Q27" s="8">
        <f>[22]Outubro!$B$20</f>
        <v>26.070833333333301</v>
      </c>
      <c r="R27" s="8">
        <f>[22]Outubro!$B$21</f>
        <v>28.566666666666698</v>
      </c>
      <c r="S27" s="8">
        <f>[22]Outubro!$B$22</f>
        <v>23.433333333333302</v>
      </c>
      <c r="T27" s="8">
        <f>[22]Outubro!$B$23</f>
        <v>21.262499999999999</v>
      </c>
      <c r="U27" s="8">
        <f>[22]Outubro!$B$24</f>
        <v>22.283333333333299</v>
      </c>
      <c r="V27" s="8">
        <f>[22]Outubro!$B$25</f>
        <v>24.162500000000001</v>
      </c>
      <c r="W27" s="8">
        <f>[22]Outubro!$B$26</f>
        <v>27.304166666666699</v>
      </c>
      <c r="X27" s="8">
        <f>[22]Outubro!$B$27</f>
        <v>28.4583333333333</v>
      </c>
      <c r="Y27" s="8">
        <f>[22]Outubro!$B$28</f>
        <v>28.7916666666667</v>
      </c>
      <c r="Z27" s="8">
        <f>[22]Outubro!$B$29</f>
        <v>26.283333333333299</v>
      </c>
      <c r="AA27" s="8">
        <f>[22]Outubro!$B$30</f>
        <v>25.441666666666698</v>
      </c>
      <c r="AB27" s="8">
        <f>[22]Outubro!$B$31</f>
        <v>25.054166666666699</v>
      </c>
      <c r="AC27" s="8">
        <f>[22]Outubro!$B$32</f>
        <v>26.241666666666699</v>
      </c>
      <c r="AD27" s="8">
        <f>[22]Outubro!$B$33</f>
        <v>27.087499999999999</v>
      </c>
      <c r="AE27" s="8">
        <f>[22]Outubro!$B$34</f>
        <v>27.35</v>
      </c>
      <c r="AF27" s="8">
        <f>[22]Outubro!$B$35</f>
        <v>27.445833333333301</v>
      </c>
      <c r="AG27" s="7">
        <f t="shared" si="2"/>
        <v>25.588709677419356</v>
      </c>
      <c r="AJ27" s="4"/>
      <c r="AK27" s="4"/>
    </row>
    <row r="28" spans="1:39" x14ac:dyDescent="0.2">
      <c r="A28" s="5" t="s">
        <v>29</v>
      </c>
      <c r="B28" s="8">
        <f>[23]Outubro!$B$5</f>
        <v>30.7</v>
      </c>
      <c r="C28" s="8">
        <f>[23]Outubro!$B$6</f>
        <v>31.120833333333302</v>
      </c>
      <c r="D28" s="8">
        <f>[23]Outubro!$B$7</f>
        <v>27.4583333333333</v>
      </c>
      <c r="E28" s="8">
        <f>[23]Outubro!$B$8</f>
        <v>25.324999999999999</v>
      </c>
      <c r="F28" s="8">
        <f>[23]Outubro!$B$9</f>
        <v>24.991666666666699</v>
      </c>
      <c r="G28" s="8">
        <f>[23]Outubro!$B$10</f>
        <v>26.5</v>
      </c>
      <c r="H28" s="8">
        <f>[23]Outubro!$B$11</f>
        <v>29.0625</v>
      </c>
      <c r="I28" s="8">
        <f>[23]Outubro!$B$12</f>
        <v>29.4375</v>
      </c>
      <c r="J28" s="8">
        <f>[23]Outubro!$B$13</f>
        <v>28.162500000000001</v>
      </c>
      <c r="K28" s="8">
        <f>[23]Outubro!$B$14</f>
        <v>21.9</v>
      </c>
      <c r="L28" s="8">
        <f>[23]Outubro!$B$15</f>
        <v>21.879166666666698</v>
      </c>
      <c r="M28" s="8">
        <f>[23]Outubro!$B$16</f>
        <v>22.25</v>
      </c>
      <c r="N28" s="8">
        <f>[23]Outubro!$B$17</f>
        <v>25.633333333333301</v>
      </c>
      <c r="O28" s="8">
        <f>[23]Outubro!$B$18</f>
        <v>26.191666666666698</v>
      </c>
      <c r="P28" s="8">
        <f>[23]Outubro!$B$19</f>
        <v>27.425000000000001</v>
      </c>
      <c r="Q28" s="8">
        <f>[23]Outubro!$B$20</f>
        <v>28.841666666666701</v>
      </c>
      <c r="R28" s="8">
        <f>[23]Outubro!$B$21</f>
        <v>30.2708333333333</v>
      </c>
      <c r="S28" s="8">
        <f>[23]Outubro!$B$22</f>
        <v>26.4434782608696</v>
      </c>
      <c r="T28" s="8">
        <f>[23]Outubro!$B$23</f>
        <v>22.7708333333333</v>
      </c>
      <c r="U28" s="8">
        <f>[23]Outubro!$B$24</f>
        <v>22.745833333333302</v>
      </c>
      <c r="V28" s="8">
        <f>[23]Outubro!$B$25</f>
        <v>25.024999999999999</v>
      </c>
      <c r="W28" s="8">
        <f>[23]Outubro!$B$26</f>
        <v>28.0416666666667</v>
      </c>
      <c r="X28" s="8">
        <f>[23]Outubro!$B$27</f>
        <v>28.925000000000001</v>
      </c>
      <c r="Y28" s="8">
        <f>[23]Outubro!$B$28</f>
        <v>29.970833333333299</v>
      </c>
      <c r="Z28" s="8">
        <f>[23]Outubro!$B$29</f>
        <v>27.5833333333333</v>
      </c>
      <c r="AA28" s="8">
        <f>[23]Outubro!$B$30</f>
        <v>25.629166666666698</v>
      </c>
      <c r="AB28" s="8">
        <f>[23]Outubro!$B$31</f>
        <v>26.683333333333302</v>
      </c>
      <c r="AC28" s="8">
        <f>[23]Outubro!$B$32</f>
        <v>25.595833333333299</v>
      </c>
      <c r="AD28" s="8">
        <f>[23]Outubro!$B$33</f>
        <v>27.4583333333333</v>
      </c>
      <c r="AE28" s="8">
        <f>[23]Outubro!$B$34</f>
        <v>29.120833333333302</v>
      </c>
      <c r="AF28" s="8">
        <f>[23]Outubro!$B$35</f>
        <v>28.387499999999999</v>
      </c>
      <c r="AG28" s="7">
        <f t="shared" si="2"/>
        <v>26.823579943899016</v>
      </c>
      <c r="AJ28" t="s">
        <v>13</v>
      </c>
      <c r="AK28" t="s">
        <v>13</v>
      </c>
    </row>
    <row r="29" spans="1:39" x14ac:dyDescent="0.2">
      <c r="A29" s="5" t="s">
        <v>30</v>
      </c>
      <c r="B29" s="8">
        <f>[24]Outubro!$B$5</f>
        <v>30.991666666666699</v>
      </c>
      <c r="C29" s="8">
        <f>[24]Outubro!$B$6</f>
        <v>30.320833333333301</v>
      </c>
      <c r="D29" s="8">
        <f>[24]Outubro!$B$7</f>
        <v>25.412500000000001</v>
      </c>
      <c r="E29" s="8">
        <f>[24]Outubro!$B$8</f>
        <v>26.154166666666701</v>
      </c>
      <c r="F29" s="8">
        <f>[24]Outubro!$B$9</f>
        <v>29.0833333333333</v>
      </c>
      <c r="G29" s="8">
        <f>[24]Outubro!$B$10</f>
        <v>29.7916666666667</v>
      </c>
      <c r="H29" s="8">
        <f>[24]Outubro!$B$11</f>
        <v>30.612500000000001</v>
      </c>
      <c r="I29" s="8">
        <f>[24]Outubro!$B$12</f>
        <v>30.512499999999999</v>
      </c>
      <c r="J29" s="8">
        <f>[24]Outubro!$B$13</f>
        <v>29.370833333333302</v>
      </c>
      <c r="K29" s="8">
        <f>[24]Outubro!$B$14</f>
        <v>24.004166666666698</v>
      </c>
      <c r="L29" s="8">
        <f>[24]Outubro!$B$15</f>
        <v>22.441666666666698</v>
      </c>
      <c r="M29" s="8">
        <f>[24]Outubro!$B$16</f>
        <v>23.237500000000001</v>
      </c>
      <c r="N29" s="8">
        <f>[24]Outubro!$B$17</f>
        <v>27.504166666666698</v>
      </c>
      <c r="O29" s="8">
        <f>[24]Outubro!$B$18</f>
        <v>29.212499999999999</v>
      </c>
      <c r="P29" s="8">
        <f>[24]Outubro!$B$19</f>
        <v>29.975000000000001</v>
      </c>
      <c r="Q29" s="8">
        <f>[24]Outubro!$B$20</f>
        <v>29.129166666666698</v>
      </c>
      <c r="R29" s="8">
        <f>[24]Outubro!$B$21</f>
        <v>29.324999999999999</v>
      </c>
      <c r="S29" s="8">
        <f>[24]Outubro!$B$22</f>
        <v>24.983333333333299</v>
      </c>
      <c r="T29" s="8">
        <f>[24]Outubro!$B$23</f>
        <v>24.1</v>
      </c>
      <c r="U29" s="8">
        <f>[24]Outubro!$B$24</f>
        <v>25.4</v>
      </c>
      <c r="V29" s="8">
        <f>[24]Outubro!$B$25</f>
        <v>27.25</v>
      </c>
      <c r="W29" s="8">
        <f>[24]Outubro!$B$26</f>
        <v>28.404166666666701</v>
      </c>
      <c r="X29" s="8">
        <f>[24]Outubro!$B$27</f>
        <v>28.866666666666699</v>
      </c>
      <c r="Y29" s="8">
        <f>[24]Outubro!$B$28</f>
        <v>31.529166666666701</v>
      </c>
      <c r="Z29" s="8">
        <f>[24]Outubro!$B$29</f>
        <v>30.116666666666699</v>
      </c>
      <c r="AA29" s="8">
        <f>[24]Outubro!$B$30</f>
        <v>26.279166666666701</v>
      </c>
      <c r="AB29" s="8">
        <f>[24]Outubro!$B$31</f>
        <v>26.695833333333301</v>
      </c>
      <c r="AC29" s="8">
        <f>[24]Outubro!$B$32</f>
        <v>28.570833333333301</v>
      </c>
      <c r="AD29" s="8">
        <f>[24]Outubro!$B$33</f>
        <v>29.758333333333301</v>
      </c>
      <c r="AE29" s="8">
        <f>[24]Outubro!$B$34</f>
        <v>30.595833333333299</v>
      </c>
      <c r="AF29" s="8">
        <f>[24]Outubro!$B$35</f>
        <v>29.820833333333301</v>
      </c>
      <c r="AG29" s="7">
        <f t="shared" si="2"/>
        <v>28.046774193548391</v>
      </c>
      <c r="AI29" s="9" t="s">
        <v>13</v>
      </c>
    </row>
    <row r="30" spans="1:39" x14ac:dyDescent="0.2">
      <c r="A30" s="5" t="s">
        <v>31</v>
      </c>
      <c r="B30" s="8">
        <f>[25]Outubro!$B$5</f>
        <v>31.920833333333299</v>
      </c>
      <c r="C30" s="8">
        <f>[25]Outubro!$B$6</f>
        <v>31.2291666666667</v>
      </c>
      <c r="D30" s="8">
        <f>[25]Outubro!$B$7</f>
        <v>24.766666666666701</v>
      </c>
      <c r="E30" s="8">
        <f>[25]Outubro!$B$8</f>
        <v>25.358333333333299</v>
      </c>
      <c r="F30" s="8">
        <f>[25]Outubro!$B$9</f>
        <v>25.675000000000001</v>
      </c>
      <c r="G30" s="8">
        <f>[25]Outubro!$B$10</f>
        <v>26.087499999999999</v>
      </c>
      <c r="H30" s="8">
        <f>[25]Outubro!$B$11</f>
        <v>27.987500000000001</v>
      </c>
      <c r="I30" s="8">
        <f>[25]Outubro!$B$12</f>
        <v>29.320833333333301</v>
      </c>
      <c r="J30" s="8">
        <f>[25]Outubro!$B$13</f>
        <v>26.320833333333301</v>
      </c>
      <c r="K30" s="8">
        <f>[25]Outubro!$B$14</f>
        <v>22.183333333333302</v>
      </c>
      <c r="L30" s="8">
        <f>[25]Outubro!$B$15</f>
        <v>21.870833333333302</v>
      </c>
      <c r="M30" s="8">
        <f>[25]Outubro!$B$16</f>
        <v>22.024999999999999</v>
      </c>
      <c r="N30" s="8">
        <f>[25]Outubro!$B$17</f>
        <v>25.3541666666667</v>
      </c>
      <c r="O30" s="8">
        <f>[25]Outubro!$B$18</f>
        <v>26.483333333333299</v>
      </c>
      <c r="P30" s="8">
        <f>[25]Outubro!$B$19</f>
        <v>27.362500000000001</v>
      </c>
      <c r="Q30" s="8">
        <f>[25]Outubro!$B$20</f>
        <v>27.133333333333301</v>
      </c>
      <c r="R30" s="8">
        <f>[25]Outubro!$B$21</f>
        <v>28.933333333333302</v>
      </c>
      <c r="S30" s="8">
        <f>[25]Outubro!$B$22</f>
        <v>24.441666666666698</v>
      </c>
      <c r="T30" s="8">
        <f>[25]Outubro!$B$23</f>
        <v>21.054166666666699</v>
      </c>
      <c r="U30" s="8">
        <f>[25]Outubro!$B$24</f>
        <v>22.0208333333333</v>
      </c>
      <c r="V30" s="8">
        <f>[25]Outubro!$B$25</f>
        <v>24.8</v>
      </c>
      <c r="W30" s="8">
        <f>[25]Outubro!$B$26</f>
        <v>27.129166666666698</v>
      </c>
      <c r="X30" s="8">
        <f>[25]Outubro!$B$27</f>
        <v>28.508333333333301</v>
      </c>
      <c r="Y30" s="8">
        <f>[25]Outubro!$B$28</f>
        <v>30.037500000000001</v>
      </c>
      <c r="Z30" s="8">
        <f>[25]Outubro!$B$29</f>
        <v>28.129166666666698</v>
      </c>
      <c r="AA30" s="8">
        <f>[25]Outubro!$B$30</f>
        <v>25.995833333333302</v>
      </c>
      <c r="AB30" s="8">
        <f>[25]Outubro!$B$31</f>
        <v>25.820833333333301</v>
      </c>
      <c r="AC30" s="8">
        <f>[25]Outubro!$B$32</f>
        <v>27.362500000000001</v>
      </c>
      <c r="AD30" s="8">
        <f>[25]Outubro!$B$33</f>
        <v>27.941666666666698</v>
      </c>
      <c r="AE30" s="8">
        <f>[25]Outubro!$B$34</f>
        <v>29.012499999999999</v>
      </c>
      <c r="AF30" s="8">
        <f>[25]Outubro!$B$35</f>
        <v>28.741666666666699</v>
      </c>
      <c r="AG30" s="7">
        <f t="shared" si="2"/>
        <v>26.484139784946233</v>
      </c>
      <c r="AK30" t="s">
        <v>13</v>
      </c>
      <c r="AL30" t="s">
        <v>13</v>
      </c>
    </row>
    <row r="31" spans="1:39" x14ac:dyDescent="0.2">
      <c r="A31" s="5" t="s">
        <v>32</v>
      </c>
      <c r="B31" s="8">
        <f>[26]Outubro!$B$5</f>
        <v>29.241666666666699</v>
      </c>
      <c r="C31" s="8">
        <f>[26]Outubro!$B$6</f>
        <v>29.337499999999999</v>
      </c>
      <c r="D31" s="8">
        <f>[26]Outubro!$B$7</f>
        <v>23.866666666666699</v>
      </c>
      <c r="E31" s="8">
        <f>[26]Outubro!$B$8</f>
        <v>24.866666666666699</v>
      </c>
      <c r="F31" s="8">
        <f>[26]Outubro!$B$9</f>
        <v>25.0833333333333</v>
      </c>
      <c r="G31" s="8">
        <f>[26]Outubro!$B$10</f>
        <v>26.120833333333302</v>
      </c>
      <c r="H31" s="8">
        <f>[26]Outubro!$B$11</f>
        <v>28.475000000000001</v>
      </c>
      <c r="I31" s="8">
        <f>[26]Outubro!$B$12</f>
        <v>28.620833333333302</v>
      </c>
      <c r="J31" s="8">
        <f>[26]Outubro!$B$13</f>
        <v>25.158333333333299</v>
      </c>
      <c r="K31" s="8">
        <f>[26]Outubro!$B$14</f>
        <v>21.087499999999999</v>
      </c>
      <c r="L31" s="8">
        <f>[26]Outubro!$B$15</f>
        <v>21.254166666666698</v>
      </c>
      <c r="M31" s="8">
        <f>[26]Outubro!$B$16</f>
        <v>21.158333333333299</v>
      </c>
      <c r="N31" s="8">
        <f>[26]Outubro!$B$17</f>
        <v>24.866666666666699</v>
      </c>
      <c r="O31" s="8">
        <f>[26]Outubro!$B$18</f>
        <v>26.595833333333299</v>
      </c>
      <c r="P31" s="8">
        <f>[26]Outubro!$B$19</f>
        <v>27.2916666666667</v>
      </c>
      <c r="Q31" s="8">
        <f>[26]Outubro!$B$20</f>
        <v>25.737500000000001</v>
      </c>
      <c r="R31" s="8">
        <f>[26]Outubro!$B$21</f>
        <v>27.279166666666701</v>
      </c>
      <c r="S31" s="8">
        <f>[26]Outubro!$B$22</f>
        <v>22.175000000000001</v>
      </c>
      <c r="T31" s="8">
        <f>[26]Outubro!$B$23</f>
        <v>20.845833333333299</v>
      </c>
      <c r="U31" s="8">
        <f>[26]Outubro!$B$24</f>
        <v>21.637499999999999</v>
      </c>
      <c r="V31" s="8">
        <f>[26]Outubro!$B$25</f>
        <v>24.5208333333333</v>
      </c>
      <c r="W31" s="8">
        <f>[26]Outubro!$B$26</f>
        <v>26.225000000000001</v>
      </c>
      <c r="X31" s="8">
        <f>[26]Outubro!$B$27</f>
        <v>27.558333333333302</v>
      </c>
      <c r="Y31" s="8">
        <f>[26]Outubro!$B$28</f>
        <v>29.129166666666698</v>
      </c>
      <c r="Z31" s="8">
        <f>[26]Outubro!$B$29</f>
        <v>27.341666666666701</v>
      </c>
      <c r="AA31" s="8">
        <f>[26]Outubro!$B$30</f>
        <v>25.366666666666699</v>
      </c>
      <c r="AB31" s="8">
        <f>[26]Outubro!$B$31</f>
        <v>25.524999999999999</v>
      </c>
      <c r="AC31" s="8">
        <f>[26]Outubro!$B$32</f>
        <v>26.774999999999999</v>
      </c>
      <c r="AD31" s="8">
        <f>[26]Outubro!$B$33</f>
        <v>27.133333333333301</v>
      </c>
      <c r="AE31" s="8">
        <f>[26]Outubro!$B$34</f>
        <v>28.470833333333299</v>
      </c>
      <c r="AF31" s="8">
        <f>[26]Outubro!$B$35</f>
        <v>27.362500000000001</v>
      </c>
      <c r="AG31" s="7">
        <f t="shared" si="2"/>
        <v>25.680913978494619</v>
      </c>
      <c r="AH31" s="9"/>
    </row>
    <row r="32" spans="1:39" x14ac:dyDescent="0.2">
      <c r="A32" s="5" t="s">
        <v>33</v>
      </c>
      <c r="B32" s="8">
        <f>[27]Outubro!$B$5</f>
        <v>28.120833333333302</v>
      </c>
      <c r="C32" s="8">
        <f>[27]Outubro!$B$6</f>
        <v>28.75</v>
      </c>
      <c r="D32" s="8">
        <f>[27]Outubro!$B$7</f>
        <v>26.620833333333302</v>
      </c>
      <c r="E32" s="8">
        <f>[27]Outubro!$B$8</f>
        <v>25.6041666666667</v>
      </c>
      <c r="F32" s="8">
        <f>[27]Outubro!$B$9</f>
        <v>26.0833333333333</v>
      </c>
      <c r="G32" s="8">
        <f>[27]Outubro!$B$10</f>
        <v>26.529166666666701</v>
      </c>
      <c r="H32" s="8">
        <f>[27]Outubro!$B$11</f>
        <v>27.591666666666701</v>
      </c>
      <c r="I32" s="8">
        <f>[27]Outubro!$B$12</f>
        <v>27.683333333333302</v>
      </c>
      <c r="J32" s="8">
        <f>[27]Outubro!$B$13</f>
        <v>26.8</v>
      </c>
      <c r="K32" s="8">
        <f>[27]Outubro!$B$14</f>
        <v>22.016666666666701</v>
      </c>
      <c r="L32" s="8">
        <f>[27]Outubro!$B$15</f>
        <v>21.370833333333302</v>
      </c>
      <c r="M32" s="8">
        <f>[27]Outubro!$B$16</f>
        <v>20.8</v>
      </c>
      <c r="N32" s="8">
        <f>[27]Outubro!$B$17</f>
        <v>25.487500000000001</v>
      </c>
      <c r="O32" s="8">
        <f>[27]Outubro!$B$18</f>
        <v>27.4375</v>
      </c>
      <c r="P32" s="8">
        <f>[27]Outubro!$B$19</f>
        <v>28.008333333333301</v>
      </c>
      <c r="Q32" s="8">
        <f>[27]Outubro!$B$20</f>
        <v>26.691666666666698</v>
      </c>
      <c r="R32" s="8">
        <f>[27]Outubro!$B$21</f>
        <v>26.783333333333299</v>
      </c>
      <c r="S32" s="8">
        <f>[27]Outubro!$B$22</f>
        <v>23.120833333333302</v>
      </c>
      <c r="T32" s="8">
        <f>[27]Outubro!$B$23</f>
        <v>21.975000000000001</v>
      </c>
      <c r="U32" s="8">
        <f>[27]Outubro!$B$24</f>
        <v>23.283333333333299</v>
      </c>
      <c r="V32" s="8">
        <f>[27]Outubro!$B$25</f>
        <v>24.837499999999999</v>
      </c>
      <c r="W32" s="8">
        <f>[27]Outubro!$B$26</f>
        <v>25.587499999999999</v>
      </c>
      <c r="X32" s="8">
        <f>[27]Outubro!$B$27</f>
        <v>26.7916666666667</v>
      </c>
      <c r="Y32" s="8">
        <f>[27]Outubro!$B$28</f>
        <v>29.391666666666701</v>
      </c>
      <c r="Z32" s="8">
        <f>[27]Outubro!$B$29</f>
        <v>26.462499999999999</v>
      </c>
      <c r="AA32" s="8">
        <f>[27]Outubro!$B$30</f>
        <v>24.75</v>
      </c>
      <c r="AB32" s="8">
        <f>[27]Outubro!$B$31</f>
        <v>25.808333333333302</v>
      </c>
      <c r="AC32" s="8">
        <f>[27]Outubro!$B$32</f>
        <v>25.45</v>
      </c>
      <c r="AD32" s="8">
        <f>[27]Outubro!$B$33</f>
        <v>26.0208333333333</v>
      </c>
      <c r="AE32" s="8">
        <f>[27]Outubro!$B$34</f>
        <v>28.137499999999999</v>
      </c>
      <c r="AF32" s="8">
        <f>[27]Outubro!$B$35</f>
        <v>27.574999999999999</v>
      </c>
      <c r="AG32" s="7">
        <f t="shared" si="2"/>
        <v>25.857123655913977</v>
      </c>
      <c r="AI32" s="9" t="s">
        <v>13</v>
      </c>
      <c r="AK32" t="s">
        <v>13</v>
      </c>
      <c r="AL32" t="s">
        <v>13</v>
      </c>
      <c r="AM32" s="10"/>
    </row>
    <row r="33" spans="1:38" s="4" customFormat="1" x14ac:dyDescent="0.2">
      <c r="A33" s="5" t="s">
        <v>34</v>
      </c>
      <c r="B33" s="8">
        <f>[28]Outubro!$B$5</f>
        <v>32.712499999999999</v>
      </c>
      <c r="C33" s="8">
        <f>[28]Outubro!$B$6</f>
        <v>30.726086956521701</v>
      </c>
      <c r="D33" s="8">
        <f>[28]Outubro!$B$7</f>
        <v>28.043478260869598</v>
      </c>
      <c r="E33" s="8">
        <f>[28]Outubro!$B$8</f>
        <v>27.865217391304299</v>
      </c>
      <c r="F33" s="8">
        <f>[28]Outubro!$B$9</f>
        <v>31.3958333333333</v>
      </c>
      <c r="G33" s="8">
        <f>[28]Outubro!$B$10</f>
        <v>32.936363636363602</v>
      </c>
      <c r="H33" s="8">
        <f>[28]Outubro!$B$11</f>
        <v>33.805</v>
      </c>
      <c r="I33" s="8">
        <f>[28]Outubro!$B$12</f>
        <v>33.220833333333303</v>
      </c>
      <c r="J33" s="8">
        <f>[28]Outubro!$B$13</f>
        <v>31.176190476190499</v>
      </c>
      <c r="K33" s="8">
        <f>[28]Outubro!$B$14</f>
        <v>24.227272727272702</v>
      </c>
      <c r="L33" s="8">
        <f>[28]Outubro!$B$15</f>
        <v>23.120833333333302</v>
      </c>
      <c r="M33" s="8">
        <f>[28]Outubro!$B$16</f>
        <v>24.4826086956522</v>
      </c>
      <c r="N33" s="8">
        <f>[28]Outubro!$B$17</f>
        <v>29.345454545454501</v>
      </c>
      <c r="O33" s="8">
        <f>[28]Outubro!$B$18</f>
        <v>29.604545454545399</v>
      </c>
      <c r="P33" s="8">
        <f>[28]Outubro!$B$19</f>
        <v>30.022727272727298</v>
      </c>
      <c r="Q33" s="8">
        <f>[28]Outubro!$B$20</f>
        <v>29.439130434782601</v>
      </c>
      <c r="R33" s="8">
        <f>[28]Outubro!$B$21</f>
        <v>29.283333333333299</v>
      </c>
      <c r="S33" s="8">
        <f>[28]Outubro!$B$22</f>
        <v>25.8818181818182</v>
      </c>
      <c r="T33" s="8">
        <f>[28]Outubro!$B$23</f>
        <v>24.386363636363601</v>
      </c>
      <c r="U33" s="8">
        <f>[28]Outubro!$B$24</f>
        <v>24.639130434782601</v>
      </c>
      <c r="V33" s="8">
        <f>[28]Outubro!$B$25</f>
        <v>25.9181818181818</v>
      </c>
      <c r="W33" s="8">
        <f>[28]Outubro!$B$26</f>
        <v>27.7173913043478</v>
      </c>
      <c r="X33" s="8">
        <f>[28]Outubro!$B$27</f>
        <v>29.55</v>
      </c>
      <c r="Y33" s="8">
        <f>[28]Outubro!$B$28</f>
        <v>31.904166666666701</v>
      </c>
      <c r="Z33" s="8">
        <f>[28]Outubro!$B$29</f>
        <v>30.175000000000001</v>
      </c>
      <c r="AA33" s="8">
        <f>[28]Outubro!$B$30</f>
        <v>24.563636363636402</v>
      </c>
      <c r="AB33" s="8">
        <f>[28]Outubro!$B$31</f>
        <v>25.795833333333299</v>
      </c>
      <c r="AC33" s="8">
        <f>[28]Outubro!$B$32</f>
        <v>27.75</v>
      </c>
      <c r="AD33" s="8">
        <f>[28]Outubro!$B$33</f>
        <v>29.0818181818182</v>
      </c>
      <c r="AE33" s="8">
        <f>[28]Outubro!$B$34</f>
        <v>29.578260869565199</v>
      </c>
      <c r="AF33" s="8">
        <f>[28]Outubro!$B$35</f>
        <v>29.869565217391301</v>
      </c>
      <c r="AG33" s="7">
        <f t="shared" si="2"/>
        <v>28.652212102997503</v>
      </c>
      <c r="AJ33" s="4" t="s">
        <v>13</v>
      </c>
      <c r="AK33" s="4" t="s">
        <v>13</v>
      </c>
    </row>
    <row r="34" spans="1:38" x14ac:dyDescent="0.2">
      <c r="A34" s="5" t="s">
        <v>35</v>
      </c>
      <c r="B34" s="8">
        <f>[29]Outubro!$B$5</f>
        <v>33.004166666666698</v>
      </c>
      <c r="C34" s="8">
        <f>[29]Outubro!$B$6</f>
        <v>32.308333333333302</v>
      </c>
      <c r="D34" s="8">
        <f>[29]Outubro!$B$7</f>
        <v>28.2708333333333</v>
      </c>
      <c r="E34" s="8">
        <f>[29]Outubro!$B$8</f>
        <v>28.658333333333299</v>
      </c>
      <c r="F34" s="8">
        <f>[29]Outubro!$B$9</f>
        <v>31.712499999999999</v>
      </c>
      <c r="G34" s="8">
        <f>[29]Outubro!$B$10</f>
        <v>31.779166666666701</v>
      </c>
      <c r="H34" s="8">
        <f>[29]Outubro!$B$11</f>
        <v>29.1875</v>
      </c>
      <c r="I34" s="8">
        <f>[29]Outubro!$B$12</f>
        <v>32.991666666666703</v>
      </c>
      <c r="J34" s="8">
        <f>[29]Outubro!$B$13</f>
        <v>32.462499999999999</v>
      </c>
      <c r="K34" s="8">
        <f>[29]Outubro!$B$14</f>
        <v>27.4791666666667</v>
      </c>
      <c r="L34" s="8">
        <f>[29]Outubro!$B$15</f>
        <v>27.316666666666698</v>
      </c>
      <c r="M34" s="8">
        <f>[29]Outubro!$B$16</f>
        <v>27.466666666666701</v>
      </c>
      <c r="N34" s="8">
        <f>[29]Outubro!$B$17</f>
        <v>30.537500000000001</v>
      </c>
      <c r="O34" s="8">
        <f>[29]Outubro!$B$18</f>
        <v>31.725000000000001</v>
      </c>
      <c r="P34" s="8">
        <f>[29]Outubro!$B$19</f>
        <v>29.8125</v>
      </c>
      <c r="Q34" s="8">
        <f>[29]Outubro!$B$20</f>
        <v>31.5625</v>
      </c>
      <c r="R34" s="8">
        <f>[29]Outubro!$B$21</f>
        <v>31.070833333333301</v>
      </c>
      <c r="S34" s="8">
        <f>[29]Outubro!$B$22</f>
        <v>26.483333333333299</v>
      </c>
      <c r="T34" s="8">
        <f>[29]Outubro!$B$23</f>
        <v>24.754166666666698</v>
      </c>
      <c r="U34" s="8">
        <f>[29]Outubro!$B$24</f>
        <v>24.983333333333299</v>
      </c>
      <c r="V34" s="8">
        <f>[29]Outubro!$B$25</f>
        <v>26.287500000000001</v>
      </c>
      <c r="W34" s="8">
        <f>[29]Outubro!$B$26</f>
        <v>28.504166666666698</v>
      </c>
      <c r="X34" s="8">
        <f>[29]Outubro!$B$27</f>
        <v>30.570833333333301</v>
      </c>
      <c r="Y34" s="8">
        <f>[29]Outubro!$B$28</f>
        <v>32.783333333333303</v>
      </c>
      <c r="Z34" s="8">
        <f>[29]Outubro!$B$29</f>
        <v>33.0208333333333</v>
      </c>
      <c r="AA34" s="8">
        <f>[29]Outubro!$B$30</f>
        <v>25.8333333333333</v>
      </c>
      <c r="AB34" s="8">
        <f>[29]Outubro!$B$31</f>
        <v>26.45</v>
      </c>
      <c r="AC34" s="8">
        <f>[29]Outubro!$B$32</f>
        <v>29.308333333333302</v>
      </c>
      <c r="AD34" s="8">
        <f>[29]Outubro!$B$33</f>
        <v>29</v>
      </c>
      <c r="AE34" s="8">
        <f>[29]Outubro!$B$34</f>
        <v>30.3333333333333</v>
      </c>
      <c r="AF34" s="8">
        <f>[29]Outubro!$B$35</f>
        <v>30.566666666666698</v>
      </c>
      <c r="AG34" s="7">
        <f t="shared" si="2"/>
        <v>29.555645161290322</v>
      </c>
      <c r="AJ34" t="s">
        <v>13</v>
      </c>
      <c r="AL34" t="s">
        <v>13</v>
      </c>
    </row>
    <row r="35" spans="1:38" ht="12" customHeight="1" x14ac:dyDescent="0.2">
      <c r="A35" s="5" t="s">
        <v>36</v>
      </c>
      <c r="B35" s="8">
        <f>[30]Outubro!$B$5</f>
        <v>31.087499999999999</v>
      </c>
      <c r="C35" s="8">
        <f>[30]Outubro!$B$6</f>
        <v>30.65</v>
      </c>
      <c r="D35" s="8">
        <f>[30]Outubro!$B$7</f>
        <v>27.220833333333299</v>
      </c>
      <c r="E35" s="8">
        <f>[30]Outubro!$B$8</f>
        <v>25.324999999999999</v>
      </c>
      <c r="F35" s="8">
        <f>[30]Outubro!$B$9</f>
        <v>26.375</v>
      </c>
      <c r="G35" s="8">
        <f>[30]Outubro!$B$10</f>
        <v>27.324999999999999</v>
      </c>
      <c r="H35" s="8">
        <f>[30]Outubro!$B$11</f>
        <v>28.3541666666667</v>
      </c>
      <c r="I35" s="8">
        <f>[30]Outubro!$B$12</f>
        <v>30.774999999999999</v>
      </c>
      <c r="J35" s="8">
        <f>[30]Outubro!$B$13</f>
        <v>28.8565217391304</v>
      </c>
      <c r="K35" s="8">
        <f>[30]Outubro!$B$14</f>
        <v>22.420833333333299</v>
      </c>
      <c r="L35" s="8">
        <f>[30]Outubro!$B$15</f>
        <v>22.341666666666701</v>
      </c>
      <c r="M35" s="8">
        <f>[30]Outubro!$B$16</f>
        <v>22.2</v>
      </c>
      <c r="N35" s="8">
        <f>[30]Outubro!$B$17</f>
        <v>26.1666666666667</v>
      </c>
      <c r="O35" s="8">
        <f>[30]Outubro!$B$18</f>
        <v>28.033333333333299</v>
      </c>
      <c r="P35" s="8">
        <f>[30]Outubro!$B$19</f>
        <v>28.475000000000001</v>
      </c>
      <c r="Q35" s="8">
        <f>[30]Outubro!$B$20</f>
        <v>28.441666666666698</v>
      </c>
      <c r="R35" s="8">
        <f>[30]Outubro!$B$21</f>
        <v>28.5625</v>
      </c>
      <c r="S35" s="8">
        <f>[30]Outubro!$B$22</f>
        <v>23.4583333333333</v>
      </c>
      <c r="T35" s="8">
        <f>[30]Outubro!$B$23</f>
        <v>22.25</v>
      </c>
      <c r="U35" s="8">
        <f>[30]Outubro!$B$24</f>
        <v>23.6041666666667</v>
      </c>
      <c r="V35" s="8">
        <f>[30]Outubro!$B$25</f>
        <v>24.933333333333302</v>
      </c>
      <c r="W35" s="8">
        <f>[30]Outubro!$B$26</f>
        <v>26.366666666666699</v>
      </c>
      <c r="X35" s="8">
        <f>[30]Outubro!$B$27</f>
        <v>27.670833333333299</v>
      </c>
      <c r="Y35" s="8">
        <f>[30]Outubro!$B$28</f>
        <v>30.454166666666701</v>
      </c>
      <c r="Z35" s="8">
        <f>[30]Outubro!$B$29</f>
        <v>27.554166666666699</v>
      </c>
      <c r="AA35" s="8">
        <f>[30]Outubro!$B$30</f>
        <v>23.408333333333299</v>
      </c>
      <c r="AB35" s="8">
        <f>[30]Outubro!$B$31</f>
        <v>24.745833333333302</v>
      </c>
      <c r="AC35" s="8">
        <f>[30]Outubro!$B$32</f>
        <v>26.079166666666701</v>
      </c>
      <c r="AD35" s="8">
        <f>[30]Outubro!$B$33</f>
        <v>26.425000000000001</v>
      </c>
      <c r="AE35" s="8">
        <f>[30]Outubro!$B$34</f>
        <v>28.625</v>
      </c>
      <c r="AF35" s="8">
        <f>[30]Outubro!$B$35</f>
        <v>28.65</v>
      </c>
      <c r="AG35" s="7">
        <f t="shared" si="2"/>
        <v>26.672118980832156</v>
      </c>
      <c r="AJ35" s="9" t="s">
        <v>13</v>
      </c>
      <c r="AK35" t="s">
        <v>13</v>
      </c>
    </row>
    <row r="36" spans="1:38" x14ac:dyDescent="0.2">
      <c r="A36" s="5" t="s">
        <v>37</v>
      </c>
      <c r="B36" s="8">
        <f>[31]Outubro!$B$5</f>
        <v>31.608333333333299</v>
      </c>
      <c r="C36" s="8">
        <f>[31]Outubro!$B$6</f>
        <v>31.995833333333302</v>
      </c>
      <c r="D36" s="8">
        <f>[31]Outubro!$B$7</f>
        <v>27.629166666666698</v>
      </c>
      <c r="E36" s="8">
        <f>[31]Outubro!$B$8</f>
        <v>25.016666666666701</v>
      </c>
      <c r="F36" s="8">
        <f>[31]Outubro!$B$9</f>
        <v>24.887499999999999</v>
      </c>
      <c r="G36" s="8">
        <f>[31]Outubro!$B$10</f>
        <v>26.3333333333333</v>
      </c>
      <c r="H36" s="8">
        <f>[31]Outubro!$B$11</f>
        <v>28.7291666666667</v>
      </c>
      <c r="I36" s="8">
        <f>[31]Outubro!$B$12</f>
        <v>29.366666666666699</v>
      </c>
      <c r="J36" s="8">
        <f>[31]Outubro!$B$13</f>
        <v>28.175000000000001</v>
      </c>
      <c r="K36" s="8">
        <f>[31]Outubro!$B$14</f>
        <v>22.033333333333299</v>
      </c>
      <c r="L36" s="8">
        <f>[31]Outubro!$B$15</f>
        <v>21.820833333333301</v>
      </c>
      <c r="M36" s="8">
        <f>[31]Outubro!$B$16</f>
        <v>21.824999999999999</v>
      </c>
      <c r="N36" s="8">
        <f>[31]Outubro!$B$17</f>
        <v>25.516666666666701</v>
      </c>
      <c r="O36" s="8">
        <f>[31]Outubro!$B$18</f>
        <v>26.35</v>
      </c>
      <c r="P36" s="8">
        <f>[31]Outubro!$B$19</f>
        <v>27.387499999999999</v>
      </c>
      <c r="Q36" s="8">
        <f>[31]Outubro!$B$20</f>
        <v>27.691666666666698</v>
      </c>
      <c r="R36" s="8">
        <f>[31]Outubro!$B$21</f>
        <v>28.908333333333299</v>
      </c>
      <c r="S36" s="8">
        <f>[31]Outubro!$B$22</f>
        <v>26.133333333333301</v>
      </c>
      <c r="T36" s="8">
        <f>[31]Outubro!$B$23</f>
        <v>22.570833333333301</v>
      </c>
      <c r="U36" s="8">
        <f>[31]Outubro!$B$24</f>
        <v>22.441666666666698</v>
      </c>
      <c r="V36" s="8">
        <f>[31]Outubro!$B$25</f>
        <v>25.087499999999999</v>
      </c>
      <c r="W36" s="8">
        <f>[31]Outubro!$B$26</f>
        <v>27.883333333333301</v>
      </c>
      <c r="X36" s="8">
        <f>[31]Outubro!$B$27</f>
        <v>27.933333333333302</v>
      </c>
      <c r="Y36" s="8">
        <f>[31]Outubro!$B$28</f>
        <v>29.862500000000001</v>
      </c>
      <c r="Z36" s="8">
        <f>[31]Outubro!$B$29</f>
        <v>26.954166666666701</v>
      </c>
      <c r="AA36" s="8">
        <f>[31]Outubro!$B$30</f>
        <v>24.762499999999999</v>
      </c>
      <c r="AB36" s="8">
        <f>[31]Outubro!$B$31</f>
        <v>25.408333333333299</v>
      </c>
      <c r="AC36" s="8">
        <f>[31]Outubro!$B$32</f>
        <v>24.725000000000001</v>
      </c>
      <c r="AD36" s="8">
        <f>[31]Outubro!$B$33</f>
        <v>26.4166666666667</v>
      </c>
      <c r="AE36" s="8">
        <f>[31]Outubro!$B$34</f>
        <v>28.308333333333302</v>
      </c>
      <c r="AF36" s="8">
        <f>[31]Outubro!$B$35</f>
        <v>27.779166666666701</v>
      </c>
      <c r="AG36" s="7">
        <f t="shared" si="2"/>
        <v>26.501344086021504</v>
      </c>
      <c r="AK36" t="s">
        <v>13</v>
      </c>
    </row>
    <row r="37" spans="1:38" x14ac:dyDescent="0.2">
      <c r="A37" s="5" t="s">
        <v>38</v>
      </c>
      <c r="B37" s="8">
        <f>[32]Outubro!$B$5</f>
        <v>32.054166666666703</v>
      </c>
      <c r="C37" s="8">
        <f>[32]Outubro!$B$6</f>
        <v>32.5625</v>
      </c>
      <c r="D37" s="8">
        <f>[32]Outubro!$B$7</f>
        <v>31.016666666666701</v>
      </c>
      <c r="E37" s="8">
        <f>[32]Outubro!$B$8</f>
        <v>28.026086956521699</v>
      </c>
      <c r="F37" s="8">
        <f>[32]Outubro!$B$9</f>
        <v>27.574999999999999</v>
      </c>
      <c r="G37" s="8">
        <f>[32]Outubro!$B$10</f>
        <v>27.860869565217399</v>
      </c>
      <c r="H37" s="8">
        <f>[32]Outubro!$B$11</f>
        <v>29.441666666666698</v>
      </c>
      <c r="I37" s="8">
        <f>[32]Outubro!$B$12</f>
        <v>31.691304347826101</v>
      </c>
      <c r="J37" s="8">
        <f>[32]Outubro!$B$13</f>
        <v>30.330434782608702</v>
      </c>
      <c r="K37" s="8">
        <f>[32]Outubro!$B$14</f>
        <v>24.283333333333299</v>
      </c>
      <c r="L37" s="8">
        <f>[32]Outubro!$B$15</f>
        <v>25.741666666666699</v>
      </c>
      <c r="M37" s="8">
        <f>[32]Outubro!$B$16</f>
        <v>26.1</v>
      </c>
      <c r="N37" s="8">
        <f>[32]Outubro!$B$17</f>
        <v>28.462499999999999</v>
      </c>
      <c r="O37" s="8">
        <f>[32]Outubro!$B$18</f>
        <v>29.045833333333299</v>
      </c>
      <c r="P37" s="8">
        <f>[32]Outubro!$B$19</f>
        <v>26.279166666666701</v>
      </c>
      <c r="Q37" s="8">
        <f>[32]Outubro!$B$20</f>
        <v>28.970833333333299</v>
      </c>
      <c r="R37" s="8">
        <f>[32]Outubro!$B$21</f>
        <v>30.466666666666701</v>
      </c>
      <c r="S37" s="8">
        <f>[32]Outubro!$B$22</f>
        <v>25.8333333333333</v>
      </c>
      <c r="T37" s="8">
        <f>[32]Outubro!$B$23</f>
        <v>24.587499999999999</v>
      </c>
      <c r="U37" s="8">
        <f>[32]Outubro!$B$24</f>
        <v>22.5565217391304</v>
      </c>
      <c r="V37" s="8">
        <f>[32]Outubro!$B$25</f>
        <v>25.320833333333301</v>
      </c>
      <c r="W37" s="8">
        <f>[32]Outubro!$B$26</f>
        <v>26.754166666666698</v>
      </c>
      <c r="X37" s="8">
        <f>[32]Outubro!$B$27</f>
        <v>27.712499999999999</v>
      </c>
      <c r="Y37" s="8">
        <f>[32]Outubro!$B$28</f>
        <v>28.0208333333333</v>
      </c>
      <c r="Z37" s="8">
        <f>[32]Outubro!$B$29</f>
        <v>27.891666666666701</v>
      </c>
      <c r="AA37" s="8">
        <f>[32]Outubro!$B$30</f>
        <v>24.8541666666667</v>
      </c>
      <c r="AB37" s="8">
        <f>[32]Outubro!$B$31</f>
        <v>25.756521739130399</v>
      </c>
      <c r="AC37" s="8">
        <f>[32]Outubro!$B$32</f>
        <v>25.462499999999999</v>
      </c>
      <c r="AD37" s="8">
        <f>[32]Outubro!$B$33</f>
        <v>27.720833333333299</v>
      </c>
      <c r="AE37" s="8">
        <f>[32]Outubro!$B$34</f>
        <v>26.954166666666701</v>
      </c>
      <c r="AF37" s="8">
        <f>[32]Outubro!$B$35</f>
        <v>28.487500000000001</v>
      </c>
      <c r="AG37" s="7">
        <f t="shared" si="2"/>
        <v>27.671669004207569</v>
      </c>
      <c r="AJ37" t="s">
        <v>13</v>
      </c>
      <c r="AK37" t="s">
        <v>13</v>
      </c>
    </row>
    <row r="38" spans="1:38" x14ac:dyDescent="0.2">
      <c r="A38" s="5" t="s">
        <v>39</v>
      </c>
      <c r="B38" s="8">
        <f>[33]Outubro!$B$5</f>
        <v>30.95</v>
      </c>
      <c r="C38" s="8">
        <f>[33]Outubro!$B$6</f>
        <v>30.841666666666701</v>
      </c>
      <c r="D38" s="8">
        <f>[33]Outubro!$B$7</f>
        <v>31.358333333333299</v>
      </c>
      <c r="E38" s="8">
        <f>[33]Outubro!$B$8</f>
        <v>30.737500000000001</v>
      </c>
      <c r="F38" s="8">
        <f>[33]Outubro!$B$9</f>
        <v>33.575000000000003</v>
      </c>
      <c r="G38" s="8">
        <f>[33]Outubro!$B$10</f>
        <v>33.162500000000001</v>
      </c>
      <c r="H38" s="8">
        <f>[33]Outubro!$B$11</f>
        <v>28.25</v>
      </c>
      <c r="I38" s="8">
        <f>[33]Outubro!$B$12</f>
        <v>31.6458333333333</v>
      </c>
      <c r="J38" s="8">
        <f>[33]Outubro!$B$13</f>
        <v>27.766666666666701</v>
      </c>
      <c r="K38" s="8">
        <f>[33]Outubro!$B$14</f>
        <v>27.2</v>
      </c>
      <c r="L38" s="8">
        <f>[33]Outubro!$B$15</f>
        <v>26.331578947368399</v>
      </c>
      <c r="M38" s="8">
        <f>[33]Outubro!$B$16</f>
        <v>29.5565217391304</v>
      </c>
      <c r="N38" s="8">
        <f>[33]Outubro!$B$17</f>
        <v>30.533333333333299</v>
      </c>
      <c r="O38" s="8">
        <f>[33]Outubro!$B$18</f>
        <v>29.516666666666701</v>
      </c>
      <c r="P38" s="8">
        <f>[33]Outubro!$B$19</f>
        <v>29.637499999999999</v>
      </c>
      <c r="Q38" s="8">
        <f>[33]Outubro!$B$20</f>
        <v>29.637499999999999</v>
      </c>
      <c r="R38" s="8">
        <f>[33]Outubro!$B$21</f>
        <v>29.425000000000001</v>
      </c>
      <c r="S38" s="8">
        <f>[33]Outubro!$B$22</f>
        <v>26.113043478260899</v>
      </c>
      <c r="T38" s="8">
        <f>[33]Outubro!$B$23</f>
        <v>25.875</v>
      </c>
      <c r="U38" s="8">
        <f>[33]Outubro!$B$24</f>
        <v>25.366666666666699</v>
      </c>
      <c r="V38" s="8">
        <f>[33]Outubro!$B$25</f>
        <v>26.258333333333301</v>
      </c>
      <c r="W38" s="8">
        <f>[33]Outubro!$B$26</f>
        <v>28.762499999999999</v>
      </c>
      <c r="X38" s="8">
        <f>[33]Outubro!$B$27</f>
        <v>28.112500000000001</v>
      </c>
      <c r="Y38" s="8">
        <f>[33]Outubro!$B$28</f>
        <v>29.883333333333301</v>
      </c>
      <c r="Z38" s="8">
        <f>[33]Outubro!$B$29</f>
        <v>30.462499999999999</v>
      </c>
      <c r="AA38" s="8">
        <f>[33]Outubro!$B$30</f>
        <v>25.908333333333299</v>
      </c>
      <c r="AB38" s="8">
        <f>[33]Outubro!$B$31</f>
        <v>25.991666666666699</v>
      </c>
      <c r="AC38" s="8">
        <f>[33]Outubro!$B$32</f>
        <v>28.316666666666698</v>
      </c>
      <c r="AD38" s="8">
        <f>[33]Outubro!$B$33</f>
        <v>29.4</v>
      </c>
      <c r="AE38" s="8">
        <f>[33]Outubro!$B$34</f>
        <v>29.7</v>
      </c>
      <c r="AF38" s="8">
        <f>[33]Outubro!$B$35</f>
        <v>28.470833333333299</v>
      </c>
      <c r="AG38" s="7">
        <f t="shared" si="2"/>
        <v>28.991837983809454</v>
      </c>
      <c r="AH38" s="11"/>
      <c r="AI38" s="12" t="s">
        <v>13</v>
      </c>
      <c r="AJ38" s="12" t="s">
        <v>13</v>
      </c>
    </row>
    <row r="39" spans="1:38" x14ac:dyDescent="0.2">
      <c r="A39" s="5" t="s">
        <v>40</v>
      </c>
      <c r="B39" s="8">
        <f>[34]Outubro!$B$5</f>
        <v>29.3541666666667</v>
      </c>
      <c r="C39" s="8">
        <f>[34]Outubro!$B$6</f>
        <v>30.35</v>
      </c>
      <c r="D39" s="8">
        <f>[34]Outubro!$B$7</f>
        <v>20.662500000000001</v>
      </c>
      <c r="E39" s="8">
        <f>[34]Outubro!$B$8</f>
        <v>24.241666666666699</v>
      </c>
      <c r="F39" s="8">
        <f>[34]Outubro!$B$9</f>
        <v>24.970833333333299</v>
      </c>
      <c r="G39" s="8">
        <f>[34]Outubro!$B$10</f>
        <v>26.0208333333333</v>
      </c>
      <c r="H39" s="8">
        <f>[34]Outubro!$B$11</f>
        <v>27.683333333333302</v>
      </c>
      <c r="I39" s="8">
        <f>[34]Outubro!$B$12</f>
        <v>30.404166666666701</v>
      </c>
      <c r="J39" s="8">
        <f>[34]Outubro!$B$13</f>
        <v>26.112500000000001</v>
      </c>
      <c r="K39" s="8">
        <f>[34]Outubro!$B$14</f>
        <v>20.662500000000001</v>
      </c>
      <c r="L39" s="8">
        <f>[34]Outubro!$B$15</f>
        <v>19.720833333333299</v>
      </c>
      <c r="M39" s="8">
        <f>[34]Outubro!$B$16</f>
        <v>21.054166666666699</v>
      </c>
      <c r="N39" s="8">
        <f>[34]Outubro!$B$17</f>
        <v>24.195833333333301</v>
      </c>
      <c r="O39" s="8">
        <f>[34]Outubro!$B$18</f>
        <v>25.4166666666667</v>
      </c>
      <c r="P39" s="8">
        <f>[34]Outubro!$B$19</f>
        <v>26.391666666666701</v>
      </c>
      <c r="Q39" s="8">
        <f>[34]Outubro!$B$20</f>
        <v>24.816666666666698</v>
      </c>
      <c r="R39" s="8">
        <f>[34]Outubro!$B$21</f>
        <v>26.024999999999999</v>
      </c>
      <c r="S39" s="8">
        <f>[34]Outubro!$B$22</f>
        <v>21.524999999999999</v>
      </c>
      <c r="T39" s="8">
        <f>[34]Outubro!$B$23</f>
        <v>21.087499999999999</v>
      </c>
      <c r="U39" s="8">
        <f>[34]Outubro!$B$24</f>
        <v>21.045833333333299</v>
      </c>
      <c r="V39" s="8">
        <f>[34]Outubro!$B$25</f>
        <v>23.5208333333333</v>
      </c>
      <c r="W39" s="8">
        <f>[34]Outubro!$B$26</f>
        <v>24.912500000000001</v>
      </c>
      <c r="X39" s="8">
        <f>[34]Outubro!$B$27</f>
        <v>26.866666666666699</v>
      </c>
      <c r="Y39" s="8">
        <f>[34]Outubro!$B$28</f>
        <v>29.129166666666698</v>
      </c>
      <c r="Z39" s="8">
        <f>[34]Outubro!$B$29</f>
        <v>26.3541666666667</v>
      </c>
      <c r="AA39" s="8">
        <f>[34]Outubro!$B$30</f>
        <v>24.1875</v>
      </c>
      <c r="AB39" s="8">
        <f>[34]Outubro!$B$31</f>
        <v>24.008333333333301</v>
      </c>
      <c r="AC39" s="8">
        <f>[34]Outubro!$B$32</f>
        <v>26.3391304347826</v>
      </c>
      <c r="AD39" s="8">
        <f>[34]Outubro!$B$33</f>
        <v>26.370833333333302</v>
      </c>
      <c r="AE39" s="8">
        <f>[34]Outubro!$B$34</f>
        <v>27.662500000000001</v>
      </c>
      <c r="AF39" s="8">
        <f>[34]Outubro!$B$35</f>
        <v>25.358333333333299</v>
      </c>
      <c r="AG39" s="7">
        <f t="shared" si="2"/>
        <v>25.046826788218798</v>
      </c>
      <c r="AH39" s="9" t="s">
        <v>13</v>
      </c>
      <c r="AI39" s="9" t="s">
        <v>13</v>
      </c>
      <c r="AJ39" t="s">
        <v>13</v>
      </c>
      <c r="AK39" t="s">
        <v>13</v>
      </c>
    </row>
    <row r="40" spans="1:38" x14ac:dyDescent="0.2">
      <c r="A40" s="5" t="s">
        <v>41</v>
      </c>
      <c r="B40" s="8">
        <f>[35]Outubro!$B$5</f>
        <v>34.012500000000003</v>
      </c>
      <c r="C40" s="8">
        <f>[35]Outubro!$B$6</f>
        <v>32.433333333333302</v>
      </c>
      <c r="D40" s="8">
        <f>[35]Outubro!$B$7</f>
        <v>24.5208333333333</v>
      </c>
      <c r="E40" s="8">
        <f>[35]Outubro!$B$8</f>
        <v>25.329166666666701</v>
      </c>
      <c r="F40" s="8">
        <f>[35]Outubro!$B$9</f>
        <v>31.108333333333299</v>
      </c>
      <c r="G40" s="8">
        <f>[35]Outubro!$B$10</f>
        <v>32.920833333333299</v>
      </c>
      <c r="H40" s="8">
        <f>[35]Outubro!$B$11</f>
        <v>33.245833333333302</v>
      </c>
      <c r="I40" s="8">
        <f>[35]Outubro!$B$12</f>
        <v>33.991666666666703</v>
      </c>
      <c r="J40" s="8">
        <f>[35]Outubro!$B$13</f>
        <v>26.529166666666701</v>
      </c>
      <c r="K40" s="8">
        <f>[35]Outubro!$B$14</f>
        <v>24.012499999999999</v>
      </c>
      <c r="L40" s="8">
        <f>[35]Outubro!$B$15</f>
        <v>22.5416666666667</v>
      </c>
      <c r="M40" s="8">
        <f>[35]Outubro!$B$16</f>
        <v>23.6041666666667</v>
      </c>
      <c r="N40" s="8">
        <f>[35]Outubro!$B$17</f>
        <v>28.787500000000001</v>
      </c>
      <c r="O40" s="8">
        <f>[35]Outubro!$B$18</f>
        <v>29.345833333333299</v>
      </c>
      <c r="P40" s="8">
        <f>[35]Outubro!$B$19</f>
        <v>28.8</v>
      </c>
      <c r="Q40" s="8">
        <f>[35]Outubro!$B$20</f>
        <v>29.591666666666701</v>
      </c>
      <c r="R40" s="8">
        <f>[35]Outubro!$B$21</f>
        <v>30.929166666666699</v>
      </c>
      <c r="S40" s="8">
        <f>[35]Outubro!$B$22</f>
        <v>25.866666666666699</v>
      </c>
      <c r="T40" s="8">
        <f>[35]Outubro!$B$23</f>
        <v>24.633333333333301</v>
      </c>
      <c r="U40" s="8">
        <f>[35]Outubro!$B$24</f>
        <v>26.324999999999999</v>
      </c>
      <c r="V40" s="8">
        <f>[35]Outubro!$B$25</f>
        <v>28.466666666666701</v>
      </c>
      <c r="W40" s="8">
        <f>[35]Outubro!$B$26</f>
        <v>28.75</v>
      </c>
      <c r="X40" s="8">
        <f>[35]Outubro!$B$27</f>
        <v>30.3958333333333</v>
      </c>
      <c r="Y40" s="8">
        <f>[35]Outubro!$B$28</f>
        <v>33.287500000000001</v>
      </c>
      <c r="Z40" s="8">
        <f>[35]Outubro!$B$29</f>
        <v>30.891666666666701</v>
      </c>
      <c r="AA40" s="8">
        <f>[35]Outubro!$B$30</f>
        <v>26.241666666666699</v>
      </c>
      <c r="AB40" s="8">
        <f>[35]Outubro!$B$31</f>
        <v>26.545833333333299</v>
      </c>
      <c r="AC40" s="8">
        <f>[35]Outubro!$B$32</f>
        <v>29.625</v>
      </c>
      <c r="AD40" s="8">
        <f>[35]Outubro!$B$33</f>
        <v>30.574999999999999</v>
      </c>
      <c r="AE40" s="8">
        <f>[35]Outubro!$B$34</f>
        <v>30.079166666666701</v>
      </c>
      <c r="AF40" s="8">
        <f>[35]Outubro!$B$35</f>
        <v>31.024999999999999</v>
      </c>
      <c r="AG40" s="7">
        <f t="shared" si="2"/>
        <v>28.852016129032258</v>
      </c>
      <c r="AI40" s="9" t="s">
        <v>13</v>
      </c>
      <c r="AK40" t="s">
        <v>13</v>
      </c>
    </row>
    <row r="41" spans="1:38" x14ac:dyDescent="0.2">
      <c r="A41" s="5" t="s">
        <v>42</v>
      </c>
      <c r="B41" s="8">
        <f>[36]Outubro!$B$5</f>
        <v>30.483333333333299</v>
      </c>
      <c r="C41" s="8">
        <f>[36]Outubro!$B$6</f>
        <v>30.65</v>
      </c>
      <c r="D41" s="8">
        <f>[36]Outubro!$B$7</f>
        <v>29.9166666666667</v>
      </c>
      <c r="E41" s="8">
        <f>[36]Outubro!$B$8</f>
        <v>27.258333333333301</v>
      </c>
      <c r="F41" s="8">
        <f>[36]Outubro!$B$9</f>
        <v>27.087499999999999</v>
      </c>
      <c r="G41" s="8">
        <f>[36]Outubro!$B$10</f>
        <v>27.995833333333302</v>
      </c>
      <c r="H41" s="8">
        <f>[36]Outubro!$B$11</f>
        <v>29.1666666666667</v>
      </c>
      <c r="I41" s="8">
        <f>[36]Outubro!$B$12</f>
        <v>29.508333333333301</v>
      </c>
      <c r="J41" s="8">
        <f>[36]Outubro!$B$13</f>
        <v>28.616666666666699</v>
      </c>
      <c r="K41" s="8">
        <f>[36]Outubro!$B$14</f>
        <v>23.175000000000001</v>
      </c>
      <c r="L41" s="8">
        <f>[36]Outubro!$B$15</f>
        <v>25.012499999999999</v>
      </c>
      <c r="M41" s="8">
        <f>[36]Outubro!$B$16</f>
        <v>24.204166666666701</v>
      </c>
      <c r="N41" s="8">
        <f>[36]Outubro!$B$17</f>
        <v>27.1041666666667</v>
      </c>
      <c r="O41" s="8">
        <f>[36]Outubro!$B$18</f>
        <v>28.345833333333299</v>
      </c>
      <c r="P41" s="8">
        <f>[36]Outubro!$B$19</f>
        <v>29.162500000000001</v>
      </c>
      <c r="Q41" s="8">
        <f>[36]Outubro!$B$20</f>
        <v>28.3958333333333</v>
      </c>
      <c r="R41" s="8">
        <f>[36]Outubro!$B$21</f>
        <v>29.441666666666698</v>
      </c>
      <c r="S41" s="8">
        <f>[36]Outubro!$B$22</f>
        <v>24.579166666666701</v>
      </c>
      <c r="T41" s="8">
        <f>[36]Outubro!$B$23</f>
        <v>22.566666666666698</v>
      </c>
      <c r="U41" s="8">
        <f>[36]Outubro!$B$24</f>
        <v>23.341666666666701</v>
      </c>
      <c r="V41" s="8">
        <f>[36]Outubro!$B$25</f>
        <v>25.8333333333333</v>
      </c>
      <c r="W41" s="8">
        <f>[36]Outubro!$B$26</f>
        <v>27.3541666666667</v>
      </c>
      <c r="X41" s="8">
        <f>[36]Outubro!$B$27</f>
        <v>27.745833333333302</v>
      </c>
      <c r="Y41" s="8">
        <f>[36]Outubro!$B$28</f>
        <v>30.2708333333333</v>
      </c>
      <c r="Z41" s="8">
        <f>[36]Outubro!$B$29</f>
        <v>30.008333333333301</v>
      </c>
      <c r="AA41" s="8">
        <f>[36]Outubro!$B$30</f>
        <v>23.766666666666701</v>
      </c>
      <c r="AB41" s="8">
        <f>[36]Outubro!$B$31</f>
        <v>24.533333333333299</v>
      </c>
      <c r="AC41" s="8">
        <f>[36]Outubro!$B$32</f>
        <v>25.587499999999999</v>
      </c>
      <c r="AD41" s="8">
        <f>[36]Outubro!$B$33</f>
        <v>26.241666666666699</v>
      </c>
      <c r="AE41" s="8">
        <f>[36]Outubro!$B$34</f>
        <v>28.316666666666698</v>
      </c>
      <c r="AF41" s="8">
        <f>[36]Outubro!$B$35</f>
        <v>28.279166666666701</v>
      </c>
      <c r="AG41" s="7">
        <f t="shared" si="2"/>
        <v>27.224193548387099</v>
      </c>
      <c r="AI41" s="9" t="s">
        <v>13</v>
      </c>
      <c r="AK41" t="s">
        <v>13</v>
      </c>
    </row>
    <row r="42" spans="1:38" x14ac:dyDescent="0.2">
      <c r="A42" s="5" t="s">
        <v>43</v>
      </c>
      <c r="B42" s="8">
        <f>[37]Outubro!$B$5</f>
        <v>30.070833333333301</v>
      </c>
      <c r="C42" s="8">
        <f>[37]Outubro!$B$6</f>
        <v>29.9375</v>
      </c>
      <c r="D42" s="8">
        <f>[37]Outubro!$B$7</f>
        <v>27.2291666666667</v>
      </c>
      <c r="E42" s="8">
        <f>[37]Outubro!$B$8</f>
        <v>25.620833333333302</v>
      </c>
      <c r="F42" s="8">
        <f>[37]Outubro!$B$9</f>
        <v>26.070833333333301</v>
      </c>
      <c r="G42" s="8">
        <f>[37]Outubro!$B$10</f>
        <v>26.358333333333299</v>
      </c>
      <c r="H42" s="8">
        <f>[37]Outubro!$B$11</f>
        <v>27.2</v>
      </c>
      <c r="I42" s="8">
        <f>[37]Outubro!$B$12</f>
        <v>29.808333333333302</v>
      </c>
      <c r="J42" s="8">
        <f>[37]Outubro!$B$13</f>
        <v>27.587499999999999</v>
      </c>
      <c r="K42" s="8">
        <f>[37]Outubro!$B$14</f>
        <v>22.495833333333302</v>
      </c>
      <c r="L42" s="8">
        <f>[37]Outubro!$B$15</f>
        <v>21.570833333333301</v>
      </c>
      <c r="M42" s="8">
        <f>[37]Outubro!$B$16</f>
        <v>21.108333333333299</v>
      </c>
      <c r="N42" s="8">
        <f>[37]Outubro!$B$17</f>
        <v>25.454166666666701</v>
      </c>
      <c r="O42" s="8">
        <f>[37]Outubro!$B$18</f>
        <v>27.5416666666667</v>
      </c>
      <c r="P42" s="8">
        <f>[37]Outubro!$B$19</f>
        <v>28.35</v>
      </c>
      <c r="Q42" s="8">
        <f>[37]Outubro!$B$20</f>
        <v>28.066666666666698</v>
      </c>
      <c r="R42" s="8">
        <f>[37]Outubro!$B$21</f>
        <v>28.216666666666701</v>
      </c>
      <c r="S42" s="8">
        <f>[37]Outubro!$B$22</f>
        <v>23.954166666666701</v>
      </c>
      <c r="T42" s="8">
        <f>[37]Outubro!$B$23</f>
        <v>22.6458333333333</v>
      </c>
      <c r="U42" s="8">
        <f>[37]Outubro!$B$24</f>
        <v>23.475000000000001</v>
      </c>
      <c r="V42" s="8">
        <f>[37]Outubro!$B$25</f>
        <v>24.929166666666699</v>
      </c>
      <c r="W42" s="8">
        <f>[37]Outubro!$B$26</f>
        <v>25.4166666666667</v>
      </c>
      <c r="X42" s="8">
        <f>[37]Outubro!$B$27</f>
        <v>26.529166666666701</v>
      </c>
      <c r="Y42" s="8">
        <f>[37]Outubro!$B$28</f>
        <v>29.741666666666699</v>
      </c>
      <c r="Z42" s="8">
        <f>[37]Outubro!$B$29</f>
        <v>26.837499999999999</v>
      </c>
      <c r="AA42" s="8">
        <f>[37]Outubro!$B$30</f>
        <v>25.2708333333333</v>
      </c>
      <c r="AB42" s="8">
        <f>[37]Outubro!$B$31</f>
        <v>25.4583333333333</v>
      </c>
      <c r="AC42" s="8">
        <f>[37]Outubro!$B$32</f>
        <v>26.3</v>
      </c>
      <c r="AD42" s="8">
        <f>[37]Outubro!$B$33</f>
        <v>26.8125</v>
      </c>
      <c r="AE42" s="8">
        <f>[37]Outubro!$B$34</f>
        <v>28.379166666666698</v>
      </c>
      <c r="AF42" s="8">
        <f>[37]Outubro!$B$35</f>
        <v>28.8125</v>
      </c>
      <c r="AG42" s="7">
        <f t="shared" si="2"/>
        <v>26.362903225806448</v>
      </c>
      <c r="AI42" s="9" t="s">
        <v>13</v>
      </c>
      <c r="AK42" t="s">
        <v>13</v>
      </c>
    </row>
    <row r="43" spans="1:38" x14ac:dyDescent="0.2">
      <c r="A43" s="5" t="s">
        <v>44</v>
      </c>
      <c r="B43" s="8">
        <f>[38]Outubro!$B$5</f>
        <v>30.483333333333299</v>
      </c>
      <c r="C43" s="8">
        <f>[38]Outubro!$B$6</f>
        <v>30.65</v>
      </c>
      <c r="D43" s="8">
        <f>[38]Outubro!$B$7</f>
        <v>29.9166666666667</v>
      </c>
      <c r="E43" s="8">
        <f>[38]Outubro!$B$8</f>
        <v>27.258333333333301</v>
      </c>
      <c r="F43" s="8">
        <f>[38]Outubro!$B$9</f>
        <v>27.087499999999999</v>
      </c>
      <c r="G43" s="8">
        <f>[38]Outubro!$B$10</f>
        <v>27.995833333333302</v>
      </c>
      <c r="H43" s="8">
        <f>[38]Outubro!$B$11</f>
        <v>28.425000000000001</v>
      </c>
      <c r="I43" s="8">
        <f>[38]Outubro!$B$12</f>
        <v>29.1666666666667</v>
      </c>
      <c r="J43" s="8">
        <f>[38]Outubro!$B$13</f>
        <v>26.6041666666667</v>
      </c>
      <c r="K43" s="8">
        <f>[38]Outubro!$B$14</f>
        <v>22.179166666666699</v>
      </c>
      <c r="L43" s="8">
        <f>[38]Outubro!$B$15</f>
        <v>23.2916666666667</v>
      </c>
      <c r="M43" s="8">
        <f>[38]Outubro!$B$16</f>
        <v>23.4791666666667</v>
      </c>
      <c r="N43" s="8">
        <f>[38]Outubro!$B$17</f>
        <v>24.995833333333302</v>
      </c>
      <c r="O43" s="8">
        <f>[38]Outubro!$B$18</f>
        <v>26.945833333333301</v>
      </c>
      <c r="P43" s="8">
        <f>[38]Outubro!$B$19</f>
        <v>28.0416666666667</v>
      </c>
      <c r="Q43" s="8">
        <f>[38]Outubro!$B$20</f>
        <v>27.3333333333333</v>
      </c>
      <c r="R43" s="8">
        <f>[38]Outubro!$B$21</f>
        <v>28.574999999999999</v>
      </c>
      <c r="S43" s="8">
        <f>[38]Outubro!$B$22</f>
        <v>25.320833333333301</v>
      </c>
      <c r="T43" s="8">
        <f>[38]Outubro!$B$23</f>
        <v>23.516666666666701</v>
      </c>
      <c r="U43" s="8">
        <f>[38]Outubro!$B$24</f>
        <v>22.037500000000001</v>
      </c>
      <c r="V43" s="8">
        <f>[38]Outubro!$B$25</f>
        <v>24.8125</v>
      </c>
      <c r="W43" s="8">
        <f>[38]Outubro!$B$26</f>
        <v>27.5208333333333</v>
      </c>
      <c r="X43" s="8">
        <f>[38]Outubro!$B$27</f>
        <v>27.316666666666698</v>
      </c>
      <c r="Y43" s="8">
        <f>[38]Outubro!$B$28</f>
        <v>27.641666666666701</v>
      </c>
      <c r="Z43" s="8">
        <f>[38]Outubro!$B$29</f>
        <v>28.712499999999999</v>
      </c>
      <c r="AA43" s="8">
        <f>[38]Outubro!$B$30</f>
        <v>24.691666666666698</v>
      </c>
      <c r="AB43" s="8">
        <f>[38]Outubro!$B$31</f>
        <v>25.808333333333302</v>
      </c>
      <c r="AC43" s="8">
        <f>[38]Outubro!$B$32</f>
        <v>24.1458333333333</v>
      </c>
      <c r="AD43" s="8">
        <f>[38]Outubro!$B$33</f>
        <v>25.7291666666667</v>
      </c>
      <c r="AE43" s="8">
        <f>[38]Outubro!$B$34</f>
        <v>26.887499999999999</v>
      </c>
      <c r="AF43" s="8">
        <f>[38]Outubro!$B$35</f>
        <v>27.012499999999999</v>
      </c>
      <c r="AG43" s="7">
        <f t="shared" si="2"/>
        <v>26.567204301075272</v>
      </c>
      <c r="AI43" s="9" t="s">
        <v>13</v>
      </c>
      <c r="AJ43" t="s">
        <v>13</v>
      </c>
    </row>
    <row r="44" spans="1:38" x14ac:dyDescent="0.2">
      <c r="A44" s="5" t="s">
        <v>45</v>
      </c>
      <c r="B44" s="8">
        <f>[39]Outubro!$B$5</f>
        <v>29.6458333333333</v>
      </c>
      <c r="C44" s="8">
        <f>[39]Outubro!$B$6</f>
        <v>29.370833333333302</v>
      </c>
      <c r="D44" s="8">
        <f>[39]Outubro!$B$7</f>
        <v>28.2916666666667</v>
      </c>
      <c r="E44" s="8">
        <f>[39]Outubro!$B$8</f>
        <v>27.912500000000001</v>
      </c>
      <c r="F44" s="8">
        <f>[39]Outubro!$B$9</f>
        <v>27.858333333333299</v>
      </c>
      <c r="G44" s="8">
        <f>[39]Outubro!$B$10</f>
        <v>29.6041666666667</v>
      </c>
      <c r="H44" s="8">
        <f>[39]Outubro!$B$11</f>
        <v>29.704166666666701</v>
      </c>
      <c r="I44" s="8">
        <f>[39]Outubro!$B$12</f>
        <v>29.670833333333299</v>
      </c>
      <c r="J44" s="8">
        <f>[39]Outubro!$B$13</f>
        <v>27.254166666666698</v>
      </c>
      <c r="K44" s="8">
        <f>[39]Outubro!$B$14</f>
        <v>22.762499999999999</v>
      </c>
      <c r="L44" s="8">
        <f>[39]Outubro!$B$15</f>
        <v>25.141666666666701</v>
      </c>
      <c r="M44" s="8">
        <f>[39]Outubro!$B$16</f>
        <v>24.720833333333299</v>
      </c>
      <c r="N44" s="8">
        <f>[39]Outubro!$B$17</f>
        <v>26.4583333333333</v>
      </c>
      <c r="O44" s="8">
        <f>[39]Outubro!$B$18</f>
        <v>28.0625</v>
      </c>
      <c r="P44" s="8">
        <f>[39]Outubro!$B$19</f>
        <v>27.670833333333299</v>
      </c>
      <c r="Q44" s="8">
        <f>[39]Outubro!$B$20</f>
        <v>27.4583333333333</v>
      </c>
      <c r="R44" s="8">
        <f>[39]Outubro!$B$21</f>
        <v>26.8333333333333</v>
      </c>
      <c r="S44" s="8">
        <f>[39]Outubro!$B$22</f>
        <v>25.391666666666701</v>
      </c>
      <c r="T44" s="8">
        <f>[39]Outubro!$B$23</f>
        <v>21.5833333333333</v>
      </c>
      <c r="U44" s="8">
        <f>[39]Outubro!$B$24</f>
        <v>22.0833333333333</v>
      </c>
      <c r="V44" s="8">
        <f>[39]Outubro!$B$25</f>
        <v>23.6875</v>
      </c>
      <c r="W44" s="8">
        <f>[39]Outubro!$B$26</f>
        <v>25.3125</v>
      </c>
      <c r="X44" s="8">
        <f>[39]Outubro!$B$27</f>
        <v>25.8541666666667</v>
      </c>
      <c r="Y44" s="8">
        <f>[39]Outubro!$B$28</f>
        <v>27.2291666666667</v>
      </c>
      <c r="Z44" s="8">
        <f>[39]Outubro!$B$29</f>
        <v>26.891666666666701</v>
      </c>
      <c r="AA44" s="8">
        <f>[39]Outubro!$B$30</f>
        <v>22.716666666666701</v>
      </c>
      <c r="AB44" s="8">
        <f>[39]Outubro!$B$31</f>
        <v>23.254166666666698</v>
      </c>
      <c r="AC44" s="8">
        <f>[39]Outubro!$B$32</f>
        <v>24.512499999999999</v>
      </c>
      <c r="AD44" s="8">
        <f>[39]Outubro!$B$33</f>
        <v>25.004166666666698</v>
      </c>
      <c r="AE44" s="8">
        <f>[39]Outubro!$B$34</f>
        <v>27.495833333333302</v>
      </c>
      <c r="AF44" s="8">
        <f>[39]Outubro!$B$35</f>
        <v>26.816666666666698</v>
      </c>
      <c r="AG44" s="7">
        <f t="shared" si="2"/>
        <v>26.330779569892478</v>
      </c>
      <c r="AK44" t="s">
        <v>13</v>
      </c>
    </row>
    <row r="45" spans="1:38" hidden="1" x14ac:dyDescent="0.2">
      <c r="A45" s="5" t="s">
        <v>46</v>
      </c>
      <c r="B45" s="8" t="str">
        <f>[40]Outubro!$B$5</f>
        <v>*</v>
      </c>
      <c r="C45" s="8" t="str">
        <f>[40]Outubro!$B$6</f>
        <v>*</v>
      </c>
      <c r="D45" s="8" t="str">
        <f>[40]Outubro!$B$7</f>
        <v>*</v>
      </c>
      <c r="E45" s="8" t="str">
        <f>[40]Outubro!$B$8</f>
        <v>*</v>
      </c>
      <c r="F45" s="8" t="str">
        <f>[40]Outubro!$B$9</f>
        <v>*</v>
      </c>
      <c r="G45" s="8" t="str">
        <f>[40]Outubro!$B$10</f>
        <v>*</v>
      </c>
      <c r="H45" s="8" t="str">
        <f>[40]Outubro!$B$11</f>
        <v>*</v>
      </c>
      <c r="I45" s="8" t="str">
        <f>[40]Outubro!$B$12</f>
        <v>*</v>
      </c>
      <c r="J45" s="8" t="str">
        <f>[40]Outubro!$B$13</f>
        <v>*</v>
      </c>
      <c r="K45" s="8" t="str">
        <f>[40]Outubro!$B$14</f>
        <v>*</v>
      </c>
      <c r="L45" s="8" t="str">
        <f>[40]Outubro!$B$15</f>
        <v>*</v>
      </c>
      <c r="M45" s="8" t="str">
        <f>[40]Outubro!$B$16</f>
        <v>*</v>
      </c>
      <c r="N45" s="8" t="str">
        <f>[40]Outubro!$B$17</f>
        <v>*</v>
      </c>
      <c r="O45" s="8" t="str">
        <f>[40]Outubro!$B$18</f>
        <v>*</v>
      </c>
      <c r="P45" s="8" t="str">
        <f>[40]Outubro!$B$19</f>
        <v>*</v>
      </c>
      <c r="Q45" s="8" t="str">
        <f>[40]Outubro!$B$20</f>
        <v>*</v>
      </c>
      <c r="R45" s="8" t="str">
        <f>[40]Outubro!$B$21</f>
        <v>*</v>
      </c>
      <c r="S45" s="8" t="str">
        <f>[40]Outubro!$B$22</f>
        <v>*</v>
      </c>
      <c r="T45" s="8" t="str">
        <f>[40]Outubro!$B$23</f>
        <v>*</v>
      </c>
      <c r="U45" s="8" t="str">
        <f>[40]Outubro!$B$24</f>
        <v>*</v>
      </c>
      <c r="V45" s="8" t="str">
        <f>[40]Outubro!$B$25</f>
        <v>*</v>
      </c>
      <c r="W45" s="8" t="str">
        <f>[40]Outubro!$B$26</f>
        <v>*</v>
      </c>
      <c r="X45" s="8" t="str">
        <f>[40]Outubro!$B$27</f>
        <v>*</v>
      </c>
      <c r="Y45" s="8" t="str">
        <f>[40]Outubro!$B$28</f>
        <v>*</v>
      </c>
      <c r="Z45" s="8" t="str">
        <f>[40]Outubro!$B$29</f>
        <v>*</v>
      </c>
      <c r="AA45" s="8" t="str">
        <f>[40]Outubro!$B$30</f>
        <v>*</v>
      </c>
      <c r="AB45" s="8" t="str">
        <f>[40]Outubro!$B$31</f>
        <v>*</v>
      </c>
      <c r="AC45" s="8" t="str">
        <f>[40]Outubro!$B$32</f>
        <v>*</v>
      </c>
      <c r="AD45" s="8" t="str">
        <f>[40]Outubro!$B$33</f>
        <v>*</v>
      </c>
      <c r="AE45" s="8" t="str">
        <f>[40]Outubro!$B$34</f>
        <v>*</v>
      </c>
      <c r="AF45" s="8" t="str">
        <f>[40]Outubro!$B$35</f>
        <v>*</v>
      </c>
      <c r="AG45" s="7" t="e">
        <f t="shared" si="2"/>
        <v>#DIV/0!</v>
      </c>
    </row>
    <row r="46" spans="1:38" x14ac:dyDescent="0.2">
      <c r="A46" s="5" t="s">
        <v>47</v>
      </c>
      <c r="B46" s="8">
        <f>[41]Outubro!$B$5</f>
        <v>29.787500000000001</v>
      </c>
      <c r="C46" s="8">
        <f>[41]Outubro!$B$6</f>
        <v>29.1</v>
      </c>
      <c r="D46" s="8">
        <f>[41]Outubro!$B$7</f>
        <v>21.7</v>
      </c>
      <c r="E46" s="8">
        <f>[41]Outubro!$B$8</f>
        <v>24.1</v>
      </c>
      <c r="F46" s="8">
        <f>[41]Outubro!$B$9</f>
        <v>24.787500000000001</v>
      </c>
      <c r="G46" s="8">
        <f>[41]Outubro!$B$10</f>
        <v>25.087499999999999</v>
      </c>
      <c r="H46" s="8">
        <f>[41]Outubro!$B$11</f>
        <v>27.766666666666701</v>
      </c>
      <c r="I46" s="8">
        <f>[41]Outubro!$B$12</f>
        <v>26.887499999999999</v>
      </c>
      <c r="J46" s="8">
        <f>[41]Outubro!$B$13</f>
        <v>23.4</v>
      </c>
      <c r="K46" s="8">
        <f>[41]Outubro!$B$14</f>
        <v>20.237500000000001</v>
      </c>
      <c r="L46" s="8">
        <f>[41]Outubro!$B$15</f>
        <v>19.908333333333299</v>
      </c>
      <c r="M46" s="8">
        <f>[41]Outubro!$B$16</f>
        <v>20.870833333333302</v>
      </c>
      <c r="N46" s="8">
        <f>[41]Outubro!$B$17</f>
        <v>24.245833333333302</v>
      </c>
      <c r="O46" s="8">
        <f>[41]Outubro!$B$18</f>
        <v>24.779166666666701</v>
      </c>
      <c r="P46" s="8">
        <f>[41]Outubro!$B$19</f>
        <v>25.1041666666667</v>
      </c>
      <c r="Q46" s="8">
        <f>[41]Outubro!$B$20</f>
        <v>24.5208333333333</v>
      </c>
      <c r="R46" s="8">
        <f>[41]Outubro!$B$21</f>
        <v>26.295833333333299</v>
      </c>
      <c r="S46" s="8">
        <f>[41]Outubro!$B$22</f>
        <v>21.691666666666698</v>
      </c>
      <c r="T46" s="8">
        <f>[41]Outubro!$B$23</f>
        <v>21.983333333333299</v>
      </c>
      <c r="U46" s="8">
        <f>[41]Outubro!$B$24</f>
        <v>21.7916666666667</v>
      </c>
      <c r="V46" s="8">
        <f>[41]Outubro!$B$25</f>
        <v>24.404166666666701</v>
      </c>
      <c r="W46" s="8">
        <f>[41]Outubro!$B$26</f>
        <v>26.8541666666667</v>
      </c>
      <c r="X46" s="8">
        <f>[41]Outubro!$B$27</f>
        <v>27.308333333333302</v>
      </c>
      <c r="Y46" s="8">
        <f>[41]Outubro!$B$28</f>
        <v>27.612500000000001</v>
      </c>
      <c r="Z46" s="8">
        <f>[41]Outubro!$B$29</f>
        <v>25.058333333333302</v>
      </c>
      <c r="AA46" s="8">
        <f>[41]Outubro!$B$30</f>
        <v>24.379166666666698</v>
      </c>
      <c r="AB46" s="8">
        <f>[41]Outubro!$B$31</f>
        <v>23.670833333333299</v>
      </c>
      <c r="AC46" s="8">
        <f>[41]Outubro!$B$32</f>
        <v>26.695833333333301</v>
      </c>
      <c r="AD46" s="8">
        <f>[41]Outubro!$B$33</f>
        <v>26.824999999999999</v>
      </c>
      <c r="AE46" s="8">
        <f>[41]Outubro!$B$34</f>
        <v>26.6458333333333</v>
      </c>
      <c r="AF46" s="8">
        <f>[41]Outubro!$B$35</f>
        <v>27.225000000000001</v>
      </c>
      <c r="AG46" s="7">
        <f t="shared" si="2"/>
        <v>24.862096774193546</v>
      </c>
      <c r="AH46" s="9" t="s">
        <v>13</v>
      </c>
      <c r="AI46" s="9" t="s">
        <v>13</v>
      </c>
      <c r="AK46" t="s">
        <v>13</v>
      </c>
    </row>
    <row r="47" spans="1:38" x14ac:dyDescent="0.2">
      <c r="A47" s="5" t="s">
        <v>48</v>
      </c>
      <c r="B47" s="8">
        <f>[42]Outubro!$B$5</f>
        <v>31.2083333333333</v>
      </c>
      <c r="C47" s="8">
        <f>[42]Outubro!$B$6</f>
        <v>30.933333333333302</v>
      </c>
      <c r="D47" s="8">
        <f>[42]Outubro!$B$7</f>
        <v>27.154166666666701</v>
      </c>
      <c r="E47" s="8">
        <f>[42]Outubro!$B$8</f>
        <v>25.891666666666701</v>
      </c>
      <c r="F47" s="8">
        <f>[42]Outubro!$B$9</f>
        <v>27.0625</v>
      </c>
      <c r="G47" s="8">
        <f>[42]Outubro!$B$10</f>
        <v>28.824999999999999</v>
      </c>
      <c r="H47" s="8">
        <f>[42]Outubro!$B$11</f>
        <v>29.65</v>
      </c>
      <c r="I47" s="8">
        <f>[42]Outubro!$B$12</f>
        <v>31.445833333333301</v>
      </c>
      <c r="J47" s="8">
        <f>[42]Outubro!$B$13</f>
        <v>29.5208333333333</v>
      </c>
      <c r="K47" s="8">
        <f>[42]Outubro!$B$14</f>
        <v>22.233333333333299</v>
      </c>
      <c r="L47" s="8">
        <f>[42]Outubro!$B$15</f>
        <v>21.866666666666699</v>
      </c>
      <c r="M47" s="8">
        <f>[42]Outubro!$B$16</f>
        <v>22.154166666666701</v>
      </c>
      <c r="N47" s="8">
        <f>[42]Outubro!$B$17</f>
        <v>25.808333333333302</v>
      </c>
      <c r="O47" s="8">
        <f>[42]Outubro!$B$18</f>
        <v>28.225000000000001</v>
      </c>
      <c r="P47" s="8">
        <f>[42]Outubro!$B$19</f>
        <v>28.2708333333333</v>
      </c>
      <c r="Q47" s="8">
        <f>[42]Outubro!$B$20</f>
        <v>27.5625</v>
      </c>
      <c r="R47" s="8">
        <f>[42]Outubro!$B$21</f>
        <v>28.170833333333299</v>
      </c>
      <c r="S47" s="8">
        <f>[42]Outubro!$B$22</f>
        <v>23.991666666666699</v>
      </c>
      <c r="T47" s="8">
        <f>[42]Outubro!$B$23</f>
        <v>21.608333333333299</v>
      </c>
      <c r="U47" s="8">
        <f>[42]Outubro!$B$24</f>
        <v>23.358333333333299</v>
      </c>
      <c r="V47" s="8">
        <f>[42]Outubro!$B$25</f>
        <v>25.004166666666698</v>
      </c>
      <c r="W47" s="8">
        <f>[42]Outubro!$B$26</f>
        <v>27.054166666666699</v>
      </c>
      <c r="X47" s="8">
        <f>[42]Outubro!$B$27</f>
        <v>27.8958333333333</v>
      </c>
      <c r="Y47" s="8">
        <f>[42]Outubro!$B$28</f>
        <v>30.316666666666698</v>
      </c>
      <c r="Z47" s="8">
        <f>[42]Outubro!$B$29</f>
        <v>27.5208333333333</v>
      </c>
      <c r="AA47" s="8">
        <f>[42]Outubro!$B$30</f>
        <v>24.366666666666699</v>
      </c>
      <c r="AB47" s="8">
        <f>[42]Outubro!$B$31</f>
        <v>24.095833333333299</v>
      </c>
      <c r="AC47" s="8">
        <f>[42]Outubro!$B$32</f>
        <v>25.033333333333299</v>
      </c>
      <c r="AD47" s="8">
        <f>[42]Outubro!$B$33</f>
        <v>26.662500000000001</v>
      </c>
      <c r="AE47" s="8">
        <f>[42]Outubro!$B$34</f>
        <v>27.316666666666698</v>
      </c>
      <c r="AF47" s="8">
        <f>[42]Outubro!$B$35</f>
        <v>28.045833333333299</v>
      </c>
      <c r="AG47" s="7">
        <f t="shared" si="2"/>
        <v>26.717876344086015</v>
      </c>
      <c r="AK47" t="s">
        <v>13</v>
      </c>
    </row>
    <row r="48" spans="1:38" x14ac:dyDescent="0.2">
      <c r="A48" s="5" t="s">
        <v>49</v>
      </c>
      <c r="B48" s="8">
        <f>[43]Outubro!$B$5</f>
        <v>30.9166666666667</v>
      </c>
      <c r="C48" s="8">
        <f>[43]Outubro!$B$6</f>
        <v>30.266666666666701</v>
      </c>
      <c r="D48" s="8">
        <f>[43]Outubro!$B$7</f>
        <v>30.779166666666701</v>
      </c>
      <c r="E48" s="8">
        <f>[43]Outubro!$B$8</f>
        <v>28.5416666666667</v>
      </c>
      <c r="F48" s="8">
        <f>[43]Outubro!$B$9</f>
        <v>31.420833333333299</v>
      </c>
      <c r="G48" s="8">
        <f>[43]Outubro!$B$10</f>
        <v>32.262500000000003</v>
      </c>
      <c r="H48" s="8">
        <f>[43]Outubro!$B$11</f>
        <v>31.15</v>
      </c>
      <c r="I48" s="8">
        <f>[43]Outubro!$B$12</f>
        <v>31.4583333333333</v>
      </c>
      <c r="J48" s="8">
        <f>[43]Outubro!$B$13</f>
        <v>28.862500000000001</v>
      </c>
      <c r="K48" s="8">
        <f>[43]Outubro!$B$14</f>
        <v>26.3958333333333</v>
      </c>
      <c r="L48" s="8">
        <f>[43]Outubro!$B$15</f>
        <v>27.308333333333302</v>
      </c>
      <c r="M48" s="8">
        <f>[43]Outubro!$B$16</f>
        <v>27.720833333333299</v>
      </c>
      <c r="N48" s="8">
        <f>[43]Outubro!$B$17</f>
        <v>29.170833333333299</v>
      </c>
      <c r="O48" s="8">
        <f>[43]Outubro!$B$18</f>
        <v>30.637499999999999</v>
      </c>
      <c r="P48" s="8">
        <f>[43]Outubro!$B$19</f>
        <v>27.004166666666698</v>
      </c>
      <c r="Q48" s="8">
        <f>[43]Outubro!$B$20</f>
        <v>27.420833333333299</v>
      </c>
      <c r="R48" s="8">
        <f>[43]Outubro!$B$21</f>
        <v>27.908333333333299</v>
      </c>
      <c r="S48" s="8">
        <f>[43]Outubro!$B$22</f>
        <v>25.004166666666698</v>
      </c>
      <c r="T48" s="8">
        <f>[43]Outubro!$B$23</f>
        <v>24.162500000000001</v>
      </c>
      <c r="U48" s="8">
        <f>[43]Outubro!$B$24</f>
        <v>25.125</v>
      </c>
      <c r="V48" s="8">
        <f>[43]Outubro!$B$25</f>
        <v>25.587499999999999</v>
      </c>
      <c r="W48" s="8">
        <f>[43]Outubro!$B$26</f>
        <v>26.8</v>
      </c>
      <c r="X48" s="8">
        <f>[43]Outubro!$B$27</f>
        <v>27.420833333333299</v>
      </c>
      <c r="Y48" s="8">
        <f>[43]Outubro!$B$28</f>
        <v>29.116666666666699</v>
      </c>
      <c r="Z48" s="8">
        <f>[43]Outubro!$B$29</f>
        <v>30.070833333333301</v>
      </c>
      <c r="AA48" s="8">
        <f>[43]Outubro!$B$30</f>
        <v>25.108333333333299</v>
      </c>
      <c r="AB48" s="8">
        <f>[43]Outubro!$B$31</f>
        <v>24.258333333333301</v>
      </c>
      <c r="AC48" s="8">
        <f>[43]Outubro!$B$32</f>
        <v>27.2708333333333</v>
      </c>
      <c r="AD48" s="8">
        <f>[43]Outubro!$B$33</f>
        <v>25.566666666666698</v>
      </c>
      <c r="AE48" s="8">
        <f>[43]Outubro!$B$34</f>
        <v>27.220833333333299</v>
      </c>
      <c r="AF48" s="8">
        <f>[43]Outubro!$B$35</f>
        <v>27.287500000000001</v>
      </c>
      <c r="AG48" s="7">
        <f t="shared" si="2"/>
        <v>28.039516129032254</v>
      </c>
      <c r="AH48" s="9" t="s">
        <v>13</v>
      </c>
      <c r="AI48" s="9" t="s">
        <v>13</v>
      </c>
    </row>
    <row r="49" spans="1:37" x14ac:dyDescent="0.2">
      <c r="A49" s="5" t="s">
        <v>50</v>
      </c>
      <c r="B49" s="8">
        <f>[44]Outubro!$B$5</f>
        <v>32.612499999999997</v>
      </c>
      <c r="C49" s="8">
        <f>[44]Outubro!$B$6</f>
        <v>32.549999999999997</v>
      </c>
      <c r="D49" s="8">
        <f>[44]Outubro!$B$7</f>
        <v>31.9166666666667</v>
      </c>
      <c r="E49" s="8">
        <f>[44]Outubro!$B$8</f>
        <v>27.0833333333333</v>
      </c>
      <c r="F49" s="8">
        <f>[44]Outubro!$B$9</f>
        <v>27.3</v>
      </c>
      <c r="G49" s="8">
        <f>[44]Outubro!$B$10</f>
        <v>29.058333333333302</v>
      </c>
      <c r="H49" s="8">
        <f>[44]Outubro!$B$11</f>
        <v>29.6458333333333</v>
      </c>
      <c r="I49" s="8">
        <f>[44]Outubro!$B$12</f>
        <v>31.362500000000001</v>
      </c>
      <c r="J49" s="8">
        <f>[44]Outubro!$B$13</f>
        <v>29.195833333333301</v>
      </c>
      <c r="K49" s="8">
        <f>[44]Outubro!$B$14</f>
        <v>23.212499999999999</v>
      </c>
      <c r="L49" s="8">
        <f>[44]Outubro!$B$15</f>
        <v>24.816666666666698</v>
      </c>
      <c r="M49" s="8">
        <f>[44]Outubro!$B$16</f>
        <v>25.3333333333333</v>
      </c>
      <c r="N49" s="8">
        <f>[44]Outubro!$B$17</f>
        <v>27.65</v>
      </c>
      <c r="O49" s="8">
        <f>[44]Outubro!$B$18</f>
        <v>28.254166666666698</v>
      </c>
      <c r="P49" s="8">
        <f>[44]Outubro!$B$19</f>
        <v>29.495833333333302</v>
      </c>
      <c r="Q49" s="8">
        <f>[44]Outubro!$B$20</f>
        <v>30.8</v>
      </c>
      <c r="R49" s="8">
        <f>[44]Outubro!$B$21</f>
        <v>31.933333333333302</v>
      </c>
      <c r="S49" s="8">
        <f>[44]Outubro!$B$22</f>
        <v>25.591666666666701</v>
      </c>
      <c r="T49" s="8">
        <f>[44]Outubro!$B$23</f>
        <v>24.945833333333301</v>
      </c>
      <c r="U49" s="8">
        <f>[44]Outubro!$B$24</f>
        <v>22.008333333333301</v>
      </c>
      <c r="V49" s="8">
        <f>[44]Outubro!$B$25</f>
        <v>25.904166666666701</v>
      </c>
      <c r="W49" s="8">
        <f>[44]Outubro!$B$26</f>
        <v>27.533333333333299</v>
      </c>
      <c r="X49" s="8">
        <f>[44]Outubro!$B$27</f>
        <v>27.720833333333299</v>
      </c>
      <c r="Y49" s="8">
        <f>[44]Outubro!$B$28</f>
        <v>28.204166666666701</v>
      </c>
      <c r="Z49" s="8">
        <f>[44]Outubro!$B$29</f>
        <v>28.7083333333333</v>
      </c>
      <c r="AA49" s="8">
        <f>[44]Outubro!$B$30</f>
        <v>24.383333333333301</v>
      </c>
      <c r="AB49" s="8">
        <f>[44]Outubro!$B$31</f>
        <v>26.691666666666698</v>
      </c>
      <c r="AC49" s="8">
        <f>[44]Outubro!$B$32</f>
        <v>24.9166666666667</v>
      </c>
      <c r="AD49" s="8">
        <f>[44]Outubro!$B$33</f>
        <v>27.641666666666701</v>
      </c>
      <c r="AE49" s="8">
        <f>[44]Outubro!$B$34</f>
        <v>29.162500000000001</v>
      </c>
      <c r="AF49" s="8">
        <f>[44]Outubro!$B$35</f>
        <v>28.7291666666667</v>
      </c>
      <c r="AG49" s="7">
        <f t="shared" si="2"/>
        <v>27.882661290322584</v>
      </c>
      <c r="AI49" s="9" t="s">
        <v>13</v>
      </c>
    </row>
    <row r="50" spans="1:37" s="4" customFormat="1" ht="17.100000000000001" customHeight="1" x14ac:dyDescent="0.2">
      <c r="A50" s="13" t="s">
        <v>51</v>
      </c>
      <c r="B50" s="14">
        <f t="shared" ref="B50:AF50" si="3">AVERAGE(B5:B49)</f>
        <v>30.962776052449971</v>
      </c>
      <c r="C50" s="14">
        <f t="shared" si="3"/>
        <v>30.715083599974903</v>
      </c>
      <c r="D50" s="14">
        <f t="shared" si="3"/>
        <v>26.993188876341058</v>
      </c>
      <c r="E50" s="14">
        <f t="shared" si="3"/>
        <v>26.425163906142171</v>
      </c>
      <c r="F50" s="14">
        <f t="shared" si="3"/>
        <v>27.427527605244986</v>
      </c>
      <c r="G50" s="14">
        <f t="shared" si="3"/>
        <v>28.378307022084204</v>
      </c>
      <c r="H50" s="14">
        <f t="shared" si="3"/>
        <v>29.311690955697173</v>
      </c>
      <c r="I50" s="14">
        <f t="shared" si="3"/>
        <v>30.266162008281569</v>
      </c>
      <c r="J50" s="14">
        <f t="shared" si="3"/>
        <v>27.839412873186152</v>
      </c>
      <c r="K50" s="14">
        <f t="shared" si="3"/>
        <v>22.950239585293936</v>
      </c>
      <c r="L50" s="14">
        <f t="shared" si="3"/>
        <v>23.263316579492216</v>
      </c>
      <c r="M50" s="14">
        <f t="shared" si="3"/>
        <v>23.588995489500146</v>
      </c>
      <c r="N50" s="14">
        <f t="shared" si="3"/>
        <v>26.704755978148839</v>
      </c>
      <c r="O50" s="14">
        <f t="shared" si="3"/>
        <v>27.8987442496935</v>
      </c>
      <c r="P50" s="14">
        <f t="shared" si="3"/>
        <v>28.003797117516637</v>
      </c>
      <c r="Q50" s="14">
        <f t="shared" si="3"/>
        <v>27.909606326865081</v>
      </c>
      <c r="R50" s="14">
        <f t="shared" si="3"/>
        <v>28.735630965005303</v>
      </c>
      <c r="S50" s="14">
        <f t="shared" si="3"/>
        <v>24.618891995244066</v>
      </c>
      <c r="T50" s="14">
        <f t="shared" si="3"/>
        <v>22.874647080561715</v>
      </c>
      <c r="U50" s="14">
        <f t="shared" si="3"/>
        <v>23.098771650759986</v>
      </c>
      <c r="V50" s="14">
        <f t="shared" si="3"/>
        <v>25.296394887367846</v>
      </c>
      <c r="W50" s="14">
        <f t="shared" si="3"/>
        <v>26.993248325552152</v>
      </c>
      <c r="X50" s="14">
        <f t="shared" si="3"/>
        <v>27.867261904761897</v>
      </c>
      <c r="Y50" s="14">
        <f t="shared" si="3"/>
        <v>29.65523721153361</v>
      </c>
      <c r="Z50" s="14">
        <f t="shared" si="3"/>
        <v>28.200203252032512</v>
      </c>
      <c r="AA50" s="14">
        <f t="shared" si="3"/>
        <v>24.850725441048876</v>
      </c>
      <c r="AB50" s="14">
        <f t="shared" si="3"/>
        <v>25.237659066808053</v>
      </c>
      <c r="AC50" s="14">
        <f t="shared" si="3"/>
        <v>26.394428243195474</v>
      </c>
      <c r="AD50" s="14">
        <f t="shared" si="3"/>
        <v>27.296689321636293</v>
      </c>
      <c r="AE50" s="14">
        <f t="shared" si="3"/>
        <v>28.361302580417103</v>
      </c>
      <c r="AF50" s="14">
        <f t="shared" si="3"/>
        <v>28.144638323853592</v>
      </c>
      <c r="AG50" s="7">
        <f t="shared" si="2"/>
        <v>26.976274144377133</v>
      </c>
      <c r="AI50" s="4" t="s">
        <v>13</v>
      </c>
      <c r="AJ50" s="4" t="s">
        <v>13</v>
      </c>
    </row>
    <row r="51" spans="1:37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9"/>
      <c r="AF51" s="19"/>
      <c r="AG51" s="20"/>
      <c r="AK51" t="s">
        <v>13</v>
      </c>
    </row>
    <row r="52" spans="1:37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20"/>
      <c r="AI52" s="9" t="s">
        <v>13</v>
      </c>
    </row>
    <row r="53" spans="1:37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20"/>
    </row>
    <row r="54" spans="1:37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20"/>
    </row>
    <row r="55" spans="1:37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20"/>
    </row>
    <row r="56" spans="1:37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5"/>
      <c r="AF56" s="25"/>
      <c r="AG56" s="20"/>
      <c r="AI56" t="s">
        <v>13</v>
      </c>
    </row>
    <row r="57" spans="1:37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</row>
    <row r="59" spans="1:37" x14ac:dyDescent="0.2">
      <c r="AI59" s="9" t="s">
        <v>13</v>
      </c>
    </row>
    <row r="60" spans="1:37" x14ac:dyDescent="0.2">
      <c r="N60" s="1" t="s">
        <v>13</v>
      </c>
      <c r="AD60" s="1" t="s">
        <v>13</v>
      </c>
    </row>
    <row r="61" spans="1:37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1" t="s">
        <v>13</v>
      </c>
    </row>
    <row r="62" spans="1:37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1" t="s">
        <v>13</v>
      </c>
      <c r="W62" s="1" t="s">
        <v>13</v>
      </c>
    </row>
    <row r="63" spans="1:37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Z63" s="1" t="s">
        <v>13</v>
      </c>
    </row>
    <row r="64" spans="1:37" x14ac:dyDescent="0.2">
      <c r="AB64" s="1" t="s">
        <v>13</v>
      </c>
    </row>
    <row r="65" spans="9:33" x14ac:dyDescent="0.2">
      <c r="AG65" s="2" t="s">
        <v>13</v>
      </c>
    </row>
    <row r="67" spans="9:33" x14ac:dyDescent="0.2">
      <c r="I67" s="1" t="s">
        <v>13</v>
      </c>
    </row>
    <row r="70" spans="9:33" x14ac:dyDescent="0.2">
      <c r="AE70" s="1" t="s">
        <v>13</v>
      </c>
    </row>
  </sheetData>
  <mergeCells count="37"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53:X53"/>
    <mergeCell ref="AD3:AD4"/>
    <mergeCell ref="AE3:AE4"/>
    <mergeCell ref="AF3:AF4"/>
    <mergeCell ref="AG3:AG4"/>
    <mergeCell ref="T52:X52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>
      <selection activeCellId="1" sqref="A7:XFD7 A1"/>
    </sheetView>
  </sheetViews>
  <sheetFormatPr defaultColWidth="8.7109375" defaultRowHeight="12.75" x14ac:dyDescent="0.2"/>
  <cols>
    <col min="1" max="1" width="30.28515625" customWidth="1"/>
    <col min="2" max="2" width="11.28515625" style="70" customWidth="1"/>
    <col min="3" max="3" width="9.5703125" style="71" customWidth="1"/>
    <col min="4" max="4" width="18.140625" style="70" customWidth="1"/>
    <col min="5" max="5" width="14" style="70" customWidth="1"/>
    <col min="6" max="6" width="10.140625" style="70" customWidth="1"/>
    <col min="7" max="7" width="16.140625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4" width="9.5703125" customWidth="1"/>
  </cols>
  <sheetData>
    <row r="1" spans="1:13" s="74" customFormat="1" ht="42.75" customHeight="1" x14ac:dyDescent="0.2">
      <c r="A1" s="72" t="s">
        <v>87</v>
      </c>
      <c r="B1" s="72" t="s">
        <v>88</v>
      </c>
      <c r="C1" s="72" t="s">
        <v>89</v>
      </c>
      <c r="D1" s="72" t="s">
        <v>90</v>
      </c>
      <c r="E1" s="72" t="s">
        <v>91</v>
      </c>
      <c r="F1" s="72" t="s">
        <v>92</v>
      </c>
      <c r="G1" s="72" t="s">
        <v>93</v>
      </c>
      <c r="H1" s="72" t="s">
        <v>94</v>
      </c>
      <c r="I1" s="72" t="s">
        <v>95</v>
      </c>
      <c r="J1" s="73"/>
      <c r="K1" s="73"/>
      <c r="L1" s="73"/>
      <c r="M1" s="73"/>
    </row>
    <row r="2" spans="1:13" s="79" customFormat="1" x14ac:dyDescent="0.2">
      <c r="A2" s="75" t="s">
        <v>96</v>
      </c>
      <c r="B2" s="75" t="s">
        <v>97</v>
      </c>
      <c r="C2" s="76" t="s">
        <v>98</v>
      </c>
      <c r="D2" s="76">
        <v>-20.444199999999999</v>
      </c>
      <c r="E2" s="76">
        <v>-52.875599999999999</v>
      </c>
      <c r="F2" s="76">
        <v>388</v>
      </c>
      <c r="G2" s="77">
        <v>40405</v>
      </c>
      <c r="H2" s="78">
        <v>1</v>
      </c>
      <c r="I2" s="76" t="s">
        <v>99</v>
      </c>
      <c r="J2" s="73"/>
      <c r="K2" s="73"/>
      <c r="L2" s="73"/>
      <c r="M2" s="73"/>
    </row>
    <row r="3" spans="1:13" ht="12.75" customHeight="1" x14ac:dyDescent="0.2">
      <c r="A3" s="75" t="s">
        <v>100</v>
      </c>
      <c r="B3" s="75" t="s">
        <v>97</v>
      </c>
      <c r="C3" s="76" t="s">
        <v>101</v>
      </c>
      <c r="D3" s="78">
        <v>-23.002500000000001</v>
      </c>
      <c r="E3" s="78">
        <v>-55.3294</v>
      </c>
      <c r="F3" s="78">
        <v>431</v>
      </c>
      <c r="G3" s="80">
        <v>39611</v>
      </c>
      <c r="H3" s="78">
        <v>1</v>
      </c>
      <c r="I3" s="76" t="s">
        <v>102</v>
      </c>
      <c r="J3" s="81"/>
      <c r="K3" s="81"/>
      <c r="L3" s="81"/>
      <c r="M3" s="81"/>
    </row>
    <row r="4" spans="1:13" x14ac:dyDescent="0.2">
      <c r="A4" s="75" t="s">
        <v>103</v>
      </c>
      <c r="B4" s="75" t="s">
        <v>97</v>
      </c>
      <c r="C4" s="76" t="s">
        <v>104</v>
      </c>
      <c r="D4" s="82">
        <v>-20.4756</v>
      </c>
      <c r="E4" s="82">
        <v>-55.783900000000003</v>
      </c>
      <c r="F4" s="82">
        <v>155</v>
      </c>
      <c r="G4" s="80">
        <v>39022</v>
      </c>
      <c r="H4" s="78">
        <v>1</v>
      </c>
      <c r="I4" s="76" t="s">
        <v>105</v>
      </c>
      <c r="J4" s="81"/>
      <c r="K4" s="81"/>
      <c r="L4" s="81"/>
      <c r="M4" s="81"/>
    </row>
    <row r="5" spans="1:13" ht="14.25" customHeight="1" x14ac:dyDescent="0.2">
      <c r="A5" s="75" t="s">
        <v>106</v>
      </c>
      <c r="B5" s="75" t="s">
        <v>107</v>
      </c>
      <c r="C5" s="76" t="s">
        <v>108</v>
      </c>
      <c r="D5" s="83">
        <v>-11148083</v>
      </c>
      <c r="E5" s="84">
        <v>-53763736</v>
      </c>
      <c r="F5" s="82">
        <v>347</v>
      </c>
      <c r="G5" s="80">
        <v>43199</v>
      </c>
      <c r="H5" s="78">
        <v>1</v>
      </c>
      <c r="I5" s="76" t="s">
        <v>109</v>
      </c>
      <c r="J5" s="81"/>
      <c r="K5" s="81"/>
      <c r="L5" s="81"/>
      <c r="M5" s="81"/>
    </row>
    <row r="6" spans="1:13" ht="14.25" customHeight="1" x14ac:dyDescent="0.2">
      <c r="A6" s="75" t="s">
        <v>110</v>
      </c>
      <c r="B6" s="75" t="s">
        <v>107</v>
      </c>
      <c r="C6" s="76" t="s">
        <v>111</v>
      </c>
      <c r="D6" s="84">
        <v>-22955028</v>
      </c>
      <c r="E6" s="84">
        <v>-55626001</v>
      </c>
      <c r="F6" s="82">
        <v>605</v>
      </c>
      <c r="G6" s="80">
        <v>43203</v>
      </c>
      <c r="H6" s="78">
        <v>1</v>
      </c>
      <c r="I6" s="76" t="s">
        <v>112</v>
      </c>
      <c r="J6" s="81"/>
      <c r="K6" s="81"/>
      <c r="L6" s="81"/>
      <c r="M6" s="81"/>
    </row>
    <row r="7" spans="1:13" s="86" customFormat="1" x14ac:dyDescent="0.2">
      <c r="A7" s="75" t="s">
        <v>113</v>
      </c>
      <c r="B7" s="75" t="s">
        <v>97</v>
      </c>
      <c r="C7" s="76" t="s">
        <v>114</v>
      </c>
      <c r="D7" s="82">
        <v>-22.1008</v>
      </c>
      <c r="E7" s="82">
        <v>-56.54</v>
      </c>
      <c r="F7" s="82">
        <v>208</v>
      </c>
      <c r="G7" s="80">
        <v>40764</v>
      </c>
      <c r="H7" s="78">
        <v>1</v>
      </c>
      <c r="I7" s="85" t="s">
        <v>115</v>
      </c>
      <c r="J7" s="81"/>
      <c r="K7" s="81"/>
      <c r="L7" s="81"/>
      <c r="M7" s="81"/>
    </row>
    <row r="8" spans="1:13" s="86" customFormat="1" x14ac:dyDescent="0.2">
      <c r="A8" s="75" t="s">
        <v>116</v>
      </c>
      <c r="B8" s="75" t="s">
        <v>97</v>
      </c>
      <c r="C8" s="76" t="s">
        <v>117</v>
      </c>
      <c r="D8" s="82">
        <v>-21.7514</v>
      </c>
      <c r="E8" s="82">
        <v>-52.470599999999997</v>
      </c>
      <c r="F8" s="82">
        <v>387</v>
      </c>
      <c r="G8" s="80">
        <v>41354</v>
      </c>
      <c r="H8" s="78">
        <v>1</v>
      </c>
      <c r="I8" s="85" t="s">
        <v>118</v>
      </c>
      <c r="J8" s="81"/>
      <c r="K8" s="81"/>
      <c r="L8" s="81"/>
      <c r="M8" s="81"/>
    </row>
    <row r="9" spans="1:13" s="86" customFormat="1" x14ac:dyDescent="0.2">
      <c r="A9" s="75" t="s">
        <v>119</v>
      </c>
      <c r="B9" s="75" t="s">
        <v>107</v>
      </c>
      <c r="C9" s="76" t="s">
        <v>120</v>
      </c>
      <c r="D9" s="84">
        <v>-19945539</v>
      </c>
      <c r="E9" s="84">
        <v>-54368533</v>
      </c>
      <c r="F9" s="82">
        <v>624</v>
      </c>
      <c r="G9" s="80">
        <v>43129</v>
      </c>
      <c r="H9" s="78">
        <v>1</v>
      </c>
      <c r="I9" s="85" t="s">
        <v>121</v>
      </c>
      <c r="J9" s="81"/>
      <c r="K9" s="81"/>
      <c r="L9" s="81"/>
      <c r="M9" s="81"/>
    </row>
    <row r="10" spans="1:13" s="86" customFormat="1" x14ac:dyDescent="0.2">
      <c r="A10" s="75" t="s">
        <v>122</v>
      </c>
      <c r="B10" s="75" t="s">
        <v>107</v>
      </c>
      <c r="C10" s="76" t="s">
        <v>123</v>
      </c>
      <c r="D10" s="84">
        <v>-21246756</v>
      </c>
      <c r="E10" s="84">
        <v>-564560442</v>
      </c>
      <c r="F10" s="82">
        <v>329</v>
      </c>
      <c r="G10" s="80" t="s">
        <v>124</v>
      </c>
      <c r="H10" s="78">
        <v>1</v>
      </c>
      <c r="I10" s="85" t="s">
        <v>125</v>
      </c>
      <c r="J10" s="81"/>
      <c r="K10" s="81"/>
      <c r="L10" s="81"/>
      <c r="M10" s="81"/>
    </row>
    <row r="11" spans="1:13" s="86" customFormat="1" x14ac:dyDescent="0.2">
      <c r="A11" s="75" t="s">
        <v>126</v>
      </c>
      <c r="B11" s="75" t="s">
        <v>107</v>
      </c>
      <c r="C11" s="76" t="s">
        <v>127</v>
      </c>
      <c r="D11" s="84">
        <v>-21298278</v>
      </c>
      <c r="E11" s="84">
        <v>-52068917</v>
      </c>
      <c r="F11" s="82">
        <v>345</v>
      </c>
      <c r="G11" s="80">
        <v>43196</v>
      </c>
      <c r="H11" s="78">
        <v>1</v>
      </c>
      <c r="I11" s="85" t="s">
        <v>128</v>
      </c>
      <c r="J11" s="81"/>
      <c r="K11" s="81"/>
      <c r="L11" s="81"/>
      <c r="M11" s="81"/>
    </row>
    <row r="12" spans="1:13" s="86" customFormat="1" x14ac:dyDescent="0.2">
      <c r="A12" s="75" t="s">
        <v>129</v>
      </c>
      <c r="B12" s="75" t="s">
        <v>107</v>
      </c>
      <c r="C12" s="76" t="s">
        <v>130</v>
      </c>
      <c r="D12" s="84">
        <v>-22657056</v>
      </c>
      <c r="E12" s="84">
        <v>-54819306</v>
      </c>
      <c r="F12" s="82">
        <v>456</v>
      </c>
      <c r="G12" s="80">
        <v>43165</v>
      </c>
      <c r="H12" s="78">
        <v>1</v>
      </c>
      <c r="I12" s="85" t="s">
        <v>131</v>
      </c>
      <c r="J12" s="81"/>
      <c r="K12" s="81"/>
      <c r="L12" s="81"/>
      <c r="M12" s="81"/>
    </row>
    <row r="13" spans="1:13" s="95" customFormat="1" ht="15" x14ac:dyDescent="0.25">
      <c r="A13" s="87" t="s">
        <v>132</v>
      </c>
      <c r="B13" s="87" t="s">
        <v>107</v>
      </c>
      <c r="C13" s="88" t="s">
        <v>133</v>
      </c>
      <c r="D13" s="89">
        <v>-19587528</v>
      </c>
      <c r="E13" s="89">
        <v>-54030083</v>
      </c>
      <c r="F13" s="90">
        <v>540</v>
      </c>
      <c r="G13" s="91">
        <v>43206</v>
      </c>
      <c r="H13" s="92">
        <v>1</v>
      </c>
      <c r="I13" s="93" t="s">
        <v>134</v>
      </c>
      <c r="J13" s="94"/>
      <c r="K13" s="94"/>
      <c r="L13" s="94"/>
      <c r="M13" s="94"/>
    </row>
    <row r="14" spans="1:13" x14ac:dyDescent="0.2">
      <c r="A14" s="75" t="s">
        <v>135</v>
      </c>
      <c r="B14" s="75" t="s">
        <v>97</v>
      </c>
      <c r="C14" s="76" t="s">
        <v>136</v>
      </c>
      <c r="D14" s="82">
        <v>-20.45</v>
      </c>
      <c r="E14" s="82">
        <v>-54.616599999999998</v>
      </c>
      <c r="F14" s="82">
        <v>530</v>
      </c>
      <c r="G14" s="80">
        <v>37145</v>
      </c>
      <c r="H14" s="78">
        <v>1</v>
      </c>
      <c r="I14" s="76" t="s">
        <v>137</v>
      </c>
      <c r="J14" s="81"/>
      <c r="K14" s="81"/>
      <c r="L14" s="81"/>
      <c r="M14" s="81"/>
    </row>
    <row r="15" spans="1:13" x14ac:dyDescent="0.2">
      <c r="A15" s="75" t="s">
        <v>138</v>
      </c>
      <c r="B15" s="75" t="s">
        <v>97</v>
      </c>
      <c r="C15" s="76" t="s">
        <v>139</v>
      </c>
      <c r="D15" s="78">
        <v>-19.122499999999999</v>
      </c>
      <c r="E15" s="78">
        <v>-51.720799999999997</v>
      </c>
      <c r="F15" s="82">
        <v>516</v>
      </c>
      <c r="G15" s="80">
        <v>39515</v>
      </c>
      <c r="H15" s="78">
        <v>1</v>
      </c>
      <c r="I15" s="76" t="s">
        <v>140</v>
      </c>
      <c r="J15" s="81"/>
      <c r="K15" s="81"/>
      <c r="L15" s="81" t="s">
        <v>13</v>
      </c>
      <c r="M15" s="81"/>
    </row>
    <row r="16" spans="1:13" x14ac:dyDescent="0.2">
      <c r="A16" s="75" t="s">
        <v>141</v>
      </c>
      <c r="B16" s="75" t="s">
        <v>97</v>
      </c>
      <c r="C16" s="76" t="s">
        <v>142</v>
      </c>
      <c r="D16" s="82">
        <v>-18.802199999999999</v>
      </c>
      <c r="E16" s="82">
        <v>-52.602800000000002</v>
      </c>
      <c r="F16" s="82">
        <v>818</v>
      </c>
      <c r="G16" s="80">
        <v>39070</v>
      </c>
      <c r="H16" s="78">
        <v>1</v>
      </c>
      <c r="I16" s="76" t="s">
        <v>143</v>
      </c>
      <c r="J16" s="81"/>
      <c r="K16" s="81"/>
      <c r="L16" s="81"/>
      <c r="M16" s="81"/>
    </row>
    <row r="17" spans="1:13" ht="13.5" customHeight="1" x14ac:dyDescent="0.2">
      <c r="A17" s="75" t="s">
        <v>144</v>
      </c>
      <c r="B17" s="75" t="s">
        <v>97</v>
      </c>
      <c r="C17" s="76" t="s">
        <v>145</v>
      </c>
      <c r="D17" s="82">
        <v>-18.996700000000001</v>
      </c>
      <c r="E17" s="82">
        <v>-57.637500000000003</v>
      </c>
      <c r="F17" s="82">
        <v>126</v>
      </c>
      <c r="G17" s="80">
        <v>39017</v>
      </c>
      <c r="H17" s="78">
        <v>1</v>
      </c>
      <c r="I17" s="76" t="s">
        <v>146</v>
      </c>
      <c r="J17" s="81"/>
      <c r="K17" s="81"/>
      <c r="L17" s="81"/>
      <c r="M17" s="81"/>
    </row>
    <row r="18" spans="1:13" ht="13.5" customHeight="1" x14ac:dyDescent="0.2">
      <c r="A18" s="75" t="s">
        <v>147</v>
      </c>
      <c r="B18" s="75" t="s">
        <v>97</v>
      </c>
      <c r="C18" s="76" t="s">
        <v>148</v>
      </c>
      <c r="D18" s="82">
        <v>-18.4922</v>
      </c>
      <c r="E18" s="82">
        <v>-53.167200000000001</v>
      </c>
      <c r="F18" s="82">
        <v>730</v>
      </c>
      <c r="G18" s="80">
        <v>41247</v>
      </c>
      <c r="H18" s="78">
        <v>1</v>
      </c>
      <c r="I18" s="85" t="s">
        <v>149</v>
      </c>
      <c r="J18" s="81"/>
      <c r="K18" s="81"/>
      <c r="L18" s="81" t="s">
        <v>13</v>
      </c>
      <c r="M18" s="81"/>
    </row>
    <row r="19" spans="1:13" x14ac:dyDescent="0.2">
      <c r="A19" s="75" t="s">
        <v>150</v>
      </c>
      <c r="B19" s="75" t="s">
        <v>97</v>
      </c>
      <c r="C19" s="76" t="s">
        <v>151</v>
      </c>
      <c r="D19" s="82">
        <v>-18.304400000000001</v>
      </c>
      <c r="E19" s="82">
        <v>-54.440899999999999</v>
      </c>
      <c r="F19" s="82">
        <v>252</v>
      </c>
      <c r="G19" s="80">
        <v>39028</v>
      </c>
      <c r="H19" s="78">
        <v>1</v>
      </c>
      <c r="I19" s="76" t="s">
        <v>152</v>
      </c>
      <c r="J19" s="81"/>
      <c r="K19" s="81"/>
      <c r="L19" s="81" t="s">
        <v>13</v>
      </c>
      <c r="M19" s="81"/>
    </row>
    <row r="20" spans="1:13" x14ac:dyDescent="0.2">
      <c r="A20" s="75" t="s">
        <v>153</v>
      </c>
      <c r="B20" s="75" t="s">
        <v>97</v>
      </c>
      <c r="C20" s="76" t="s">
        <v>154</v>
      </c>
      <c r="D20" s="82">
        <v>-22.193899999999999</v>
      </c>
      <c r="E20" s="96">
        <v>-54.9114</v>
      </c>
      <c r="F20" s="82">
        <v>469</v>
      </c>
      <c r="G20" s="80">
        <v>39011</v>
      </c>
      <c r="H20" s="78">
        <v>1</v>
      </c>
      <c r="I20" s="76" t="s">
        <v>155</v>
      </c>
      <c r="J20" s="81"/>
      <c r="K20" s="81"/>
      <c r="L20" s="81"/>
      <c r="M20" s="81"/>
    </row>
    <row r="21" spans="1:13" x14ac:dyDescent="0.2">
      <c r="A21" s="75" t="s">
        <v>156</v>
      </c>
      <c r="B21" s="75" t="s">
        <v>107</v>
      </c>
      <c r="C21" s="76" t="s">
        <v>157</v>
      </c>
      <c r="D21" s="84">
        <v>-22308694</v>
      </c>
      <c r="E21" s="97">
        <v>-54325833</v>
      </c>
      <c r="F21" s="82">
        <v>340</v>
      </c>
      <c r="G21" s="80">
        <v>43159</v>
      </c>
      <c r="H21" s="78">
        <v>1</v>
      </c>
      <c r="I21" s="76" t="s">
        <v>158</v>
      </c>
      <c r="J21" s="81"/>
      <c r="K21" s="81"/>
      <c r="L21" s="81"/>
      <c r="M21" s="81" t="s">
        <v>13</v>
      </c>
    </row>
    <row r="22" spans="1:13" ht="25.5" x14ac:dyDescent="0.2">
      <c r="A22" s="75" t="s">
        <v>159</v>
      </c>
      <c r="B22" s="75" t="s">
        <v>107</v>
      </c>
      <c r="C22" s="76" t="s">
        <v>160</v>
      </c>
      <c r="D22" s="84">
        <v>-23644881</v>
      </c>
      <c r="E22" s="97">
        <v>-54570289</v>
      </c>
      <c r="F22" s="82">
        <v>319</v>
      </c>
      <c r="G22" s="80">
        <v>43204</v>
      </c>
      <c r="H22" s="78">
        <v>1</v>
      </c>
      <c r="I22" s="76" t="s">
        <v>161</v>
      </c>
      <c r="J22" s="81"/>
      <c r="K22" s="81"/>
      <c r="L22" s="81"/>
      <c r="M22" s="81"/>
    </row>
    <row r="23" spans="1:13" x14ac:dyDescent="0.2">
      <c r="A23" s="75" t="s">
        <v>162</v>
      </c>
      <c r="B23" s="75" t="s">
        <v>107</v>
      </c>
      <c r="C23" s="76" t="s">
        <v>163</v>
      </c>
      <c r="D23" s="84">
        <v>-22092833</v>
      </c>
      <c r="E23" s="97">
        <v>-54798833</v>
      </c>
      <c r="F23" s="82">
        <v>360</v>
      </c>
      <c r="G23" s="80">
        <v>43157</v>
      </c>
      <c r="H23" s="78">
        <v>1</v>
      </c>
      <c r="I23" s="76" t="s">
        <v>164</v>
      </c>
      <c r="J23" s="81"/>
      <c r="K23" s="81"/>
      <c r="L23" s="81"/>
      <c r="M23" s="81"/>
    </row>
    <row r="24" spans="1:13" x14ac:dyDescent="0.2">
      <c r="A24" s="75" t="s">
        <v>165</v>
      </c>
      <c r="B24" s="75" t="s">
        <v>97</v>
      </c>
      <c r="C24" s="76" t="s">
        <v>166</v>
      </c>
      <c r="D24" s="78">
        <v>-23.449400000000001</v>
      </c>
      <c r="E24" s="78">
        <v>-54.181699999999999</v>
      </c>
      <c r="F24" s="78">
        <v>336</v>
      </c>
      <c r="G24" s="80">
        <v>39598</v>
      </c>
      <c r="H24" s="78">
        <v>1</v>
      </c>
      <c r="I24" s="76" t="s">
        <v>167</v>
      </c>
      <c r="J24" s="81"/>
      <c r="K24" s="81"/>
      <c r="L24" s="81" t="s">
        <v>13</v>
      </c>
      <c r="M24" s="81" t="s">
        <v>13</v>
      </c>
    </row>
    <row r="25" spans="1:13" x14ac:dyDescent="0.2">
      <c r="A25" s="75" t="s">
        <v>168</v>
      </c>
      <c r="B25" s="75" t="s">
        <v>97</v>
      </c>
      <c r="C25" s="76" t="s">
        <v>169</v>
      </c>
      <c r="D25" s="82">
        <v>-22.3</v>
      </c>
      <c r="E25" s="82">
        <v>-53.816600000000001</v>
      </c>
      <c r="F25" s="82">
        <v>373.29</v>
      </c>
      <c r="G25" s="80">
        <v>37662</v>
      </c>
      <c r="H25" s="78">
        <v>1</v>
      </c>
      <c r="I25" s="76" t="s">
        <v>170</v>
      </c>
      <c r="J25" s="81"/>
      <c r="K25" s="81"/>
      <c r="L25" s="81" t="s">
        <v>13</v>
      </c>
      <c r="M25" s="81"/>
    </row>
    <row r="26" spans="1:13" s="86" customFormat="1" x14ac:dyDescent="0.2">
      <c r="A26" s="75" t="s">
        <v>171</v>
      </c>
      <c r="B26" s="75" t="s">
        <v>97</v>
      </c>
      <c r="C26" s="76" t="s">
        <v>172</v>
      </c>
      <c r="D26" s="82">
        <v>-21.478200000000001</v>
      </c>
      <c r="E26" s="82">
        <v>-56.136899999999997</v>
      </c>
      <c r="F26" s="82">
        <v>249</v>
      </c>
      <c r="G26" s="80">
        <v>40759</v>
      </c>
      <c r="H26" s="78">
        <v>1</v>
      </c>
      <c r="I26" s="85" t="s">
        <v>173</v>
      </c>
      <c r="J26" s="81"/>
      <c r="K26" s="81"/>
      <c r="L26" s="81"/>
      <c r="M26" s="81"/>
    </row>
    <row r="27" spans="1:13" x14ac:dyDescent="0.2">
      <c r="A27" s="75" t="s">
        <v>174</v>
      </c>
      <c r="B27" s="75" t="s">
        <v>97</v>
      </c>
      <c r="C27" s="76" t="s">
        <v>175</v>
      </c>
      <c r="D27" s="78">
        <v>-22.857199999999999</v>
      </c>
      <c r="E27" s="78">
        <v>-54.605600000000003</v>
      </c>
      <c r="F27" s="78">
        <v>379</v>
      </c>
      <c r="G27" s="80">
        <v>39617</v>
      </c>
      <c r="H27" s="78">
        <v>1</v>
      </c>
      <c r="I27" s="76" t="s">
        <v>176</v>
      </c>
      <c r="J27" s="81"/>
      <c r="K27" s="81"/>
      <c r="L27" s="81"/>
      <c r="M27" s="81"/>
    </row>
    <row r="28" spans="1:13" x14ac:dyDescent="0.2">
      <c r="A28" s="75" t="s">
        <v>177</v>
      </c>
      <c r="B28" s="75" t="s">
        <v>107</v>
      </c>
      <c r="C28" s="76" t="s">
        <v>178</v>
      </c>
      <c r="D28" s="84">
        <v>-22575389</v>
      </c>
      <c r="E28" s="84">
        <v>-55160833</v>
      </c>
      <c r="F28" s="78">
        <v>499</v>
      </c>
      <c r="G28" s="80">
        <v>43166</v>
      </c>
      <c r="H28" s="78">
        <v>1</v>
      </c>
      <c r="I28" s="76" t="s">
        <v>179</v>
      </c>
      <c r="J28" s="81"/>
      <c r="K28" s="81"/>
      <c r="L28" s="81"/>
      <c r="M28" s="81"/>
    </row>
    <row r="29" spans="1:13" ht="12.75" customHeight="1" x14ac:dyDescent="0.2">
      <c r="A29" s="75" t="s">
        <v>180</v>
      </c>
      <c r="B29" s="75" t="s">
        <v>97</v>
      </c>
      <c r="C29" s="76" t="s">
        <v>181</v>
      </c>
      <c r="D29" s="82">
        <v>-21.609200000000001</v>
      </c>
      <c r="E29" s="82">
        <v>-55.177799999999998</v>
      </c>
      <c r="F29" s="82">
        <v>401</v>
      </c>
      <c r="G29" s="80">
        <v>39065</v>
      </c>
      <c r="H29" s="78">
        <v>1</v>
      </c>
      <c r="I29" s="76" t="s">
        <v>182</v>
      </c>
      <c r="J29" s="81"/>
      <c r="K29" s="81"/>
      <c r="L29" s="81"/>
      <c r="M29" s="81"/>
    </row>
    <row r="30" spans="1:13" ht="12.75" customHeight="1" x14ac:dyDescent="0.2">
      <c r="A30" s="75" t="s">
        <v>183</v>
      </c>
      <c r="B30" s="75" t="s">
        <v>107</v>
      </c>
      <c r="C30" s="76" t="s">
        <v>184</v>
      </c>
      <c r="D30" s="84">
        <v>-21450972</v>
      </c>
      <c r="E30" s="84">
        <v>-54341972</v>
      </c>
      <c r="F30" s="82">
        <v>500</v>
      </c>
      <c r="G30" s="80">
        <v>43153</v>
      </c>
      <c r="H30" s="78">
        <v>1</v>
      </c>
      <c r="I30" s="76" t="s">
        <v>185</v>
      </c>
      <c r="J30" s="81"/>
      <c r="K30" s="81"/>
      <c r="L30" s="81"/>
      <c r="M30" s="81"/>
    </row>
    <row r="31" spans="1:13" ht="12.75" customHeight="1" x14ac:dyDescent="0.2">
      <c r="A31" s="75" t="s">
        <v>186</v>
      </c>
      <c r="B31" s="75" t="s">
        <v>107</v>
      </c>
      <c r="C31" s="76" t="s">
        <v>187</v>
      </c>
      <c r="D31" s="84">
        <v>-22078528</v>
      </c>
      <c r="E31" s="84">
        <v>-53465889</v>
      </c>
      <c r="F31" s="82">
        <v>372</v>
      </c>
      <c r="G31" s="80">
        <v>43199</v>
      </c>
      <c r="H31" s="78">
        <v>1</v>
      </c>
      <c r="I31" s="76" t="s">
        <v>188</v>
      </c>
      <c r="J31" s="81"/>
      <c r="K31" s="81"/>
      <c r="L31" s="81"/>
      <c r="M31" s="81"/>
    </row>
    <row r="32" spans="1:13" s="86" customFormat="1" x14ac:dyDescent="0.2">
      <c r="A32" s="75" t="s">
        <v>189</v>
      </c>
      <c r="B32" s="75" t="s">
        <v>97</v>
      </c>
      <c r="C32" s="76" t="s">
        <v>190</v>
      </c>
      <c r="D32" s="82">
        <v>-20.395600000000002</v>
      </c>
      <c r="E32" s="82">
        <v>-56.431699999999999</v>
      </c>
      <c r="F32" s="82">
        <v>140</v>
      </c>
      <c r="G32" s="80">
        <v>39023</v>
      </c>
      <c r="H32" s="78">
        <v>1</v>
      </c>
      <c r="I32" s="76" t="s">
        <v>191</v>
      </c>
      <c r="J32" s="81"/>
      <c r="K32" s="81"/>
      <c r="L32" s="81"/>
      <c r="M32" s="81" t="s">
        <v>13</v>
      </c>
    </row>
    <row r="33" spans="1:13" x14ac:dyDescent="0.2">
      <c r="A33" s="75" t="s">
        <v>192</v>
      </c>
      <c r="B33" s="75" t="s">
        <v>97</v>
      </c>
      <c r="C33" s="76" t="s">
        <v>193</v>
      </c>
      <c r="D33" s="82">
        <v>-18.988900000000001</v>
      </c>
      <c r="E33" s="82">
        <v>-56.623100000000001</v>
      </c>
      <c r="F33" s="82">
        <v>104</v>
      </c>
      <c r="G33" s="80">
        <v>38932</v>
      </c>
      <c r="H33" s="78">
        <v>1</v>
      </c>
      <c r="I33" s="76" t="s">
        <v>194</v>
      </c>
      <c r="J33" s="81"/>
      <c r="K33" s="81"/>
      <c r="L33" s="81"/>
      <c r="M33" s="81"/>
    </row>
    <row r="34" spans="1:13" s="86" customFormat="1" x14ac:dyDescent="0.2">
      <c r="A34" s="75" t="s">
        <v>195</v>
      </c>
      <c r="B34" s="75" t="s">
        <v>97</v>
      </c>
      <c r="C34" s="76" t="s">
        <v>196</v>
      </c>
      <c r="D34" s="82">
        <v>-19.414300000000001</v>
      </c>
      <c r="E34" s="82">
        <v>-51.1053</v>
      </c>
      <c r="F34" s="82">
        <v>424</v>
      </c>
      <c r="G34" s="80" t="s">
        <v>197</v>
      </c>
      <c r="H34" s="78">
        <v>1</v>
      </c>
      <c r="I34" s="76" t="s">
        <v>198</v>
      </c>
      <c r="J34" s="81"/>
      <c r="K34" s="81"/>
      <c r="L34" s="81"/>
      <c r="M34" s="81"/>
    </row>
    <row r="35" spans="1:13" s="86" customFormat="1" x14ac:dyDescent="0.2">
      <c r="A35" s="75" t="s">
        <v>199</v>
      </c>
      <c r="B35" s="75" t="s">
        <v>107</v>
      </c>
      <c r="C35" s="76" t="s">
        <v>200</v>
      </c>
      <c r="D35" s="84">
        <v>-18072711</v>
      </c>
      <c r="E35" s="84">
        <v>-54548811</v>
      </c>
      <c r="F35" s="82">
        <v>251</v>
      </c>
      <c r="G35" s="80">
        <v>43133</v>
      </c>
      <c r="H35" s="78">
        <v>1</v>
      </c>
      <c r="I35" s="76" t="s">
        <v>201</v>
      </c>
      <c r="J35" s="81"/>
      <c r="K35" s="81"/>
      <c r="L35" s="81"/>
      <c r="M35" s="81" t="s">
        <v>13</v>
      </c>
    </row>
    <row r="36" spans="1:13" x14ac:dyDescent="0.2">
      <c r="A36" s="75" t="s">
        <v>202</v>
      </c>
      <c r="B36" s="75" t="s">
        <v>97</v>
      </c>
      <c r="C36" s="76" t="s">
        <v>203</v>
      </c>
      <c r="D36" s="82">
        <v>-22.533300000000001</v>
      </c>
      <c r="E36" s="82">
        <v>-55.533299999999997</v>
      </c>
      <c r="F36" s="82">
        <v>650</v>
      </c>
      <c r="G36" s="80">
        <v>37140</v>
      </c>
      <c r="H36" s="78">
        <v>1</v>
      </c>
      <c r="I36" s="76" t="s">
        <v>204</v>
      </c>
      <c r="J36" s="81"/>
      <c r="K36" s="81"/>
      <c r="L36" s="81"/>
      <c r="M36" s="81"/>
    </row>
    <row r="37" spans="1:13" x14ac:dyDescent="0.2">
      <c r="A37" s="75" t="s">
        <v>205</v>
      </c>
      <c r="B37" s="75" t="s">
        <v>97</v>
      </c>
      <c r="C37" s="76" t="s">
        <v>206</v>
      </c>
      <c r="D37" s="82">
        <v>-21.7058</v>
      </c>
      <c r="E37" s="82">
        <v>-57.5533</v>
      </c>
      <c r="F37" s="82">
        <v>85</v>
      </c>
      <c r="G37" s="80">
        <v>39014</v>
      </c>
      <c r="H37" s="78">
        <v>1</v>
      </c>
      <c r="I37" s="76" t="s">
        <v>207</v>
      </c>
      <c r="J37" s="81"/>
      <c r="K37" s="81"/>
      <c r="L37" s="81"/>
      <c r="M37" s="81"/>
    </row>
    <row r="38" spans="1:13" s="86" customFormat="1" x14ac:dyDescent="0.2">
      <c r="A38" s="75" t="s">
        <v>208</v>
      </c>
      <c r="B38" s="75" t="s">
        <v>97</v>
      </c>
      <c r="C38" s="76" t="s">
        <v>209</v>
      </c>
      <c r="D38" s="82">
        <v>-19.420100000000001</v>
      </c>
      <c r="E38" s="82">
        <v>-54.553100000000001</v>
      </c>
      <c r="F38" s="82">
        <v>647</v>
      </c>
      <c r="G38" s="80">
        <v>39067</v>
      </c>
      <c r="H38" s="78">
        <v>1</v>
      </c>
      <c r="I38" s="76" t="s">
        <v>210</v>
      </c>
      <c r="J38" s="81"/>
      <c r="K38" s="81"/>
      <c r="L38" s="81"/>
      <c r="M38" s="81"/>
    </row>
    <row r="39" spans="1:13" s="86" customFormat="1" x14ac:dyDescent="0.2">
      <c r="A39" s="75" t="s">
        <v>211</v>
      </c>
      <c r="B39" s="75" t="s">
        <v>107</v>
      </c>
      <c r="C39" s="76" t="s">
        <v>212</v>
      </c>
      <c r="D39" s="84">
        <v>-20466094</v>
      </c>
      <c r="E39" s="84">
        <v>-53763028</v>
      </c>
      <c r="F39" s="82">
        <v>442</v>
      </c>
      <c r="G39" s="80">
        <v>43118</v>
      </c>
      <c r="H39" s="78">
        <v>1</v>
      </c>
      <c r="I39" s="76"/>
      <c r="J39" s="81"/>
      <c r="K39" s="81"/>
      <c r="L39" s="81"/>
      <c r="M39" s="81"/>
    </row>
    <row r="40" spans="1:13" x14ac:dyDescent="0.2">
      <c r="A40" s="75" t="s">
        <v>213</v>
      </c>
      <c r="B40" s="75" t="s">
        <v>97</v>
      </c>
      <c r="C40" s="76" t="s">
        <v>214</v>
      </c>
      <c r="D40" s="78">
        <v>-21.774999999999999</v>
      </c>
      <c r="E40" s="78">
        <v>-54.528100000000002</v>
      </c>
      <c r="F40" s="78">
        <v>329</v>
      </c>
      <c r="G40" s="80">
        <v>39625</v>
      </c>
      <c r="H40" s="78">
        <v>1</v>
      </c>
      <c r="I40" s="76" t="s">
        <v>215</v>
      </c>
      <c r="J40" s="81"/>
      <c r="K40" s="81"/>
      <c r="L40" s="81"/>
      <c r="M40" s="81" t="s">
        <v>13</v>
      </c>
    </row>
    <row r="41" spans="1:13" s="102" customFormat="1" ht="15" customHeight="1" x14ac:dyDescent="0.2">
      <c r="A41" s="98" t="s">
        <v>216</v>
      </c>
      <c r="B41" s="98" t="s">
        <v>107</v>
      </c>
      <c r="C41" s="76" t="s">
        <v>217</v>
      </c>
      <c r="D41" s="99">
        <v>-21305889</v>
      </c>
      <c r="E41" s="99">
        <v>-52820375</v>
      </c>
      <c r="F41" s="100">
        <v>383</v>
      </c>
      <c r="G41" s="77">
        <v>43209</v>
      </c>
      <c r="H41" s="76">
        <v>1</v>
      </c>
      <c r="I41" s="98" t="s">
        <v>218</v>
      </c>
      <c r="J41" s="101"/>
      <c r="K41" s="101"/>
      <c r="L41" s="101"/>
      <c r="M41" s="101"/>
    </row>
    <row r="42" spans="1:13" s="102" customFormat="1" ht="15" customHeight="1" x14ac:dyDescent="0.2">
      <c r="A42" s="98" t="s">
        <v>219</v>
      </c>
      <c r="B42" s="98" t="s">
        <v>97</v>
      </c>
      <c r="C42" s="76" t="s">
        <v>220</v>
      </c>
      <c r="D42" s="99">
        <v>-20981633</v>
      </c>
      <c r="E42" s="100">
        <v>-54.971899999999998</v>
      </c>
      <c r="F42" s="100">
        <v>464</v>
      </c>
      <c r="G42" s="77" t="s">
        <v>221</v>
      </c>
      <c r="H42" s="76">
        <v>1</v>
      </c>
      <c r="I42" s="98" t="s">
        <v>222</v>
      </c>
      <c r="J42" s="101"/>
      <c r="K42" s="101"/>
      <c r="L42" s="101"/>
      <c r="M42" s="101"/>
    </row>
    <row r="43" spans="1:13" s="86" customFormat="1" x14ac:dyDescent="0.2">
      <c r="A43" s="75" t="s">
        <v>223</v>
      </c>
      <c r="B43" s="75" t="s">
        <v>97</v>
      </c>
      <c r="C43" s="76" t="s">
        <v>224</v>
      </c>
      <c r="D43" s="78">
        <v>-23.966899999999999</v>
      </c>
      <c r="E43" s="78">
        <v>-55.0242</v>
      </c>
      <c r="F43" s="78">
        <v>402</v>
      </c>
      <c r="G43" s="80">
        <v>39605</v>
      </c>
      <c r="H43" s="78">
        <v>1</v>
      </c>
      <c r="I43" s="76" t="s">
        <v>225</v>
      </c>
      <c r="J43" s="81"/>
      <c r="K43" s="81"/>
      <c r="L43" s="81"/>
      <c r="M43" s="81"/>
    </row>
    <row r="44" spans="1:13" s="86" customFormat="1" x14ac:dyDescent="0.2">
      <c r="A44" s="75" t="s">
        <v>226</v>
      </c>
      <c r="B44" s="75" t="s">
        <v>107</v>
      </c>
      <c r="C44" s="76" t="s">
        <v>227</v>
      </c>
      <c r="D44" s="84">
        <v>-20351444</v>
      </c>
      <c r="E44" s="84">
        <v>-51430222</v>
      </c>
      <c r="F44" s="78">
        <v>374</v>
      </c>
      <c r="G44" s="80">
        <v>43196</v>
      </c>
      <c r="H44" s="78">
        <v>1</v>
      </c>
      <c r="I44" s="76" t="s">
        <v>228</v>
      </c>
      <c r="J44" s="81"/>
      <c r="K44" s="81"/>
      <c r="L44" s="81"/>
      <c r="M44" s="81"/>
    </row>
    <row r="45" spans="1:13" s="104" customFormat="1" x14ac:dyDescent="0.2">
      <c r="A45" s="98" t="s">
        <v>229</v>
      </c>
      <c r="B45" s="98" t="s">
        <v>97</v>
      </c>
      <c r="C45" s="76" t="s">
        <v>230</v>
      </c>
      <c r="D45" s="76">
        <v>-17.634699999999999</v>
      </c>
      <c r="E45" s="76">
        <v>-54.760100000000001</v>
      </c>
      <c r="F45" s="76">
        <v>486</v>
      </c>
      <c r="G45" s="77" t="s">
        <v>231</v>
      </c>
      <c r="H45" s="76">
        <v>1</v>
      </c>
      <c r="I45" s="78" t="s">
        <v>232</v>
      </c>
      <c r="J45" s="103"/>
      <c r="K45" s="103"/>
      <c r="L45" s="103"/>
      <c r="M45" s="103"/>
    </row>
    <row r="46" spans="1:13" x14ac:dyDescent="0.2">
      <c r="A46" s="75" t="s">
        <v>233</v>
      </c>
      <c r="B46" s="75" t="s">
        <v>97</v>
      </c>
      <c r="C46" s="76" t="s">
        <v>234</v>
      </c>
      <c r="D46" s="78">
        <v>-20.783300000000001</v>
      </c>
      <c r="E46" s="78">
        <v>-51.7</v>
      </c>
      <c r="F46" s="78">
        <v>313</v>
      </c>
      <c r="G46" s="80">
        <v>37137</v>
      </c>
      <c r="H46" s="78">
        <v>1</v>
      </c>
      <c r="I46" s="76" t="s">
        <v>235</v>
      </c>
      <c r="J46" s="81"/>
      <c r="K46" s="81"/>
      <c r="L46" s="81"/>
      <c r="M46" s="81"/>
    </row>
    <row r="47" spans="1:13" ht="18" customHeight="1" x14ac:dyDescent="0.2">
      <c r="A47" s="105"/>
      <c r="B47" s="106"/>
      <c r="C47" s="107"/>
      <c r="D47" s="107"/>
      <c r="E47" s="107"/>
      <c r="F47" s="107"/>
      <c r="G47" s="72" t="s">
        <v>236</v>
      </c>
      <c r="H47" s="76">
        <f>SUM(H2:H46)</f>
        <v>45</v>
      </c>
      <c r="I47" s="105"/>
      <c r="J47" s="81"/>
      <c r="K47" s="81"/>
      <c r="L47" s="81"/>
      <c r="M47" s="81"/>
    </row>
    <row r="48" spans="1:13" x14ac:dyDescent="0.2">
      <c r="A48" s="81" t="s">
        <v>237</v>
      </c>
      <c r="B48" s="108"/>
      <c r="C48" s="108"/>
      <c r="D48" s="108"/>
      <c r="E48" s="108"/>
      <c r="F48" s="108"/>
      <c r="G48" s="81"/>
      <c r="H48" s="109"/>
      <c r="I48" s="81"/>
      <c r="J48" s="81"/>
      <c r="K48" s="81"/>
      <c r="L48" s="81"/>
      <c r="M48" s="81"/>
    </row>
    <row r="49" spans="1:13" x14ac:dyDescent="0.2">
      <c r="A49" s="108" t="s">
        <v>238</v>
      </c>
      <c r="B49" s="110"/>
      <c r="C49" s="110"/>
      <c r="D49" s="110"/>
      <c r="E49" s="110"/>
      <c r="F49" s="110"/>
      <c r="G49" s="81"/>
      <c r="H49" s="81"/>
      <c r="I49" s="81"/>
      <c r="J49" s="81"/>
      <c r="K49" s="81"/>
      <c r="L49" s="81"/>
      <c r="M49" s="81"/>
    </row>
    <row r="50" spans="1:13" x14ac:dyDescent="0.2">
      <c r="A50" s="81"/>
      <c r="B50" s="110"/>
      <c r="C50" s="110"/>
      <c r="D50" s="110"/>
      <c r="E50" s="110"/>
      <c r="F50" s="110"/>
      <c r="G50" s="81"/>
      <c r="H50" s="81"/>
      <c r="I50" s="81"/>
      <c r="J50" s="81"/>
      <c r="K50" s="81"/>
      <c r="L50" s="81"/>
      <c r="M50" s="81"/>
    </row>
    <row r="51" spans="1:13" x14ac:dyDescent="0.2">
      <c r="A51" s="81"/>
      <c r="B51" s="110"/>
      <c r="C51" s="110"/>
      <c r="D51" s="110"/>
      <c r="E51" s="110"/>
      <c r="F51" s="110"/>
      <c r="G51" s="81"/>
      <c r="H51" s="81"/>
      <c r="I51" s="81"/>
      <c r="J51" s="81"/>
      <c r="K51" s="81"/>
      <c r="L51" s="81"/>
      <c r="M51" s="81"/>
    </row>
    <row r="52" spans="1:13" x14ac:dyDescent="0.2">
      <c r="A52" s="81"/>
      <c r="B52" s="110"/>
      <c r="C52" s="110"/>
      <c r="D52" s="110"/>
      <c r="E52" s="110"/>
      <c r="F52" s="110"/>
      <c r="G52" s="81"/>
      <c r="H52" s="81"/>
      <c r="I52" s="81"/>
      <c r="J52" s="81"/>
      <c r="K52" s="81"/>
      <c r="L52" s="81"/>
      <c r="M52" s="81"/>
    </row>
    <row r="53" spans="1:13" x14ac:dyDescent="0.2">
      <c r="A53" s="81"/>
      <c r="B53" s="110"/>
      <c r="C53" s="110"/>
      <c r="D53" s="110"/>
      <c r="E53" s="110"/>
      <c r="F53" s="110"/>
      <c r="G53" s="81"/>
      <c r="H53" s="81"/>
      <c r="I53" s="81"/>
      <c r="J53" s="81"/>
      <c r="K53" s="81"/>
      <c r="L53" s="81"/>
      <c r="M53" s="81"/>
    </row>
    <row r="54" spans="1:13" x14ac:dyDescent="0.2">
      <c r="A54" s="81"/>
      <c r="B54" s="110"/>
      <c r="C54" s="110"/>
      <c r="D54" s="110"/>
      <c r="E54" s="110"/>
      <c r="F54" s="110"/>
      <c r="G54" s="81"/>
      <c r="H54" s="81"/>
      <c r="I54" s="81"/>
      <c r="J54" s="81"/>
      <c r="K54" s="81"/>
      <c r="L54" s="81"/>
      <c r="M54" s="81"/>
    </row>
    <row r="55" spans="1:13" x14ac:dyDescent="0.2">
      <c r="A55" s="81"/>
      <c r="B55" s="110"/>
      <c r="C55" s="110"/>
      <c r="D55" s="110"/>
      <c r="E55" s="110"/>
      <c r="F55" s="110"/>
      <c r="G55" s="81"/>
      <c r="H55" s="81"/>
      <c r="I55" s="81"/>
      <c r="J55" s="81"/>
      <c r="K55" s="81"/>
      <c r="L55" s="81"/>
      <c r="M55" s="81"/>
    </row>
    <row r="56" spans="1:13" x14ac:dyDescent="0.2">
      <c r="A56" s="81"/>
      <c r="B56" s="110"/>
      <c r="C56" s="110"/>
      <c r="D56" s="110"/>
      <c r="E56" s="110"/>
      <c r="F56" s="110"/>
      <c r="G56" s="81"/>
      <c r="H56" s="81"/>
      <c r="I56" s="81"/>
      <c r="J56" s="81"/>
      <c r="K56" s="81"/>
      <c r="L56" s="81"/>
      <c r="M56" s="81"/>
    </row>
    <row r="57" spans="1:13" x14ac:dyDescent="0.2">
      <c r="A57" s="81"/>
      <c r="B57" s="110"/>
      <c r="C57" s="110"/>
      <c r="D57" s="110"/>
      <c r="E57" s="110"/>
      <c r="F57" s="110"/>
      <c r="G57" s="81"/>
      <c r="H57" s="81"/>
      <c r="I57" s="81"/>
      <c r="J57" s="81"/>
      <c r="K57" s="81"/>
      <c r="L57" s="81"/>
      <c r="M57" s="81"/>
    </row>
    <row r="58" spans="1:13" x14ac:dyDescent="0.2">
      <c r="A58" s="81"/>
      <c r="B58" s="110"/>
      <c r="C58" s="110"/>
      <c r="D58" s="110"/>
      <c r="E58" s="110"/>
      <c r="F58" s="110"/>
      <c r="G58" s="81"/>
      <c r="H58" s="81"/>
      <c r="I58" s="81"/>
      <c r="J58" s="81"/>
      <c r="K58" s="81"/>
      <c r="L58" s="81"/>
      <c r="M58" s="81"/>
    </row>
    <row r="59" spans="1:13" x14ac:dyDescent="0.2">
      <c r="A59" s="81"/>
      <c r="B59" s="110"/>
      <c r="C59" s="110"/>
      <c r="D59" s="110"/>
      <c r="E59" s="110"/>
      <c r="F59" s="110" t="s">
        <v>13</v>
      </c>
      <c r="G59" s="81"/>
      <c r="H59" s="81"/>
      <c r="I59" s="81"/>
      <c r="J59" s="81"/>
      <c r="K59" s="81"/>
      <c r="L59" s="81"/>
      <c r="M59" s="81"/>
    </row>
    <row r="60" spans="1:13" x14ac:dyDescent="0.2">
      <c r="A60" s="81"/>
      <c r="B60" s="110"/>
      <c r="C60" s="110"/>
      <c r="D60" s="110"/>
      <c r="E60" s="110"/>
      <c r="F60" s="110"/>
      <c r="G60" s="81"/>
      <c r="H60" s="81"/>
      <c r="I60" s="81"/>
      <c r="J60" s="81"/>
      <c r="K60" s="81"/>
      <c r="L60" s="81"/>
      <c r="M60" s="81"/>
    </row>
    <row r="61" spans="1:13" x14ac:dyDescent="0.2">
      <c r="A61" s="81"/>
      <c r="B61" s="110"/>
      <c r="C61" s="110"/>
      <c r="D61" s="110"/>
      <c r="E61" s="110"/>
      <c r="F61" s="110"/>
      <c r="G61" s="81"/>
      <c r="H61" s="81"/>
      <c r="I61" s="81"/>
      <c r="J61" s="81"/>
      <c r="K61" s="81"/>
      <c r="L61" s="81"/>
      <c r="M61" s="81"/>
    </row>
    <row r="62" spans="1:13" x14ac:dyDescent="0.2">
      <c r="A62" s="81"/>
      <c r="B62" s="110"/>
      <c r="C62" s="110"/>
      <c r="D62" s="110"/>
      <c r="E62" s="110"/>
      <c r="F62" s="110"/>
      <c r="G62" s="81"/>
      <c r="H62" s="81"/>
      <c r="I62" s="81"/>
      <c r="J62" s="81"/>
      <c r="K62" s="81"/>
      <c r="L62" s="81"/>
      <c r="M62" s="81"/>
    </row>
    <row r="63" spans="1:13" x14ac:dyDescent="0.2">
      <c r="A63" s="81"/>
      <c r="B63" s="110"/>
      <c r="C63" s="110"/>
      <c r="D63" s="110"/>
      <c r="E63" s="110"/>
      <c r="F63" s="110"/>
      <c r="G63" s="81"/>
      <c r="H63" s="81"/>
      <c r="I63" s="81"/>
      <c r="J63" s="81"/>
      <c r="K63" s="81"/>
      <c r="L63" s="81"/>
      <c r="M63" s="81"/>
    </row>
  </sheetData>
  <hyperlinks>
    <hyperlink ref="A49" r:id="rId1"/>
  </hyperlinks>
  <pageMargins left="0.51180555555555496" right="0.51180555555555496" top="0.50972222222222197" bottom="0.78749999999999998" header="0.31527777777777799" footer="0.51180555555555496"/>
  <pageSetup paperSize="9" scale="45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showGridLines="0" tabSelected="1" zoomScale="90" zoomScaleNormal="90" workbookViewId="0">
      <selection activeCell="AK36" sqref="AK36"/>
    </sheetView>
  </sheetViews>
  <sheetFormatPr defaultColWidth="8.7109375" defaultRowHeight="12.75" x14ac:dyDescent="0.2"/>
  <cols>
    <col min="1" max="1" width="23.5703125" style="1" customWidth="1"/>
    <col min="2" max="2" width="5.140625" style="1" customWidth="1"/>
    <col min="3" max="4" width="5" style="1" customWidth="1"/>
    <col min="5" max="5" width="5.140625" style="1" customWidth="1"/>
    <col min="6" max="6" width="5" style="1" customWidth="1"/>
    <col min="7" max="7" width="5.140625" style="1" customWidth="1"/>
    <col min="8" max="8" width="5" style="1" customWidth="1"/>
    <col min="9" max="9" width="5.140625" style="1" customWidth="1"/>
    <col min="10" max="10" width="5" style="1" customWidth="1"/>
    <col min="11" max="11" width="5.28515625" style="1" customWidth="1"/>
    <col min="12" max="15" width="5" style="1" customWidth="1"/>
    <col min="16" max="17" width="5.140625" style="1" customWidth="1"/>
    <col min="18" max="19" width="5" style="1" customWidth="1"/>
    <col min="20" max="20" width="5.140625" style="1" customWidth="1"/>
    <col min="21" max="22" width="5" style="1" customWidth="1"/>
    <col min="23" max="23" width="5.28515625" style="1" customWidth="1"/>
    <col min="24" max="24" width="5.140625" style="1" customWidth="1"/>
    <col min="25" max="25" width="5" style="1" customWidth="1"/>
    <col min="26" max="26" width="5.140625" style="1" customWidth="1"/>
    <col min="27" max="27" width="5" style="1" customWidth="1"/>
    <col min="28" max="28" width="5.28515625" style="1" customWidth="1"/>
    <col min="29" max="31" width="5" style="1" customWidth="1"/>
    <col min="32" max="32" width="5.7109375" style="1" customWidth="1"/>
    <col min="33" max="33" width="7.42578125" style="2" customWidth="1"/>
    <col min="34" max="34" width="7.28515625" style="31" customWidth="1"/>
  </cols>
  <sheetData>
    <row r="1" spans="1:36" ht="20.100000000000001" customHeight="1" x14ac:dyDescent="0.2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6" ht="20.100000000000001" customHeight="1" x14ac:dyDescent="0.2">
      <c r="A2" s="119" t="s">
        <v>1</v>
      </c>
      <c r="B2" s="120" t="s">
        <v>55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6" s="3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56</v>
      </c>
      <c r="AH3" s="33" t="s">
        <v>3</v>
      </c>
    </row>
    <row r="4" spans="1:36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6" s="4" customFormat="1" x14ac:dyDescent="0.2">
      <c r="A5" s="5" t="s">
        <v>4</v>
      </c>
      <c r="B5" s="6">
        <f>[1]Outubro!$C$5</f>
        <v>40.799999999999997</v>
      </c>
      <c r="C5" s="6">
        <f>[1]Outubro!$C$6</f>
        <v>40.6</v>
      </c>
      <c r="D5" s="6">
        <f>[1]Outubro!$C$7</f>
        <v>38.200000000000003</v>
      </c>
      <c r="E5" s="6">
        <f>[1]Outubro!$C$8</f>
        <v>35</v>
      </c>
      <c r="F5" s="6">
        <f>[1]Outubro!$C$9</f>
        <v>37.1</v>
      </c>
      <c r="G5" s="6">
        <f>[1]Outubro!$C$10</f>
        <v>41.4</v>
      </c>
      <c r="H5" s="6">
        <f>[1]Outubro!$C$11</f>
        <v>42.1</v>
      </c>
      <c r="I5" s="6">
        <f>[1]Outubro!$C$12</f>
        <v>40.799999999999997</v>
      </c>
      <c r="J5" s="6">
        <f>[1]Outubro!$C$13</f>
        <v>35.4</v>
      </c>
      <c r="K5" s="6">
        <f>[1]Outubro!$C$14</f>
        <v>25.3</v>
      </c>
      <c r="L5" s="6">
        <f>[1]Outubro!$C$15</f>
        <v>33.5</v>
      </c>
      <c r="M5" s="6">
        <f>[1]Outubro!$C$16</f>
        <v>33.1</v>
      </c>
      <c r="N5" s="6">
        <f>[1]Outubro!$C$17</f>
        <v>37.299999999999997</v>
      </c>
      <c r="O5" s="6">
        <f>[1]Outubro!$C$18</f>
        <v>38.5</v>
      </c>
      <c r="P5" s="6">
        <f>[1]Outubro!$C$19</f>
        <v>37.9</v>
      </c>
      <c r="Q5" s="6">
        <f>[1]Outubro!$C$20</f>
        <v>37.9</v>
      </c>
      <c r="R5" s="6">
        <f>[1]Outubro!$C$21</f>
        <v>40.6</v>
      </c>
      <c r="S5" s="6">
        <f>[1]Outubro!$C$22</f>
        <v>32.4</v>
      </c>
      <c r="T5" s="6">
        <f>[1]Outubro!$C$23</f>
        <v>30.6</v>
      </c>
      <c r="U5" s="6">
        <f>[1]Outubro!$C$24</f>
        <v>27.1</v>
      </c>
      <c r="V5" s="6">
        <f>[1]Outubro!$C$25</f>
        <v>34.799999999999997</v>
      </c>
      <c r="W5" s="6">
        <f>[1]Outubro!$C$26</f>
        <v>35.799999999999997</v>
      </c>
      <c r="X5" s="6">
        <f>[1]Outubro!$C$27</f>
        <v>38.799999999999997</v>
      </c>
      <c r="Y5" s="6">
        <f>[1]Outubro!$C$28</f>
        <v>39.700000000000003</v>
      </c>
      <c r="Z5" s="6">
        <f>[1]Outubro!$C$29</f>
        <v>36.9</v>
      </c>
      <c r="AA5" s="6">
        <f>[1]Outubro!$C$30</f>
        <v>28.3</v>
      </c>
      <c r="AB5" s="6">
        <f>[1]Outubro!$C$31</f>
        <v>32.799999999999997</v>
      </c>
      <c r="AC5" s="6">
        <f>[1]Outubro!$C$32</f>
        <v>31.6</v>
      </c>
      <c r="AD5" s="6">
        <f>[1]Outubro!$C$33</f>
        <v>35.799999999999997</v>
      </c>
      <c r="AE5" s="6">
        <f>[1]Outubro!$C$34</f>
        <v>37.1</v>
      </c>
      <c r="AF5" s="6">
        <f>[1]Outubro!$C$35</f>
        <v>38</v>
      </c>
      <c r="AG5" s="34">
        <f t="shared" ref="AG5:AG44" si="1">MAX(B5:AF5)</f>
        <v>42.1</v>
      </c>
      <c r="AH5" s="35">
        <f t="shared" ref="AH5:AH50" si="2">AVERAGE(B5:AF5)</f>
        <v>35.974193548387092</v>
      </c>
    </row>
    <row r="6" spans="1:36" x14ac:dyDescent="0.2">
      <c r="A6" s="5" t="s">
        <v>5</v>
      </c>
      <c r="B6" s="8">
        <f>[2]Outubro!$C$5</f>
        <v>39.799999999999997</v>
      </c>
      <c r="C6" s="8">
        <f>[2]Outubro!$C$6</f>
        <v>36.200000000000003</v>
      </c>
      <c r="D6" s="8">
        <f>[2]Outubro!$C$7</f>
        <v>28.2</v>
      </c>
      <c r="E6" s="8">
        <f>[2]Outubro!$C$8</f>
        <v>34.5</v>
      </c>
      <c r="F6" s="8">
        <f>[2]Outubro!$C$9</f>
        <v>33.799999999999997</v>
      </c>
      <c r="G6" s="8">
        <f>[2]Outubro!$C$10</f>
        <v>34.5</v>
      </c>
      <c r="H6" s="8">
        <f>[2]Outubro!$C$11</f>
        <v>40.1</v>
      </c>
      <c r="I6" s="8">
        <f>[2]Outubro!$C$12</f>
        <v>40.4</v>
      </c>
      <c r="J6" s="8">
        <f>[2]Outubro!$C$13</f>
        <v>29.9</v>
      </c>
      <c r="K6" s="8">
        <f>[2]Outubro!$C$14</f>
        <v>21.5</v>
      </c>
      <c r="L6" s="8">
        <f>[2]Outubro!$C$15</f>
        <v>25</v>
      </c>
      <c r="M6" s="8">
        <f>[2]Outubro!$C$16</f>
        <v>31.1</v>
      </c>
      <c r="N6" s="8">
        <f>[2]Outubro!$C$17</f>
        <v>33.700000000000003</v>
      </c>
      <c r="O6" s="8">
        <f>[2]Outubro!$C$18</f>
        <v>32.799999999999997</v>
      </c>
      <c r="P6" s="8">
        <f>[2]Outubro!$C$19</f>
        <v>36.1</v>
      </c>
      <c r="Q6" s="8">
        <f>[2]Outubro!$C$20</f>
        <v>36.200000000000003</v>
      </c>
      <c r="R6" s="8">
        <f>[2]Outubro!$C$21</f>
        <v>37.799999999999997</v>
      </c>
      <c r="S6" s="8">
        <f>[2]Outubro!$C$22</f>
        <v>24.3</v>
      </c>
      <c r="T6" s="8">
        <f>[2]Outubro!$C$23</f>
        <v>28.7</v>
      </c>
      <c r="U6" s="8">
        <f>[2]Outubro!$C$24</f>
        <v>25</v>
      </c>
      <c r="V6" s="8">
        <f>[2]Outubro!$C$25</f>
        <v>31.9</v>
      </c>
      <c r="W6" s="8">
        <f>[2]Outubro!$C$26</f>
        <v>35.799999999999997</v>
      </c>
      <c r="X6" s="8">
        <f>[2]Outubro!$C$27</f>
        <v>35.9</v>
      </c>
      <c r="Y6" s="8">
        <f>[2]Outubro!$C$28</f>
        <v>36.9</v>
      </c>
      <c r="Z6" s="8">
        <f>[2]Outubro!$C$29</f>
        <v>35.9</v>
      </c>
      <c r="AA6" s="8">
        <f>[2]Outubro!$C$30</f>
        <v>30.6</v>
      </c>
      <c r="AB6" s="8">
        <f>[2]Outubro!$C$31</f>
        <v>34.1</v>
      </c>
      <c r="AC6" s="8">
        <f>[2]Outubro!$C$32</f>
        <v>34.1</v>
      </c>
      <c r="AD6" s="8">
        <f>[2]Outubro!$C$33</f>
        <v>35.4</v>
      </c>
      <c r="AE6" s="8">
        <f>[2]Outubro!$C$34</f>
        <v>36.4</v>
      </c>
      <c r="AF6" s="8">
        <f>[2]Outubro!$C$35</f>
        <v>34.6</v>
      </c>
      <c r="AG6" s="34">
        <f t="shared" si="1"/>
        <v>40.4</v>
      </c>
      <c r="AH6" s="35">
        <f t="shared" si="2"/>
        <v>33.264516129032252</v>
      </c>
    </row>
    <row r="7" spans="1:36" x14ac:dyDescent="0.2">
      <c r="A7" s="5" t="s">
        <v>6</v>
      </c>
      <c r="B7" s="8">
        <f>[3]Outubro!$C$5</f>
        <v>38.799999999999997</v>
      </c>
      <c r="C7" s="8">
        <f>[3]Outubro!$C$6</f>
        <v>37.9</v>
      </c>
      <c r="D7" s="8">
        <f>[3]Outubro!$C$7</f>
        <v>32.9</v>
      </c>
      <c r="E7" s="8">
        <f>[3]Outubro!$C$8</f>
        <v>31.2</v>
      </c>
      <c r="F7" s="8">
        <f>[3]Outubro!$C$9</f>
        <v>32.200000000000003</v>
      </c>
      <c r="G7" s="8">
        <f>[3]Outubro!$C$10</f>
        <v>34.9</v>
      </c>
      <c r="H7" s="8">
        <f>[3]Outubro!$C$11</f>
        <v>37.799999999999997</v>
      </c>
      <c r="I7" s="8">
        <f>[3]Outubro!$C$12</f>
        <v>37.299999999999997</v>
      </c>
      <c r="J7" s="8">
        <f>[3]Outubro!$C$13</f>
        <v>32.799999999999997</v>
      </c>
      <c r="K7" s="8">
        <f>[3]Outubro!$C$14</f>
        <v>23</v>
      </c>
      <c r="L7" s="8">
        <f>[3]Outubro!$C$15</f>
        <v>24.5</v>
      </c>
      <c r="M7" s="8">
        <f>[3]Outubro!$C$16</f>
        <v>28.3</v>
      </c>
      <c r="N7" s="8">
        <f>[3]Outubro!$C$17</f>
        <v>32.9</v>
      </c>
      <c r="O7" s="8">
        <f>[3]Outubro!$C$18</f>
        <v>33.299999999999997</v>
      </c>
      <c r="P7" s="8">
        <f>[3]Outubro!$C$19</f>
        <v>35.799999999999997</v>
      </c>
      <c r="Q7" s="8">
        <f>[3]Outubro!$C$20</f>
        <v>35.9</v>
      </c>
      <c r="R7" s="8">
        <f>[3]Outubro!$C$21</f>
        <v>37.799999999999997</v>
      </c>
      <c r="S7" s="8">
        <f>[3]Outubro!$C$22</f>
        <v>31.4</v>
      </c>
      <c r="T7" s="8">
        <f>[3]Outubro!$C$23</f>
        <v>27.2</v>
      </c>
      <c r="U7" s="8">
        <f>[3]Outubro!$C$24</f>
        <v>28.9</v>
      </c>
      <c r="V7" s="8">
        <f>[3]Outubro!$C$25</f>
        <v>31.1</v>
      </c>
      <c r="W7" s="8">
        <f>[3]Outubro!$C$26</f>
        <v>35.4</v>
      </c>
      <c r="X7" s="8">
        <f>[3]Outubro!$C$27</f>
        <v>36.700000000000003</v>
      </c>
      <c r="Y7" s="8">
        <f>[3]Outubro!$C$28</f>
        <v>37.700000000000003</v>
      </c>
      <c r="Z7" s="8">
        <f>[3]Outubro!$C$29</f>
        <v>33.299999999999997</v>
      </c>
      <c r="AA7" s="8">
        <f>[3]Outubro!$C$30</f>
        <v>28.9</v>
      </c>
      <c r="AB7" s="8">
        <f>[3]Outubro!$C$31</f>
        <v>34.1</v>
      </c>
      <c r="AC7" s="8">
        <f>[3]Outubro!$C$32</f>
        <v>30.1</v>
      </c>
      <c r="AD7" s="8">
        <f>[3]Outubro!$C$33</f>
        <v>34.700000000000003</v>
      </c>
      <c r="AE7" s="8">
        <f>[3]Outubro!$C$34</f>
        <v>35.9</v>
      </c>
      <c r="AF7" s="8">
        <f>[3]Outubro!$C$35</f>
        <v>35.9</v>
      </c>
      <c r="AG7" s="34">
        <f t="shared" si="1"/>
        <v>38.799999999999997</v>
      </c>
      <c r="AH7" s="35">
        <f t="shared" si="2"/>
        <v>33.180645161290329</v>
      </c>
    </row>
    <row r="8" spans="1:36" x14ac:dyDescent="0.2">
      <c r="A8" s="5" t="s">
        <v>7</v>
      </c>
      <c r="B8" s="8">
        <f>[4]Outubro!$C$5</f>
        <v>40.799999999999997</v>
      </c>
      <c r="C8" s="8">
        <f>[4]Outubro!$C$6</f>
        <v>38.9</v>
      </c>
      <c r="D8" s="8">
        <f>[4]Outubro!$C$7</f>
        <v>32.799999999999997</v>
      </c>
      <c r="E8" s="8">
        <f>[4]Outubro!$C$8</f>
        <v>37.1</v>
      </c>
      <c r="F8" s="8">
        <f>[4]Outubro!$C$9</f>
        <v>40.1</v>
      </c>
      <c r="G8" s="8">
        <f>[4]Outubro!$C$10</f>
        <v>42.6</v>
      </c>
      <c r="H8" s="8">
        <f>[4]Outubro!$C$11</f>
        <v>43.7</v>
      </c>
      <c r="I8" s="8">
        <f>[4]Outubro!$C$12</f>
        <v>41.8</v>
      </c>
      <c r="J8" s="8">
        <f>[4]Outubro!$C$13</f>
        <v>38.299999999999997</v>
      </c>
      <c r="K8" s="8">
        <f>[4]Outubro!$C$14</f>
        <v>30.7</v>
      </c>
      <c r="L8" s="8">
        <f>[4]Outubro!$C$15</f>
        <v>27</v>
      </c>
      <c r="M8" s="8">
        <f>[4]Outubro!$C$16</f>
        <v>33.4</v>
      </c>
      <c r="N8" s="8">
        <f>[4]Outubro!$C$17</f>
        <v>38.200000000000003</v>
      </c>
      <c r="O8" s="8">
        <f>[4]Outubro!$C$18</f>
        <v>37.700000000000003</v>
      </c>
      <c r="P8" s="8">
        <f>[4]Outubro!$C$19</f>
        <v>39.4</v>
      </c>
      <c r="Q8" s="8">
        <f>[4]Outubro!$C$20</f>
        <v>37.799999999999997</v>
      </c>
      <c r="R8" s="8">
        <f>[4]Outubro!$C$21</f>
        <v>39.9</v>
      </c>
      <c r="S8" s="8">
        <f>[4]Outubro!$C$22</f>
        <v>33.6</v>
      </c>
      <c r="T8" s="8">
        <f>[4]Outubro!$C$23</f>
        <v>26.4</v>
      </c>
      <c r="U8" s="8">
        <f>[4]Outubro!$C$24</f>
        <v>30</v>
      </c>
      <c r="V8" s="8">
        <f>[4]Outubro!$C$25</f>
        <v>33.9</v>
      </c>
      <c r="W8" s="8">
        <f>[4]Outubro!$C$26</f>
        <v>34.9</v>
      </c>
      <c r="X8" s="8">
        <f>[4]Outubro!$C$27</f>
        <v>37.200000000000003</v>
      </c>
      <c r="Y8" s="8">
        <f>[4]Outubro!$C$28</f>
        <v>36.4</v>
      </c>
      <c r="Z8" s="8">
        <f>[4]Outubro!$C$29</f>
        <v>35.799999999999997</v>
      </c>
      <c r="AA8" s="8">
        <f>[4]Outubro!$C$30</f>
        <v>31.1</v>
      </c>
      <c r="AB8" s="8">
        <f>[4]Outubro!$C$31</f>
        <v>32</v>
      </c>
      <c r="AC8" s="8">
        <f>[4]Outubro!$C$32</f>
        <v>34.799999999999997</v>
      </c>
      <c r="AD8" s="8">
        <f>[4]Outubro!$C$33</f>
        <v>35.299999999999997</v>
      </c>
      <c r="AE8" s="8">
        <f>[4]Outubro!$C$34</f>
        <v>37</v>
      </c>
      <c r="AF8" s="8">
        <f>[4]Outubro!$C$35</f>
        <v>36.5</v>
      </c>
      <c r="AG8" s="34">
        <f t="shared" si="1"/>
        <v>43.7</v>
      </c>
      <c r="AH8" s="35">
        <f t="shared" si="2"/>
        <v>35.970967741935482</v>
      </c>
    </row>
    <row r="9" spans="1:36" x14ac:dyDescent="0.2">
      <c r="A9" s="5" t="s">
        <v>8</v>
      </c>
      <c r="B9" s="8">
        <f>[5]Outubro!$C$5</f>
        <v>37.299999999999997</v>
      </c>
      <c r="C9" s="8">
        <f>[5]Outubro!$C$6</f>
        <v>33.700000000000003</v>
      </c>
      <c r="D9" s="8">
        <f>[5]Outubro!$C$7</f>
        <v>24.8</v>
      </c>
      <c r="E9" s="8">
        <f>[5]Outubro!$C$8</f>
        <v>33.5</v>
      </c>
      <c r="F9" s="8">
        <f>[5]Outubro!$C$9</f>
        <v>34.200000000000003</v>
      </c>
      <c r="G9" s="8">
        <f>[5]Outubro!$C$10</f>
        <v>35.4</v>
      </c>
      <c r="H9" s="8">
        <f>[5]Outubro!$C$11</f>
        <v>39</v>
      </c>
      <c r="I9" s="8">
        <f>[5]Outubro!$C$12</f>
        <v>36.4</v>
      </c>
      <c r="J9" s="8">
        <f>[5]Outubro!$C$13</f>
        <v>31.6</v>
      </c>
      <c r="K9" s="8">
        <f>[5]Outubro!$C$14</f>
        <v>21</v>
      </c>
      <c r="L9" s="8">
        <f>[5]Outubro!$C$15</f>
        <v>22.1</v>
      </c>
      <c r="M9" s="8">
        <f>[5]Outubro!$C$16</f>
        <v>29.9</v>
      </c>
      <c r="N9" s="8">
        <f>[5]Outubro!$C$17</f>
        <v>32.6</v>
      </c>
      <c r="O9" s="8">
        <f>[5]Outubro!$C$18</f>
        <v>32.799999999999997</v>
      </c>
      <c r="P9" s="8">
        <f>[5]Outubro!$C$19</f>
        <v>35.200000000000003</v>
      </c>
      <c r="Q9" s="8">
        <f>[5]Outubro!$C$20</f>
        <v>34.299999999999997</v>
      </c>
      <c r="R9" s="8">
        <f>[5]Outubro!$C$21</f>
        <v>36.299999999999997</v>
      </c>
      <c r="S9" s="8">
        <f>[5]Outubro!$C$22</f>
        <v>25.9</v>
      </c>
      <c r="T9" s="8">
        <f>[5]Outubro!$C$23</f>
        <v>26.8</v>
      </c>
      <c r="U9" s="8">
        <f>[5]Outubro!$C$24</f>
        <v>25</v>
      </c>
      <c r="V9" s="8">
        <f>[5]Outubro!$C$25</f>
        <v>32.200000000000003</v>
      </c>
      <c r="W9" s="8">
        <f>[5]Outubro!$C$26</f>
        <v>33.4</v>
      </c>
      <c r="X9" s="8">
        <f>[5]Outubro!$C$27</f>
        <v>34.5</v>
      </c>
      <c r="Y9" s="8">
        <f>[5]Outubro!$C$28</f>
        <v>35.4</v>
      </c>
      <c r="Z9" s="8">
        <f>[5]Outubro!$C$29</f>
        <v>32.6</v>
      </c>
      <c r="AA9" s="8">
        <f>[5]Outubro!$C$30</f>
        <v>28.9</v>
      </c>
      <c r="AB9" s="8">
        <f>[5]Outubro!$C$31</f>
        <v>31.1</v>
      </c>
      <c r="AC9" s="8">
        <f>[5]Outubro!$C$32</f>
        <v>34</v>
      </c>
      <c r="AD9" s="8">
        <f>[5]Outubro!$C$33</f>
        <v>34.6</v>
      </c>
      <c r="AE9" s="8">
        <f>[5]Outubro!$C$34</f>
        <v>36.6</v>
      </c>
      <c r="AF9" s="8">
        <f>[5]Outubro!$C$35</f>
        <v>33.9</v>
      </c>
      <c r="AG9" s="34">
        <f t="shared" si="1"/>
        <v>39</v>
      </c>
      <c r="AH9" s="35">
        <f t="shared" si="2"/>
        <v>32.096774193548384</v>
      </c>
    </row>
    <row r="10" spans="1:36" x14ac:dyDescent="0.2">
      <c r="A10" s="5" t="s">
        <v>9</v>
      </c>
      <c r="B10" s="8">
        <f>[6]Outubro!$C$5</f>
        <v>37.6</v>
      </c>
      <c r="C10" s="8">
        <f>[6]Outubro!$C$6</f>
        <v>36.6</v>
      </c>
      <c r="D10" s="8">
        <f>[6]Outubro!$C$7</f>
        <v>35.9</v>
      </c>
      <c r="E10" s="8">
        <f>[6]Outubro!$C$8</f>
        <v>34</v>
      </c>
      <c r="F10" s="8">
        <f>[6]Outubro!$C$9</f>
        <v>35.299999999999997</v>
      </c>
      <c r="G10" s="8">
        <f>[6]Outubro!$C$10</f>
        <v>39.700000000000003</v>
      </c>
      <c r="H10" s="8">
        <f>[6]Outubro!$C$11</f>
        <v>39.4</v>
      </c>
      <c r="I10" s="8">
        <f>[6]Outubro!$C$12</f>
        <v>38.200000000000003</v>
      </c>
      <c r="J10" s="8">
        <f>[6]Outubro!$C$13</f>
        <v>32.200000000000003</v>
      </c>
      <c r="K10" s="8">
        <f>[6]Outubro!$C$14</f>
        <v>26.2</v>
      </c>
      <c r="L10" s="8">
        <f>[6]Outubro!$C$15</f>
        <v>29.7</v>
      </c>
      <c r="M10" s="8">
        <f>[6]Outubro!$C$16</f>
        <v>31.8</v>
      </c>
      <c r="N10" s="8">
        <f>[6]Outubro!$C$17</f>
        <v>35.1</v>
      </c>
      <c r="O10" s="8">
        <f>[6]Outubro!$C$18</f>
        <v>35.9</v>
      </c>
      <c r="P10" s="8">
        <f>[6]Outubro!$C$19</f>
        <v>35.4</v>
      </c>
      <c r="Q10" s="8">
        <f>[6]Outubro!$C$20</f>
        <v>35.6</v>
      </c>
      <c r="R10" s="8">
        <f>[6]Outubro!$C$21</f>
        <v>36.799999999999997</v>
      </c>
      <c r="S10" s="8">
        <f>[6]Outubro!$C$22</f>
        <v>31.4</v>
      </c>
      <c r="T10" s="8">
        <f>[6]Outubro!$C$23</f>
        <v>23.7</v>
      </c>
      <c r="U10" s="8">
        <f>[6]Outubro!$C$24</f>
        <v>26.7</v>
      </c>
      <c r="V10" s="8">
        <f>[6]Outubro!$C$25</f>
        <v>33.200000000000003</v>
      </c>
      <c r="W10" s="8">
        <f>[6]Outubro!$C$26</f>
        <v>33.1</v>
      </c>
      <c r="X10" s="8">
        <f>[6]Outubro!$C$27</f>
        <v>33.799999999999997</v>
      </c>
      <c r="Y10" s="8">
        <f>[6]Outubro!$C$28</f>
        <v>34.700000000000003</v>
      </c>
      <c r="Z10" s="8">
        <f>[6]Outubro!$C$29</f>
        <v>33.700000000000003</v>
      </c>
      <c r="AA10" s="8">
        <f>[6]Outubro!$C$30</f>
        <v>28.3</v>
      </c>
      <c r="AB10" s="8">
        <f>[6]Outubro!$C$31</f>
        <v>29.5</v>
      </c>
      <c r="AC10" s="8">
        <f>[6]Outubro!$C$32</f>
        <v>31.5</v>
      </c>
      <c r="AD10" s="8">
        <f>[6]Outubro!$C$33</f>
        <v>32.9</v>
      </c>
      <c r="AE10" s="8">
        <f>[6]Outubro!$C$34</f>
        <v>34.799999999999997</v>
      </c>
      <c r="AF10" s="8">
        <f>[6]Outubro!$C$35</f>
        <v>34.4</v>
      </c>
      <c r="AG10" s="34">
        <f t="shared" si="1"/>
        <v>39.700000000000003</v>
      </c>
      <c r="AH10" s="35">
        <f t="shared" si="2"/>
        <v>33.454838709677418</v>
      </c>
    </row>
    <row r="11" spans="1:36" x14ac:dyDescent="0.2">
      <c r="A11" s="5" t="s">
        <v>10</v>
      </c>
      <c r="B11" s="8">
        <f>[7]Outubro!$C$5</f>
        <v>38.1</v>
      </c>
      <c r="C11" s="8">
        <f>[7]Outubro!$C$6</f>
        <v>38</v>
      </c>
      <c r="D11" s="8">
        <f>[7]Outubro!$C$7</f>
        <v>32.200000000000003</v>
      </c>
      <c r="E11" s="8">
        <f>[7]Outubro!$C$8</f>
        <v>30.6</v>
      </c>
      <c r="F11" s="8">
        <f>[7]Outubro!$C$9</f>
        <v>31.6</v>
      </c>
      <c r="G11" s="8">
        <f>[7]Outubro!$C$10</f>
        <v>33.700000000000003</v>
      </c>
      <c r="H11" s="8">
        <f>[7]Outubro!$C$11</f>
        <v>35.9</v>
      </c>
      <c r="I11" s="8">
        <f>[7]Outubro!$C$12</f>
        <v>37.200000000000003</v>
      </c>
      <c r="J11" s="8">
        <f>[7]Outubro!$C$13</f>
        <v>32.9</v>
      </c>
      <c r="K11" s="8">
        <f>[7]Outubro!$C$14</f>
        <v>22.6</v>
      </c>
      <c r="L11" s="8">
        <f>[7]Outubro!$C$15</f>
        <v>25.1</v>
      </c>
      <c r="M11" s="8">
        <f>[7]Outubro!$C$16</f>
        <v>28.4</v>
      </c>
      <c r="N11" s="8">
        <f>[7]Outubro!$C$17</f>
        <v>32</v>
      </c>
      <c r="O11" s="8">
        <f>[7]Outubro!$C$18</f>
        <v>33</v>
      </c>
      <c r="P11" s="8">
        <f>[7]Outubro!$C$19</f>
        <v>32.6</v>
      </c>
      <c r="Q11" s="8">
        <f>[7]Outubro!$C$20</f>
        <v>35.700000000000003</v>
      </c>
      <c r="R11" s="8">
        <f>[7]Outubro!$C$21</f>
        <v>35.6</v>
      </c>
      <c r="S11" s="8">
        <f>[7]Outubro!$C$22</f>
        <v>30.7</v>
      </c>
      <c r="T11" s="8">
        <f>[7]Outubro!$C$23</f>
        <v>28.3</v>
      </c>
      <c r="U11" s="8">
        <f>[7]Outubro!$C$24</f>
        <v>24.9</v>
      </c>
      <c r="V11" s="8">
        <f>[7]Outubro!$C$25</f>
        <v>29.1</v>
      </c>
      <c r="W11" s="8">
        <f>[7]Outubro!$C$26</f>
        <v>32.200000000000003</v>
      </c>
      <c r="X11" s="8">
        <f>[7]Outubro!$C$27</f>
        <v>34.4</v>
      </c>
      <c r="Y11" s="8">
        <f>[7]Outubro!$C$28</f>
        <v>36.4</v>
      </c>
      <c r="Z11" s="8">
        <f>[7]Outubro!$C$29</f>
        <v>32.6</v>
      </c>
      <c r="AA11" s="8">
        <f>[7]Outubro!$C$30</f>
        <v>28.2</v>
      </c>
      <c r="AB11" s="8">
        <f>[7]Outubro!$C$31</f>
        <v>31</v>
      </c>
      <c r="AC11" s="8">
        <f>[7]Outubro!$C$32</f>
        <v>26.1</v>
      </c>
      <c r="AD11" s="8">
        <f>[7]Outubro!$C$33</f>
        <v>31.8</v>
      </c>
      <c r="AE11" s="8">
        <f>[7]Outubro!$C$34</f>
        <v>32.700000000000003</v>
      </c>
      <c r="AF11" s="8">
        <f>[7]Outubro!$C$35</f>
        <v>33.200000000000003</v>
      </c>
      <c r="AG11" s="34">
        <f t="shared" si="1"/>
        <v>38.1</v>
      </c>
      <c r="AH11" s="35">
        <f t="shared" si="2"/>
        <v>31.832258064516136</v>
      </c>
    </row>
    <row r="12" spans="1:36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4">
        <f t="shared" si="1"/>
        <v>0</v>
      </c>
      <c r="AH12" s="35" t="e">
        <f t="shared" si="2"/>
        <v>#DIV/0!</v>
      </c>
    </row>
    <row r="13" spans="1:36" x14ac:dyDescent="0.2">
      <c r="A13" s="5" t="s">
        <v>14</v>
      </c>
      <c r="B13" s="8">
        <f>[8]Outubro!$C$5</f>
        <v>38.200000000000003</v>
      </c>
      <c r="C13" s="8">
        <f>[8]Outubro!$C$6</f>
        <v>36</v>
      </c>
      <c r="D13" s="8">
        <f>[8]Outubro!$C$7</f>
        <v>29.8</v>
      </c>
      <c r="E13" s="8">
        <f>[8]Outubro!$C$8</f>
        <v>33.700000000000003</v>
      </c>
      <c r="F13" s="8">
        <f>[8]Outubro!$C$9</f>
        <v>35.1</v>
      </c>
      <c r="G13" s="8">
        <f>[8]Outubro!$C$10</f>
        <v>37.1</v>
      </c>
      <c r="H13" s="8">
        <f>[8]Outubro!$C$11</f>
        <v>40.6</v>
      </c>
      <c r="I13" s="8">
        <f>[8]Outubro!$C$12</f>
        <v>40.6</v>
      </c>
      <c r="J13" s="8">
        <f>[8]Outubro!$C$13</f>
        <v>33.4</v>
      </c>
      <c r="K13" s="8">
        <f>[8]Outubro!$C$14</f>
        <v>26.4</v>
      </c>
      <c r="L13" s="8">
        <f>[8]Outubro!$C$15</f>
        <v>26.8</v>
      </c>
      <c r="M13" s="8">
        <f>[8]Outubro!$C$16</f>
        <v>30</v>
      </c>
      <c r="N13" s="8">
        <f>[8]Outubro!$C$17</f>
        <v>34.5</v>
      </c>
      <c r="O13" s="8">
        <f>[8]Outubro!$C$18</f>
        <v>33.799999999999997</v>
      </c>
      <c r="P13" s="8">
        <f>[8]Outubro!$C$19</f>
        <v>36.6</v>
      </c>
      <c r="Q13" s="8">
        <f>[8]Outubro!$C$20</f>
        <v>35.6</v>
      </c>
      <c r="R13" s="8">
        <f>[8]Outubro!$C$21</f>
        <v>37.200000000000003</v>
      </c>
      <c r="S13" s="8">
        <f>[8]Outubro!$C$22</f>
        <v>29.5</v>
      </c>
      <c r="T13" s="8">
        <f>[8]Outubro!$C$23</f>
        <v>28.3</v>
      </c>
      <c r="U13" s="8">
        <f>[8]Outubro!$C$24</f>
        <v>31.7</v>
      </c>
      <c r="V13" s="8">
        <f>[8]Outubro!$C$25</f>
        <v>33.9</v>
      </c>
      <c r="W13" s="8">
        <f>[8]Outubro!$C$26</f>
        <v>34.799999999999997</v>
      </c>
      <c r="X13" s="8">
        <f>[8]Outubro!$C$27</f>
        <v>37</v>
      </c>
      <c r="Y13" s="8">
        <f>[8]Outubro!$C$28</f>
        <v>38.4</v>
      </c>
      <c r="Z13" s="8">
        <f>[8]Outubro!$C$29</f>
        <v>35.5</v>
      </c>
      <c r="AA13" s="8">
        <f>[8]Outubro!$C$30</f>
        <v>29.7</v>
      </c>
      <c r="AB13" s="8">
        <f>[8]Outubro!$C$31</f>
        <v>33.5</v>
      </c>
      <c r="AC13" s="8">
        <f>[8]Outubro!$C$32</f>
        <v>35.5</v>
      </c>
      <c r="AD13" s="8">
        <f>[8]Outubro!$C$33</f>
        <v>36.200000000000003</v>
      </c>
      <c r="AE13" s="8">
        <f>[8]Outubro!$C$34</f>
        <v>38.5</v>
      </c>
      <c r="AF13" s="8">
        <f>[8]Outubro!$C$35</f>
        <v>37</v>
      </c>
      <c r="AG13" s="34">
        <f t="shared" si="1"/>
        <v>40.6</v>
      </c>
      <c r="AH13" s="35">
        <f t="shared" si="2"/>
        <v>34.351612903225806</v>
      </c>
    </row>
    <row r="14" spans="1:36" hidden="1" x14ac:dyDescent="0.2">
      <c r="A14" s="5" t="s">
        <v>15</v>
      </c>
      <c r="B14" s="8" t="str">
        <f>[9]Outubro!$C$5</f>
        <v>*</v>
      </c>
      <c r="C14" s="8" t="str">
        <f>[9]Outubro!$C$6</f>
        <v>*</v>
      </c>
      <c r="D14" s="8" t="str">
        <f>[9]Outubro!$C$7</f>
        <v>*</v>
      </c>
      <c r="E14" s="8" t="str">
        <f>[9]Outubro!$C$8</f>
        <v>*</v>
      </c>
      <c r="F14" s="8" t="str">
        <f>[9]Outubro!$C$9</f>
        <v>*</v>
      </c>
      <c r="G14" s="8" t="str">
        <f>[9]Outubro!$C$10</f>
        <v>*</v>
      </c>
      <c r="H14" s="8" t="str">
        <f>[9]Outubro!$C$11</f>
        <v>*</v>
      </c>
      <c r="I14" s="8" t="str">
        <f>[9]Outubro!$C$12</f>
        <v>*</v>
      </c>
      <c r="J14" s="8" t="str">
        <f>[9]Outubro!$C$13</f>
        <v>*</v>
      </c>
      <c r="K14" s="8" t="str">
        <f>[9]Outubro!$C$14</f>
        <v>*</v>
      </c>
      <c r="L14" s="8" t="str">
        <f>[9]Outubro!$C$15</f>
        <v>*</v>
      </c>
      <c r="M14" s="8" t="str">
        <f>[9]Outubro!$C$16</f>
        <v>*</v>
      </c>
      <c r="N14" s="8" t="str">
        <f>[9]Outubro!$C$17</f>
        <v>*</v>
      </c>
      <c r="O14" s="8" t="str">
        <f>[9]Outubro!$C$18</f>
        <v>*</v>
      </c>
      <c r="P14" s="8" t="str">
        <f>[9]Outubro!$C$19</f>
        <v>*</v>
      </c>
      <c r="Q14" s="8" t="str">
        <f>[9]Outubro!$C$20</f>
        <v>*</v>
      </c>
      <c r="R14" s="8" t="str">
        <f>[9]Outubro!$C$21</f>
        <v>*</v>
      </c>
      <c r="S14" s="8" t="str">
        <f>[9]Outubro!$C$22</f>
        <v>*</v>
      </c>
      <c r="T14" s="8" t="str">
        <f>[9]Outubro!$C$23</f>
        <v>*</v>
      </c>
      <c r="U14" s="8" t="str">
        <f>[9]Outubro!$C$24</f>
        <v>*</v>
      </c>
      <c r="V14" s="8" t="str">
        <f>[9]Outubro!$C$25</f>
        <v>*</v>
      </c>
      <c r="W14" s="8" t="str">
        <f>[9]Outubro!$C$26</f>
        <v>*</v>
      </c>
      <c r="X14" s="8" t="str">
        <f>[9]Outubro!$C$27</f>
        <v>*</v>
      </c>
      <c r="Y14" s="8" t="str">
        <f>[9]Outubro!$C$28</f>
        <v>*</v>
      </c>
      <c r="Z14" s="8" t="str">
        <f>[9]Outubro!$C$29</f>
        <v>*</v>
      </c>
      <c r="AA14" s="8" t="str">
        <f>[9]Outubro!$C$30</f>
        <v>*</v>
      </c>
      <c r="AB14" s="8" t="str">
        <f>[9]Outubro!$C$31</f>
        <v>*</v>
      </c>
      <c r="AC14" s="8" t="str">
        <f>[9]Outubro!$C$32</f>
        <v>*</v>
      </c>
      <c r="AD14" s="8" t="str">
        <f>[9]Outubro!$C$33</f>
        <v>*</v>
      </c>
      <c r="AE14" s="8" t="str">
        <f>[9]Outubro!$C$34</f>
        <v>*</v>
      </c>
      <c r="AF14" s="8" t="str">
        <f>[9]Outubro!$C$35</f>
        <v>*</v>
      </c>
      <c r="AG14" s="34">
        <f t="shared" si="1"/>
        <v>0</v>
      </c>
      <c r="AH14" s="35" t="e">
        <f t="shared" si="2"/>
        <v>#DIV/0!</v>
      </c>
    </row>
    <row r="15" spans="1:36" x14ac:dyDescent="0.2">
      <c r="A15" s="5" t="s">
        <v>16</v>
      </c>
      <c r="B15" s="8">
        <f>[10]Outubro!$C$5</f>
        <v>39</v>
      </c>
      <c r="C15" s="8">
        <f>[10]Outubro!$C$6</f>
        <v>38.9</v>
      </c>
      <c r="D15" s="8">
        <f>[10]Outubro!$C$7</f>
        <v>29.9</v>
      </c>
      <c r="E15" s="8">
        <f>[10]Outubro!$C$8</f>
        <v>32.799999999999997</v>
      </c>
      <c r="F15" s="8">
        <f>[10]Outubro!$C$9</f>
        <v>33</v>
      </c>
      <c r="G15" s="8">
        <f>[10]Outubro!$C$10</f>
        <v>34.5</v>
      </c>
      <c r="H15" s="8">
        <f>[10]Outubro!$C$11</f>
        <v>38.6</v>
      </c>
      <c r="I15" s="8">
        <f>[10]Outubro!$C$12</f>
        <v>38.5</v>
      </c>
      <c r="J15" s="8">
        <f>[10]Outubro!$C$13</f>
        <v>32.5</v>
      </c>
      <c r="K15" s="8">
        <f>[10]Outubro!$C$14</f>
        <v>22.4</v>
      </c>
      <c r="L15" s="8">
        <f>[10]Outubro!$C$15</f>
        <v>25.5</v>
      </c>
      <c r="M15" s="8">
        <f>[10]Outubro!$C$16</f>
        <v>29.4</v>
      </c>
      <c r="N15" s="8">
        <f>[10]Outubro!$C$17</f>
        <v>32.5</v>
      </c>
      <c r="O15" s="8">
        <f>[10]Outubro!$C$18</f>
        <v>32.299999999999997</v>
      </c>
      <c r="P15" s="8">
        <f>[10]Outubro!$C$19</f>
        <v>35.6</v>
      </c>
      <c r="Q15" s="8">
        <f>[10]Outubro!$C$20</f>
        <v>36</v>
      </c>
      <c r="R15" s="8">
        <f>[10]Outubro!$C$21</f>
        <v>37.700000000000003</v>
      </c>
      <c r="S15" s="8">
        <f>[10]Outubro!$C$22</f>
        <v>27.9</v>
      </c>
      <c r="T15" s="8">
        <f>[10]Outubro!$C$23</f>
        <v>22.3</v>
      </c>
      <c r="U15" s="8">
        <f>[10]Outubro!$C$24</f>
        <v>26.3</v>
      </c>
      <c r="V15" s="8">
        <f>[10]Outubro!$C$25</f>
        <v>31.7</v>
      </c>
      <c r="W15" s="8">
        <f>[10]Outubro!$C$26</f>
        <v>35.299999999999997</v>
      </c>
      <c r="X15" s="8">
        <f>[10]Outubro!$C$27</f>
        <v>35.700000000000003</v>
      </c>
      <c r="Y15" s="8">
        <f>[10]Outubro!$C$28</f>
        <v>36.700000000000003</v>
      </c>
      <c r="Z15" s="8">
        <f>[10]Outubro!$C$29</f>
        <v>34</v>
      </c>
      <c r="AA15" s="8">
        <f>[10]Outubro!$C$30</f>
        <v>30</v>
      </c>
      <c r="AB15" s="8">
        <f>[10]Outubro!$C$31</f>
        <v>33.5</v>
      </c>
      <c r="AC15" s="8">
        <f>[10]Outubro!$C$32</f>
        <v>32.299999999999997</v>
      </c>
      <c r="AD15" s="8">
        <f>[10]Outubro!$C$33</f>
        <v>34.9</v>
      </c>
      <c r="AE15" s="8">
        <f>[10]Outubro!$C$34</f>
        <v>36.1</v>
      </c>
      <c r="AF15" s="8">
        <f>[10]Outubro!$C$35</f>
        <v>34.799999999999997</v>
      </c>
      <c r="AG15" s="34">
        <f t="shared" si="1"/>
        <v>39</v>
      </c>
      <c r="AH15" s="35">
        <f t="shared" si="2"/>
        <v>32.92258064516129</v>
      </c>
    </row>
    <row r="16" spans="1:36" x14ac:dyDescent="0.2">
      <c r="A16" s="5" t="s">
        <v>17</v>
      </c>
      <c r="B16" s="8">
        <f>[11]Outubro!$C$5</f>
        <v>38</v>
      </c>
      <c r="C16" s="8">
        <f>[11]Outubro!$C$6</f>
        <v>38.1</v>
      </c>
      <c r="D16" s="8">
        <f>[11]Outubro!$C$7</f>
        <v>37.700000000000003</v>
      </c>
      <c r="E16" s="8">
        <f>[11]Outubro!$C$8</f>
        <v>36.1</v>
      </c>
      <c r="F16" s="8">
        <f>[11]Outubro!$C$9</f>
        <v>36.799999999999997</v>
      </c>
      <c r="G16" s="8">
        <f>[11]Outubro!$C$10</f>
        <v>40.700000000000003</v>
      </c>
      <c r="H16" s="8">
        <f>[11]Outubro!$C$11</f>
        <v>39.6</v>
      </c>
      <c r="I16" s="8">
        <f>[11]Outubro!$C$12</f>
        <v>39.200000000000003</v>
      </c>
      <c r="J16" s="8">
        <f>[11]Outubro!$C$13</f>
        <v>31.8</v>
      </c>
      <c r="K16" s="8">
        <f>[11]Outubro!$C$14</f>
        <v>26.2</v>
      </c>
      <c r="L16" s="8">
        <f>[11]Outubro!$C$15</f>
        <v>32.9</v>
      </c>
      <c r="M16" s="8">
        <f>[11]Outubro!$C$16</f>
        <v>34.299999999999997</v>
      </c>
      <c r="N16" s="8">
        <f>[11]Outubro!$C$17</f>
        <v>37</v>
      </c>
      <c r="O16" s="8">
        <f>[11]Outubro!$C$18</f>
        <v>38.4</v>
      </c>
      <c r="P16" s="8">
        <f>[11]Outubro!$C$19</f>
        <v>36.1</v>
      </c>
      <c r="Q16" s="8">
        <f>[11]Outubro!$C$20</f>
        <v>36.4</v>
      </c>
      <c r="R16" s="8">
        <f>[11]Outubro!$C$21</f>
        <v>37.5</v>
      </c>
      <c r="S16" s="8">
        <f>[11]Outubro!$C$22</f>
        <v>33.4</v>
      </c>
      <c r="T16" s="8">
        <f>[11]Outubro!$C$23</f>
        <v>23.8</v>
      </c>
      <c r="U16" s="8">
        <f>[11]Outubro!$C$24</f>
        <v>29</v>
      </c>
      <c r="V16" s="8">
        <f>[11]Outubro!$C$25</f>
        <v>33.5</v>
      </c>
      <c r="W16" s="8">
        <f>[11]Outubro!$C$26</f>
        <v>35.200000000000003</v>
      </c>
      <c r="X16" s="8">
        <f>[11]Outubro!$C$27</f>
        <v>33.299999999999997</v>
      </c>
      <c r="Y16" s="8">
        <f>[11]Outubro!$C$28</f>
        <v>35.5</v>
      </c>
      <c r="Z16" s="8">
        <f>[11]Outubro!$C$29</f>
        <v>34.4</v>
      </c>
      <c r="AA16" s="8">
        <f>[11]Outubro!$C$30</f>
        <v>28.5</v>
      </c>
      <c r="AB16" s="8">
        <f>[11]Outubro!$C$31</f>
        <v>31</v>
      </c>
      <c r="AC16" s="8">
        <f>[11]Outubro!$C$32</f>
        <v>32.5</v>
      </c>
      <c r="AD16" s="8">
        <f>[11]Outubro!$C$33</f>
        <v>33.200000000000003</v>
      </c>
      <c r="AE16" s="8">
        <f>[11]Outubro!$C$34</f>
        <v>35.799999999999997</v>
      </c>
      <c r="AF16" s="8">
        <f>[11]Outubro!$C$35</f>
        <v>34.200000000000003</v>
      </c>
      <c r="AG16" s="34">
        <f t="shared" si="1"/>
        <v>40.700000000000003</v>
      </c>
      <c r="AH16" s="35">
        <f t="shared" si="2"/>
        <v>34.519354838709674</v>
      </c>
      <c r="AJ16" s="9" t="s">
        <v>13</v>
      </c>
    </row>
    <row r="17" spans="1:39" x14ac:dyDescent="0.2">
      <c r="A17" s="5" t="s">
        <v>18</v>
      </c>
      <c r="B17" s="8">
        <f>[12]Outubro!$C$5</f>
        <v>37.5</v>
      </c>
      <c r="C17" s="8">
        <f>[12]Outubro!$C$6</f>
        <v>37.299999999999997</v>
      </c>
      <c r="D17" s="8">
        <f>[12]Outubro!$C$7</f>
        <v>35.1</v>
      </c>
      <c r="E17" s="8">
        <f>[12]Outubro!$C$8</f>
        <v>34.6</v>
      </c>
      <c r="F17" s="8">
        <f>[12]Outubro!$C$9</f>
        <v>35.6</v>
      </c>
      <c r="G17" s="8">
        <f>[12]Outubro!$C$10</f>
        <v>39.700000000000003</v>
      </c>
      <c r="H17" s="8">
        <f>[12]Outubro!$C$11</f>
        <v>39.700000000000003</v>
      </c>
      <c r="I17" s="8">
        <f>[12]Outubro!$C$12</f>
        <v>38.299999999999997</v>
      </c>
      <c r="J17" s="8">
        <f>[12]Outubro!$C$13</f>
        <v>34.299999999999997</v>
      </c>
      <c r="K17" s="8">
        <f>[12]Outubro!$C$14</f>
        <v>25.2</v>
      </c>
      <c r="L17" s="8">
        <f>[12]Outubro!$C$15</f>
        <v>25.8</v>
      </c>
      <c r="M17" s="8">
        <f>[12]Outubro!$C$16</f>
        <v>31.7</v>
      </c>
      <c r="N17" s="8">
        <f>[12]Outubro!$C$17</f>
        <v>36.1</v>
      </c>
      <c r="O17" s="8">
        <f>[12]Outubro!$C$18</f>
        <v>36.4</v>
      </c>
      <c r="P17" s="8">
        <f>[12]Outubro!$C$19</f>
        <v>36.200000000000003</v>
      </c>
      <c r="Q17" s="8">
        <f>[12]Outubro!$C$20</f>
        <v>35.799999999999997</v>
      </c>
      <c r="R17" s="8">
        <f>[12]Outubro!$C$21</f>
        <v>37.1</v>
      </c>
      <c r="S17" s="8">
        <f>[12]Outubro!$C$22</f>
        <v>29.9</v>
      </c>
      <c r="T17" s="8">
        <f>[12]Outubro!$C$23</f>
        <v>24.8</v>
      </c>
      <c r="U17" s="8">
        <f>[12]Outubro!$C$24</f>
        <v>28.7</v>
      </c>
      <c r="V17" s="8">
        <f>[12]Outubro!$C$25</f>
        <v>33.700000000000003</v>
      </c>
      <c r="W17" s="8">
        <f>[12]Outubro!$C$26</f>
        <v>34.1</v>
      </c>
      <c r="X17" s="8">
        <f>[12]Outubro!$C$27</f>
        <v>35.299999999999997</v>
      </c>
      <c r="Y17" s="8">
        <f>[12]Outubro!$C$28</f>
        <v>35.200000000000003</v>
      </c>
      <c r="Z17" s="8">
        <f>[12]Outubro!$C$29</f>
        <v>33.9</v>
      </c>
      <c r="AA17" s="8">
        <f>[12]Outubro!$C$30</f>
        <v>28.7</v>
      </c>
      <c r="AB17" s="8">
        <f>[12]Outubro!$C$31</f>
        <v>29.3</v>
      </c>
      <c r="AC17" s="8">
        <f>[12]Outubro!$C$32</f>
        <v>31.6</v>
      </c>
      <c r="AD17" s="8">
        <f>[12]Outubro!$C$33</f>
        <v>34</v>
      </c>
      <c r="AE17" s="8">
        <f>[12]Outubro!$C$34</f>
        <v>35.9</v>
      </c>
      <c r="AF17" s="8">
        <f>[12]Outubro!$C$35</f>
        <v>34.9</v>
      </c>
      <c r="AG17" s="34">
        <f t="shared" si="1"/>
        <v>39.700000000000003</v>
      </c>
      <c r="AH17" s="35">
        <f t="shared" si="2"/>
        <v>33.754838709677422</v>
      </c>
      <c r="AJ17" s="9" t="s">
        <v>13</v>
      </c>
    </row>
    <row r="18" spans="1:39" x14ac:dyDescent="0.2">
      <c r="A18" s="5" t="s">
        <v>19</v>
      </c>
      <c r="B18" s="8">
        <f>[13]Outubro!$C$5</f>
        <v>39.700000000000003</v>
      </c>
      <c r="C18" s="8">
        <f>[13]Outubro!$C$6</f>
        <v>40.299999999999997</v>
      </c>
      <c r="D18" s="8">
        <f>[13]Outubro!$C$7</f>
        <v>38.299999999999997</v>
      </c>
      <c r="E18" s="8">
        <f>[13]Outubro!$C$8</f>
        <v>36.9</v>
      </c>
      <c r="F18" s="8">
        <f>[13]Outubro!$C$9</f>
        <v>37.4</v>
      </c>
      <c r="G18" s="8">
        <f>[13]Outubro!$C$10</f>
        <v>38.9</v>
      </c>
      <c r="H18" s="8">
        <f>[13]Outubro!$C$11</f>
        <v>41.5</v>
      </c>
      <c r="I18" s="8">
        <f>[13]Outubro!$C$12</f>
        <v>39.799999999999997</v>
      </c>
      <c r="J18" s="8">
        <f>[13]Outubro!$C$13</f>
        <v>37.1</v>
      </c>
      <c r="K18" s="8">
        <f>[13]Outubro!$C$14</f>
        <v>29.5</v>
      </c>
      <c r="L18" s="8">
        <f>[13]Outubro!$C$15</f>
        <v>35.200000000000003</v>
      </c>
      <c r="M18" s="8">
        <f>[13]Outubro!$C$16</f>
        <v>35</v>
      </c>
      <c r="N18" s="8">
        <f>[13]Outubro!$C$17</f>
        <v>36.700000000000003</v>
      </c>
      <c r="O18" s="8">
        <f>[13]Outubro!$C$18</f>
        <v>36.9</v>
      </c>
      <c r="P18" s="8">
        <f>[13]Outubro!$C$19</f>
        <v>34.200000000000003</v>
      </c>
      <c r="Q18" s="8">
        <f>[13]Outubro!$C$20</f>
        <v>36.6</v>
      </c>
      <c r="R18" s="8">
        <f>[13]Outubro!$C$21</f>
        <v>37.799999999999997</v>
      </c>
      <c r="S18" s="8">
        <f>[13]Outubro!$C$22</f>
        <v>33.799999999999997</v>
      </c>
      <c r="T18" s="8">
        <f>[13]Outubro!$C$23</f>
        <v>31.3</v>
      </c>
      <c r="U18" s="8">
        <f>[13]Outubro!$C$24</f>
        <v>26.7</v>
      </c>
      <c r="V18" s="8">
        <f>[13]Outubro!$C$25</f>
        <v>32.799999999999997</v>
      </c>
      <c r="W18" s="8">
        <f>[13]Outubro!$C$26</f>
        <v>33.5</v>
      </c>
      <c r="X18" s="8">
        <f>[13]Outubro!$C$27</f>
        <v>35.299999999999997</v>
      </c>
      <c r="Y18" s="8">
        <f>[13]Outubro!$C$28</f>
        <v>34.700000000000003</v>
      </c>
      <c r="Z18" s="8">
        <f>[13]Outubro!$C$29</f>
        <v>34</v>
      </c>
      <c r="AA18" s="8">
        <f>[13]Outubro!$C$30</f>
        <v>28.3</v>
      </c>
      <c r="AB18" s="8">
        <f>[13]Outubro!$C$31</f>
        <v>29.7</v>
      </c>
      <c r="AC18" s="8">
        <f>[13]Outubro!$C$32</f>
        <v>30.4</v>
      </c>
      <c r="AD18" s="8">
        <f>[13]Outubro!$C$33</f>
        <v>34.5</v>
      </c>
      <c r="AE18" s="8">
        <f>[13]Outubro!$C$34</f>
        <v>34</v>
      </c>
      <c r="AF18" s="8">
        <f>[13]Outubro!$C$35</f>
        <v>33.799999999999997</v>
      </c>
      <c r="AG18" s="34">
        <f t="shared" si="1"/>
        <v>41.5</v>
      </c>
      <c r="AH18" s="35">
        <f t="shared" si="2"/>
        <v>34.987096774193546</v>
      </c>
      <c r="AI18" s="9"/>
      <c r="AJ18" s="9" t="s">
        <v>13</v>
      </c>
    </row>
    <row r="19" spans="1:39" x14ac:dyDescent="0.2">
      <c r="A19" s="5" t="s">
        <v>20</v>
      </c>
      <c r="B19" s="8">
        <f>[14]Outubro!$C$5</f>
        <v>36.700000000000003</v>
      </c>
      <c r="C19" s="8">
        <f>[14]Outubro!$C$6</f>
        <v>36.6</v>
      </c>
      <c r="D19" s="8">
        <f>[14]Outubro!$C$7</f>
        <v>36.1</v>
      </c>
      <c r="E19" s="8">
        <f>[14]Outubro!$C$8</f>
        <v>34.5</v>
      </c>
      <c r="F19" s="8">
        <f>[14]Outubro!$C$9</f>
        <v>35.4</v>
      </c>
      <c r="G19" s="8">
        <f>[14]Outubro!$C$10</f>
        <v>37.5</v>
      </c>
      <c r="H19" s="8">
        <f>[14]Outubro!$C$11</f>
        <v>39.4</v>
      </c>
      <c r="I19" s="8">
        <f>[14]Outubro!$C$12</f>
        <v>37.799999999999997</v>
      </c>
      <c r="J19" s="8">
        <f>[14]Outubro!$C$13</f>
        <v>34.4</v>
      </c>
      <c r="K19" s="8">
        <f>[14]Outubro!$C$14</f>
        <v>27.7</v>
      </c>
      <c r="L19" s="8">
        <f>[14]Outubro!$C$15</f>
        <v>32.5</v>
      </c>
      <c r="M19" s="8">
        <f>[14]Outubro!$C$16</f>
        <v>31.9</v>
      </c>
      <c r="N19" s="8">
        <f>[14]Outubro!$C$17</f>
        <v>33.1</v>
      </c>
      <c r="O19" s="8">
        <f>[14]Outubro!$C$18</f>
        <v>34.200000000000003</v>
      </c>
      <c r="P19" s="8" t="str">
        <f>[14]Outubro!$C$19</f>
        <v>*</v>
      </c>
      <c r="Q19" s="8" t="str">
        <f>[14]Outubro!$C$20</f>
        <v>*</v>
      </c>
      <c r="R19" s="8" t="str">
        <f>[14]Outubro!$C$21</f>
        <v>*</v>
      </c>
      <c r="S19" s="8" t="str">
        <f>[14]Outubro!$C$22</f>
        <v>*</v>
      </c>
      <c r="T19" s="8" t="str">
        <f>[14]Outubro!$C$23</f>
        <v>*</v>
      </c>
      <c r="U19" s="8" t="str">
        <f>[14]Outubro!$C$24</f>
        <v>*</v>
      </c>
      <c r="V19" s="8" t="str">
        <f>[14]Outubro!$C$25</f>
        <v>*</v>
      </c>
      <c r="W19" s="8" t="str">
        <f>[14]Outubro!$C$26</f>
        <v>*</v>
      </c>
      <c r="X19" s="8">
        <f>[14]Outubro!$C$27</f>
        <v>32</v>
      </c>
      <c r="Y19" s="8" t="str">
        <f>[14]Outubro!$C$28</f>
        <v>*</v>
      </c>
      <c r="Z19" s="8" t="str">
        <f>[14]Outubro!$C$29</f>
        <v>*</v>
      </c>
      <c r="AA19" s="8" t="str">
        <f>[14]Outubro!$C$30</f>
        <v>*</v>
      </c>
      <c r="AB19" s="8" t="str">
        <f>[14]Outubro!$C$31</f>
        <v>*</v>
      </c>
      <c r="AC19" s="8" t="str">
        <f>[14]Outubro!$C$32</f>
        <v>*</v>
      </c>
      <c r="AD19" s="8" t="str">
        <f>[14]Outubro!$C$33</f>
        <v>*</v>
      </c>
      <c r="AE19" s="8" t="str">
        <f>[14]Outubro!$C$34</f>
        <v>*</v>
      </c>
      <c r="AF19" s="8" t="str">
        <f>[14]Outubro!$C$35</f>
        <v>*</v>
      </c>
      <c r="AG19" s="34">
        <f t="shared" si="1"/>
        <v>39.4</v>
      </c>
      <c r="AH19" s="35">
        <f t="shared" si="2"/>
        <v>34.653333333333329</v>
      </c>
    </row>
    <row r="20" spans="1:39" x14ac:dyDescent="0.2">
      <c r="A20" s="5" t="s">
        <v>21</v>
      </c>
      <c r="B20" s="8">
        <f>[15]Outubro!$C$5</f>
        <v>41.7</v>
      </c>
      <c r="C20" s="8">
        <f>[15]Outubro!$C$6</f>
        <v>39.1</v>
      </c>
      <c r="D20" s="8">
        <f>[15]Outubro!$C$7</f>
        <v>35.6</v>
      </c>
      <c r="E20" s="8">
        <f>[15]Outubro!$C$8</f>
        <v>36.4</v>
      </c>
      <c r="F20" s="8">
        <f>[15]Outubro!$C$9</f>
        <v>41.9</v>
      </c>
      <c r="G20" s="8">
        <f>[15]Outubro!$C$10</f>
        <v>42.7</v>
      </c>
      <c r="H20" s="8">
        <f>[15]Outubro!$C$11</f>
        <v>39.5</v>
      </c>
      <c r="I20" s="8">
        <f>[15]Outubro!$C$12</f>
        <v>42.2</v>
      </c>
      <c r="J20" s="8">
        <f>[15]Outubro!$C$13</f>
        <v>35.4</v>
      </c>
      <c r="K20" s="8">
        <f>[15]Outubro!$C$14</f>
        <v>30.8</v>
      </c>
      <c r="L20" s="8">
        <f>[15]Outubro!$C$15</f>
        <v>29.1</v>
      </c>
      <c r="M20" s="8">
        <f>[15]Outubro!$C$16</f>
        <v>35.299999999999997</v>
      </c>
      <c r="N20" s="8">
        <f>[15]Outubro!$C$17</f>
        <v>38.200000000000003</v>
      </c>
      <c r="O20" s="8">
        <f>[15]Outubro!$C$18</f>
        <v>40.200000000000003</v>
      </c>
      <c r="P20" s="8">
        <f>[15]Outubro!$C$19</f>
        <v>38.5</v>
      </c>
      <c r="Q20" s="8">
        <f>[15]Outubro!$C$20</f>
        <v>39</v>
      </c>
      <c r="R20" s="8">
        <f>[15]Outubro!$C$21</f>
        <v>39.1</v>
      </c>
      <c r="S20" s="8">
        <f>[15]Outubro!$C$22</f>
        <v>36.700000000000003</v>
      </c>
      <c r="T20" s="8">
        <f>[15]Outubro!$C$23</f>
        <v>30.9</v>
      </c>
      <c r="U20" s="8">
        <f>[15]Outubro!$C$24</f>
        <v>35.200000000000003</v>
      </c>
      <c r="V20" s="8">
        <f>[15]Outubro!$C$25</f>
        <v>37.4</v>
      </c>
      <c r="W20" s="8">
        <f>[15]Outubro!$C$26</f>
        <v>33.299999999999997</v>
      </c>
      <c r="X20" s="8">
        <f>[15]Outubro!$C$27</f>
        <v>38.700000000000003</v>
      </c>
      <c r="Y20" s="8">
        <f>[15]Outubro!$C$28</f>
        <v>39</v>
      </c>
      <c r="Z20" s="8">
        <f>[15]Outubro!$C$29</f>
        <v>37.200000000000003</v>
      </c>
      <c r="AA20" s="8">
        <f>[15]Outubro!$C$30</f>
        <v>34.5</v>
      </c>
      <c r="AB20" s="8">
        <f>[15]Outubro!$C$31</f>
        <v>30.8</v>
      </c>
      <c r="AC20" s="8">
        <f>[15]Outubro!$C$32</f>
        <v>34.299999999999997</v>
      </c>
      <c r="AD20" s="8">
        <f>[15]Outubro!$C$33</f>
        <v>34</v>
      </c>
      <c r="AE20" s="8">
        <f>[15]Outubro!$C$34</f>
        <v>37.200000000000003</v>
      </c>
      <c r="AF20" s="8">
        <f>[15]Outubro!$C$35</f>
        <v>36.4</v>
      </c>
      <c r="AG20" s="34">
        <f t="shared" si="1"/>
        <v>42.7</v>
      </c>
      <c r="AH20" s="35">
        <f t="shared" si="2"/>
        <v>36.78387096774194</v>
      </c>
      <c r="AI20" s="9" t="s">
        <v>13</v>
      </c>
      <c r="AJ20" t="s">
        <v>13</v>
      </c>
      <c r="AL20" t="s">
        <v>13</v>
      </c>
    </row>
    <row r="21" spans="1:39" x14ac:dyDescent="0.2">
      <c r="A21" s="5" t="s">
        <v>22</v>
      </c>
      <c r="B21" s="8">
        <f>[16]Outubro!$C$5</f>
        <v>37.6</v>
      </c>
      <c r="C21" s="8">
        <f>[16]Outubro!$C$6</f>
        <v>35.9</v>
      </c>
      <c r="D21" s="8">
        <f>[16]Outubro!$C$7</f>
        <v>36.9</v>
      </c>
      <c r="E21" s="8">
        <f>[16]Outubro!$C$8</f>
        <v>36.299999999999997</v>
      </c>
      <c r="F21" s="8">
        <f>[16]Outubro!$C$9</f>
        <v>37.299999999999997</v>
      </c>
      <c r="G21" s="8">
        <f>[16]Outubro!$C$10</f>
        <v>39.299999999999997</v>
      </c>
      <c r="H21" s="8">
        <f>[16]Outubro!$C$11</f>
        <v>39.200000000000003</v>
      </c>
      <c r="I21" s="8">
        <f>[16]Outubro!$C$12</f>
        <v>38</v>
      </c>
      <c r="J21" s="8">
        <f>[16]Outubro!$C$13</f>
        <v>34.200000000000003</v>
      </c>
      <c r="K21" s="8">
        <f>[16]Outubro!$C$14</f>
        <v>30.1</v>
      </c>
      <c r="L21" s="8">
        <f>[16]Outubro!$C$15</f>
        <v>32.9</v>
      </c>
      <c r="M21" s="8">
        <f>[16]Outubro!$C$16</f>
        <v>32.5</v>
      </c>
      <c r="N21" s="8">
        <f>[16]Outubro!$C$17</f>
        <v>34.700000000000003</v>
      </c>
      <c r="O21" s="8">
        <f>[16]Outubro!$C$18</f>
        <v>37.6</v>
      </c>
      <c r="P21" s="8">
        <f>[16]Outubro!$C$19</f>
        <v>30.3</v>
      </c>
      <c r="Q21" s="8">
        <f>[16]Outubro!$C$20</f>
        <v>34.799999999999997</v>
      </c>
      <c r="R21" s="8">
        <f>[16]Outubro!$C$21</f>
        <v>36.4</v>
      </c>
      <c r="S21" s="8">
        <f>[16]Outubro!$C$22</f>
        <v>31.8</v>
      </c>
      <c r="T21" s="8">
        <f>[16]Outubro!$C$23</f>
        <v>28.1</v>
      </c>
      <c r="U21" s="8">
        <f>[16]Outubro!$C$24</f>
        <v>27.4</v>
      </c>
      <c r="V21" s="8">
        <f>[16]Outubro!$C$25</f>
        <v>31.2</v>
      </c>
      <c r="W21" s="8">
        <f>[16]Outubro!$C$26</f>
        <v>32.5</v>
      </c>
      <c r="X21" s="8">
        <f>[16]Outubro!$C$27</f>
        <v>34.5</v>
      </c>
      <c r="Y21" s="8">
        <f>[16]Outubro!$C$28</f>
        <v>34.4</v>
      </c>
      <c r="Z21" s="8">
        <f>[16]Outubro!$C$29</f>
        <v>34.700000000000003</v>
      </c>
      <c r="AA21" s="8">
        <f>[16]Outubro!$C$30</f>
        <v>29.4</v>
      </c>
      <c r="AB21" s="8">
        <f>[16]Outubro!$C$31</f>
        <v>30.3</v>
      </c>
      <c r="AC21" s="8">
        <f>[16]Outubro!$C$32</f>
        <v>30.6</v>
      </c>
      <c r="AD21" s="8">
        <f>[16]Outubro!$C$33</f>
        <v>34</v>
      </c>
      <c r="AE21" s="8">
        <f>[16]Outubro!$C$34</f>
        <v>34.6</v>
      </c>
      <c r="AF21" s="8">
        <f>[16]Outubro!$C$35</f>
        <v>33.9</v>
      </c>
      <c r="AG21" s="34">
        <f t="shared" si="1"/>
        <v>39.299999999999997</v>
      </c>
      <c r="AH21" s="35">
        <f t="shared" si="2"/>
        <v>33.916129032258063</v>
      </c>
      <c r="AJ21" t="s">
        <v>58</v>
      </c>
      <c r="AL21" t="s">
        <v>13</v>
      </c>
    </row>
    <row r="22" spans="1:39" x14ac:dyDescent="0.2">
      <c r="A22" s="5" t="s">
        <v>23</v>
      </c>
      <c r="B22" s="8">
        <f>[17]Outubro!$C$5</f>
        <v>41</v>
      </c>
      <c r="C22" s="8">
        <f>[17]Outubro!$C$6</f>
        <v>40</v>
      </c>
      <c r="D22" s="8">
        <f>[17]Outubro!$C$7</f>
        <v>39.200000000000003</v>
      </c>
      <c r="E22" s="8">
        <f>[17]Outubro!$C$8</f>
        <v>39.4</v>
      </c>
      <c r="F22" s="8">
        <f>[17]Outubro!$C$9</f>
        <v>41</v>
      </c>
      <c r="G22" s="8">
        <f>[17]Outubro!$C$10</f>
        <v>43.1</v>
      </c>
      <c r="H22" s="8">
        <f>[17]Outubro!$C$11</f>
        <v>40.299999999999997</v>
      </c>
      <c r="I22" s="8">
        <f>[17]Outubro!$C$12</f>
        <v>41.8</v>
      </c>
      <c r="J22" s="8">
        <f>[17]Outubro!$C$13</f>
        <v>34.4</v>
      </c>
      <c r="K22" s="8">
        <f>[17]Outubro!$C$14</f>
        <v>33</v>
      </c>
      <c r="L22" s="8">
        <f>[17]Outubro!$C$15</f>
        <v>34.4</v>
      </c>
      <c r="M22" s="8">
        <f>[17]Outubro!$C$16</f>
        <v>36</v>
      </c>
      <c r="N22" s="8">
        <f>[17]Outubro!$C$17</f>
        <v>39</v>
      </c>
      <c r="O22" s="8">
        <f>[17]Outubro!$C$18</f>
        <v>40</v>
      </c>
      <c r="P22" s="8">
        <f>[17]Outubro!$C$19</f>
        <v>38.5</v>
      </c>
      <c r="Q22" s="8">
        <f>[17]Outubro!$C$20</f>
        <v>36.799999999999997</v>
      </c>
      <c r="R22" s="8">
        <f>[17]Outubro!$C$21</f>
        <v>38.799999999999997</v>
      </c>
      <c r="S22" s="8">
        <f>[17]Outubro!$C$22</f>
        <v>29.8</v>
      </c>
      <c r="T22" s="8">
        <f>[17]Outubro!$C$23</f>
        <v>28.2</v>
      </c>
      <c r="U22" s="8">
        <f>[17]Outubro!$C$24</f>
        <v>32.5</v>
      </c>
      <c r="V22" s="8">
        <f>[17]Outubro!$C$25</f>
        <v>36.6</v>
      </c>
      <c r="W22" s="8">
        <f>[17]Outubro!$C$26</f>
        <v>38.4</v>
      </c>
      <c r="X22" s="8">
        <f>[17]Outubro!$C$27</f>
        <v>38.200000000000003</v>
      </c>
      <c r="Y22" s="8">
        <f>[17]Outubro!$C$28</f>
        <v>39.1</v>
      </c>
      <c r="Z22" s="8">
        <f>[17]Outubro!$C$29</f>
        <v>38.799999999999997</v>
      </c>
      <c r="AA22" s="8">
        <f>[17]Outubro!$C$30</f>
        <v>33.299999999999997</v>
      </c>
      <c r="AB22" s="8">
        <f>[17]Outubro!$C$31</f>
        <v>33.299999999999997</v>
      </c>
      <c r="AC22" s="8">
        <f>[17]Outubro!$C$32</f>
        <v>34</v>
      </c>
      <c r="AD22" s="8">
        <f>[17]Outubro!$C$33</f>
        <v>35.9</v>
      </c>
      <c r="AE22" s="8">
        <f>[17]Outubro!$C$34</f>
        <v>38.6</v>
      </c>
      <c r="AF22" s="8">
        <f>[17]Outubro!$C$35</f>
        <v>38.5</v>
      </c>
      <c r="AG22" s="34">
        <f t="shared" si="1"/>
        <v>43.1</v>
      </c>
      <c r="AH22" s="35">
        <f t="shared" si="2"/>
        <v>37.158064516129024</v>
      </c>
      <c r="AJ22" t="s">
        <v>13</v>
      </c>
    </row>
    <row r="23" spans="1:39" x14ac:dyDescent="0.2">
      <c r="A23" s="5" t="s">
        <v>24</v>
      </c>
      <c r="B23" s="8">
        <f>[18]Outubro!$C$5</f>
        <v>39.200000000000003</v>
      </c>
      <c r="C23" s="8">
        <f>[18]Outubro!$C$6</f>
        <v>37.299999999999997</v>
      </c>
      <c r="D23" s="8">
        <f>[18]Outubro!$C$7</f>
        <v>30.5</v>
      </c>
      <c r="E23" s="8">
        <f>[18]Outubro!$C$8</f>
        <v>31.7</v>
      </c>
      <c r="F23" s="8">
        <f>[18]Outubro!$C$9</f>
        <v>32.5</v>
      </c>
      <c r="G23" s="8">
        <f>[18]Outubro!$C$10</f>
        <v>34.700000000000003</v>
      </c>
      <c r="H23" s="8">
        <f>[18]Outubro!$C$11</f>
        <v>38.9</v>
      </c>
      <c r="I23" s="8">
        <f>[18]Outubro!$C$12</f>
        <v>38.9</v>
      </c>
      <c r="J23" s="8">
        <f>[18]Outubro!$C$13</f>
        <v>34</v>
      </c>
      <c r="K23" s="8">
        <f>[18]Outubro!$C$14</f>
        <v>23.6</v>
      </c>
      <c r="L23" s="8">
        <f>[18]Outubro!$C$15</f>
        <v>25.7</v>
      </c>
      <c r="M23" s="8">
        <f>[18]Outubro!$C$16</f>
        <v>29</v>
      </c>
      <c r="N23" s="8">
        <f>[18]Outubro!$C$17</f>
        <v>32.9</v>
      </c>
      <c r="O23" s="8">
        <f>[18]Outubro!$C$18</f>
        <v>32.700000000000003</v>
      </c>
      <c r="P23" s="8">
        <f>[18]Outubro!$C$19</f>
        <v>35.1</v>
      </c>
      <c r="Q23" s="8">
        <f>[18]Outubro!$C$20</f>
        <v>36</v>
      </c>
      <c r="R23" s="8">
        <f>[18]Outubro!$C$21</f>
        <v>36.700000000000003</v>
      </c>
      <c r="S23" s="8">
        <f>[18]Outubro!$C$22</f>
        <v>27</v>
      </c>
      <c r="T23" s="8">
        <f>[18]Outubro!$C$23</f>
        <v>24.1</v>
      </c>
      <c r="U23" s="8">
        <f>[18]Outubro!$C$24</f>
        <v>26.1</v>
      </c>
      <c r="V23" s="8">
        <f>[18]Outubro!$C$25</f>
        <v>31.1</v>
      </c>
      <c r="W23" s="8">
        <f>[18]Outubro!$C$26</f>
        <v>34.1</v>
      </c>
      <c r="X23" s="8">
        <f>[18]Outubro!$C$27</f>
        <v>36.9</v>
      </c>
      <c r="Y23" s="8">
        <f>[18]Outubro!$C$28</f>
        <v>37.4</v>
      </c>
      <c r="Z23" s="8">
        <f>[18]Outubro!$C$29</f>
        <v>33.4</v>
      </c>
      <c r="AA23" s="8">
        <f>[18]Outubro!$C$30</f>
        <v>29.4</v>
      </c>
      <c r="AB23" s="8">
        <f>[18]Outubro!$C$31</f>
        <v>33.299999999999997</v>
      </c>
      <c r="AC23" s="8">
        <f>[18]Outubro!$C$32</f>
        <v>31.8</v>
      </c>
      <c r="AD23" s="8">
        <f>[18]Outubro!$C$33</f>
        <v>34.4</v>
      </c>
      <c r="AE23" s="8">
        <f>[18]Outubro!$C$34</f>
        <v>36.1</v>
      </c>
      <c r="AF23" s="8">
        <f>[18]Outubro!$C$35</f>
        <v>34.4</v>
      </c>
      <c r="AG23" s="34">
        <f t="shared" si="1"/>
        <v>39.200000000000003</v>
      </c>
      <c r="AH23" s="35">
        <f t="shared" si="2"/>
        <v>32.86774193548387</v>
      </c>
      <c r="AJ23" t="s">
        <v>13</v>
      </c>
      <c r="AL23" t="s">
        <v>13</v>
      </c>
    </row>
    <row r="24" spans="1:39" x14ac:dyDescent="0.2">
      <c r="A24" s="5" t="s">
        <v>25</v>
      </c>
      <c r="B24" s="8">
        <f>[19]Outubro!$C$5</f>
        <v>39.6</v>
      </c>
      <c r="C24" s="8">
        <f>[19]Outubro!$C$6</f>
        <v>38.799999999999997</v>
      </c>
      <c r="D24" s="8">
        <f>[19]Outubro!$C$7</f>
        <v>32.5</v>
      </c>
      <c r="E24" s="8">
        <f>[19]Outubro!$C$8</f>
        <v>32.9</v>
      </c>
      <c r="F24" s="8">
        <f>[19]Outubro!$C$9</f>
        <v>34.1</v>
      </c>
      <c r="G24" s="8">
        <f>[19]Outubro!$C$10</f>
        <v>36.799999999999997</v>
      </c>
      <c r="H24" s="8">
        <f>[19]Outubro!$C$11</f>
        <v>39.4</v>
      </c>
      <c r="I24" s="8">
        <f>[19]Outubro!$C$12</f>
        <v>39.299999999999997</v>
      </c>
      <c r="J24" s="8">
        <f>[19]Outubro!$C$13</f>
        <v>32.4</v>
      </c>
      <c r="K24" s="8">
        <f>[19]Outubro!$C$14</f>
        <v>23.1</v>
      </c>
      <c r="L24" s="8">
        <f>[19]Outubro!$C$15</f>
        <v>25.7</v>
      </c>
      <c r="M24" s="8">
        <f>[19]Outubro!$C$16</f>
        <v>29.8</v>
      </c>
      <c r="N24" s="8">
        <f>[19]Outubro!$C$17</f>
        <v>33.4</v>
      </c>
      <c r="O24" s="8">
        <f>[19]Outubro!$C$18</f>
        <v>33.299999999999997</v>
      </c>
      <c r="P24" s="8">
        <f>[19]Outubro!$C$19</f>
        <v>36.1</v>
      </c>
      <c r="Q24" s="8">
        <f>[19]Outubro!$C$20</f>
        <v>36.9</v>
      </c>
      <c r="R24" s="8">
        <f>[19]Outubro!$C$21</f>
        <v>38.6</v>
      </c>
      <c r="S24" s="8">
        <f>[19]Outubro!$C$22</f>
        <v>30.4</v>
      </c>
      <c r="T24" s="8">
        <f>[19]Outubro!$C$23</f>
        <v>27.8</v>
      </c>
      <c r="U24" s="8">
        <f>[19]Outubro!$C$24</f>
        <v>29.1</v>
      </c>
      <c r="V24" s="8">
        <f>[19]Outubro!$C$25</f>
        <v>33.299999999999997</v>
      </c>
      <c r="W24" s="8">
        <f>[19]Outubro!$C$26</f>
        <v>35.700000000000003</v>
      </c>
      <c r="X24" s="8">
        <f>[19]Outubro!$C$27</f>
        <v>37</v>
      </c>
      <c r="Y24" s="8">
        <f>[19]Outubro!$C$28</f>
        <v>38.4</v>
      </c>
      <c r="Z24" s="8">
        <f>[19]Outubro!$C$29</f>
        <v>34.4</v>
      </c>
      <c r="AA24" s="8">
        <f>[19]Outubro!$C$30</f>
        <v>29.7</v>
      </c>
      <c r="AB24" s="8">
        <f>[19]Outubro!$C$31</f>
        <v>35.1</v>
      </c>
      <c r="AC24" s="8">
        <f>[19]Outubro!$C$32</f>
        <v>33.299999999999997</v>
      </c>
      <c r="AD24" s="8">
        <f>[19]Outubro!$C$33</f>
        <v>36.200000000000003</v>
      </c>
      <c r="AE24" s="8">
        <f>[19]Outubro!$C$34</f>
        <v>37.6</v>
      </c>
      <c r="AF24" s="8">
        <f>[19]Outubro!$C$35</f>
        <v>36.9</v>
      </c>
      <c r="AG24" s="34">
        <f t="shared" si="1"/>
        <v>39.6</v>
      </c>
      <c r="AH24" s="35">
        <f t="shared" si="2"/>
        <v>34.116129032258065</v>
      </c>
      <c r="AJ24" t="s">
        <v>13</v>
      </c>
      <c r="AK24" t="s">
        <v>13</v>
      </c>
      <c r="AL24" t="s">
        <v>13</v>
      </c>
      <c r="AM24" t="s">
        <v>13</v>
      </c>
    </row>
    <row r="25" spans="1:39" x14ac:dyDescent="0.2">
      <c r="A25" s="5" t="s">
        <v>26</v>
      </c>
      <c r="B25" s="8">
        <f>[20]Outubro!$C5</f>
        <v>40.1</v>
      </c>
      <c r="C25" s="8">
        <f>[20]Outubro!$C6</f>
        <v>38</v>
      </c>
      <c r="D25" s="8">
        <f>[20]Outubro!$C7</f>
        <v>28.3</v>
      </c>
      <c r="E25" s="8">
        <f>[20]Outubro!$C8</f>
        <v>32.9</v>
      </c>
      <c r="F25" s="8">
        <f>[20]Outubro!$C9</f>
        <v>34</v>
      </c>
      <c r="G25" s="8">
        <f>[20]Outubro!$C10</f>
        <v>32.299999999999997</v>
      </c>
      <c r="H25" s="8">
        <f>[20]Outubro!$C11</f>
        <v>38.5</v>
      </c>
      <c r="I25" s="8">
        <f>[20]Outubro!$C12</f>
        <v>37.1</v>
      </c>
      <c r="J25" s="8">
        <f>[20]Outubro!$C13</f>
        <v>29.5</v>
      </c>
      <c r="K25" s="8">
        <f>[20]Outubro!$C14</f>
        <v>23</v>
      </c>
      <c r="L25" s="8">
        <f>[20]Outubro!$C15</f>
        <v>24.8</v>
      </c>
      <c r="M25" s="8">
        <f>[20]Outubro!$C16</f>
        <v>28.9</v>
      </c>
      <c r="N25" s="8">
        <f>[20]Outubro!$C17</f>
        <v>33.1</v>
      </c>
      <c r="O25" s="8">
        <f>[20]Outubro!$C18</f>
        <v>32.6</v>
      </c>
      <c r="P25" s="8">
        <f>[20]Outubro!$C19</f>
        <v>34.9</v>
      </c>
      <c r="Q25" s="8">
        <f>[20]Outubro!$C20</f>
        <v>34.700000000000003</v>
      </c>
      <c r="R25" s="8">
        <f>[20]Outubro!$C21</f>
        <v>37.4</v>
      </c>
      <c r="S25" s="8">
        <f>[20]Outubro!$C22</f>
        <v>28.8</v>
      </c>
      <c r="T25" s="8">
        <f>[20]Outubro!$C23</f>
        <v>26.3</v>
      </c>
      <c r="U25" s="8">
        <f>[20]Outubro!$C24</f>
        <v>27.8</v>
      </c>
      <c r="V25" s="8">
        <f>[20]Outubro!$C25</f>
        <v>32</v>
      </c>
      <c r="W25" s="8">
        <f>[20]Outubro!$C26</f>
        <v>36.1</v>
      </c>
      <c r="X25" s="8">
        <f>[20]Outubro!$C27</f>
        <v>37.4</v>
      </c>
      <c r="Y25" s="8">
        <f>[20]Outubro!$C28</f>
        <v>38.1</v>
      </c>
      <c r="Z25" s="8">
        <f>[20]Outubro!$C29</f>
        <v>33.799999999999997</v>
      </c>
      <c r="AA25" s="8">
        <f>[20]Outubro!$C30</f>
        <v>30.4</v>
      </c>
      <c r="AB25" s="8">
        <f>[20]Outubro!$C31</f>
        <v>33.5</v>
      </c>
      <c r="AC25" s="8">
        <f>[20]Outubro!$C32</f>
        <v>34.6</v>
      </c>
      <c r="AD25" s="8">
        <f>[20]Outubro!$C33</f>
        <v>35.799999999999997</v>
      </c>
      <c r="AE25" s="8">
        <f>[20]Outubro!$C34</f>
        <v>37.1</v>
      </c>
      <c r="AF25" s="8">
        <f>[20]Outubro!$C35</f>
        <v>34.700000000000003</v>
      </c>
      <c r="AG25" s="34">
        <f t="shared" si="1"/>
        <v>40.1</v>
      </c>
      <c r="AH25" s="35">
        <f t="shared" si="2"/>
        <v>33.112903225806441</v>
      </c>
      <c r="AI25" s="9" t="s">
        <v>13</v>
      </c>
      <c r="AJ25" t="s">
        <v>13</v>
      </c>
      <c r="AK25" t="s">
        <v>13</v>
      </c>
      <c r="AM25" t="s">
        <v>13</v>
      </c>
    </row>
    <row r="26" spans="1:39" x14ac:dyDescent="0.2">
      <c r="A26" s="5" t="s">
        <v>27</v>
      </c>
      <c r="B26" s="8">
        <f>[21]Outubro!$C$5</f>
        <v>39.299999999999997</v>
      </c>
      <c r="C26" s="8">
        <f>[21]Outubro!$C$6</f>
        <v>38.200000000000003</v>
      </c>
      <c r="D26" s="8">
        <f>[21]Outubro!$C$7</f>
        <v>32.200000000000003</v>
      </c>
      <c r="E26" s="8">
        <f>[21]Outubro!$C$8</f>
        <v>33.299999999999997</v>
      </c>
      <c r="F26" s="8">
        <f>[21]Outubro!$C$9</f>
        <v>34.1</v>
      </c>
      <c r="G26" s="8">
        <f>[21]Outubro!$C$10</f>
        <v>36.5</v>
      </c>
      <c r="H26" s="8">
        <f>[21]Outubro!$C$11</f>
        <v>40.200000000000003</v>
      </c>
      <c r="I26" s="8">
        <f>[21]Outubro!$C$12</f>
        <v>40.5</v>
      </c>
      <c r="J26" s="8">
        <f>[21]Outubro!$C$13</f>
        <v>32.200000000000003</v>
      </c>
      <c r="K26" s="8">
        <f>[21]Outubro!$C$14</f>
        <v>23.3</v>
      </c>
      <c r="L26" s="8">
        <f>[21]Outubro!$C$15</f>
        <v>26.1</v>
      </c>
      <c r="M26" s="8">
        <f>[21]Outubro!$C$16</f>
        <v>30.8</v>
      </c>
      <c r="N26" s="8">
        <f>[21]Outubro!$C$17</f>
        <v>34.1</v>
      </c>
      <c r="O26" s="8">
        <f>[21]Outubro!$C$18</f>
        <v>33.5</v>
      </c>
      <c r="P26" s="8">
        <f>[21]Outubro!$C$19</f>
        <v>36.299999999999997</v>
      </c>
      <c r="Q26" s="8">
        <f>[21]Outubro!$C$20</f>
        <v>37.4</v>
      </c>
      <c r="R26" s="8">
        <f>[21]Outubro!$C$21</f>
        <v>37.700000000000003</v>
      </c>
      <c r="S26" s="8">
        <f>[21]Outubro!$C$22</f>
        <v>29.2</v>
      </c>
      <c r="T26" s="8">
        <f>[21]Outubro!$C$23</f>
        <v>27</v>
      </c>
      <c r="U26" s="8">
        <f>[21]Outubro!$C$24</f>
        <v>27.9</v>
      </c>
      <c r="V26" s="8">
        <f>[21]Outubro!$C$25</f>
        <v>32.200000000000003</v>
      </c>
      <c r="W26" s="8">
        <f>[21]Outubro!$C$26</f>
        <v>35.200000000000003</v>
      </c>
      <c r="X26" s="8">
        <f>[21]Outubro!$C$27</f>
        <v>37.200000000000003</v>
      </c>
      <c r="Y26" s="8">
        <f>[21]Outubro!$C$28</f>
        <v>36.799999999999997</v>
      </c>
      <c r="Z26" s="8">
        <f>[21]Outubro!$C$29</f>
        <v>33.799999999999997</v>
      </c>
      <c r="AA26" s="8">
        <f>[21]Outubro!$C$30</f>
        <v>30</v>
      </c>
      <c r="AB26" s="8">
        <f>[21]Outubro!$C$31</f>
        <v>34.200000000000003</v>
      </c>
      <c r="AC26" s="8">
        <f>[21]Outubro!$C$32</f>
        <v>32</v>
      </c>
      <c r="AD26" s="8">
        <f>[21]Outubro!$C$33</f>
        <v>36</v>
      </c>
      <c r="AE26" s="8">
        <f>[21]Outubro!$C$34</f>
        <v>37.4</v>
      </c>
      <c r="AF26" s="8">
        <f>[21]Outubro!$C$35</f>
        <v>35.700000000000003</v>
      </c>
      <c r="AG26" s="34">
        <f t="shared" si="1"/>
        <v>40.5</v>
      </c>
      <c r="AH26" s="35">
        <f t="shared" si="2"/>
        <v>33.880645161290332</v>
      </c>
      <c r="AJ26" t="s">
        <v>13</v>
      </c>
      <c r="AL26" t="s">
        <v>13</v>
      </c>
    </row>
    <row r="27" spans="1:39" x14ac:dyDescent="0.2">
      <c r="A27" s="5" t="s">
        <v>28</v>
      </c>
      <c r="B27" s="8">
        <f>[22]Outubro!$C$5</f>
        <v>38.299999999999997</v>
      </c>
      <c r="C27" s="8">
        <f>[22]Outubro!$C$6</f>
        <v>37.200000000000003</v>
      </c>
      <c r="D27" s="8">
        <f>[22]Outubro!$C$7</f>
        <v>28.7</v>
      </c>
      <c r="E27" s="8">
        <f>[22]Outubro!$C$8</f>
        <v>31.5</v>
      </c>
      <c r="F27" s="8">
        <f>[22]Outubro!$C$9</f>
        <v>32.4</v>
      </c>
      <c r="G27" s="8">
        <f>[22]Outubro!$C$10</f>
        <v>31.2</v>
      </c>
      <c r="H27" s="8">
        <f>[22]Outubro!$C$11</f>
        <v>36.5</v>
      </c>
      <c r="I27" s="8">
        <f>[22]Outubro!$C$12</f>
        <v>37.6</v>
      </c>
      <c r="J27" s="8">
        <f>[22]Outubro!$C$13</f>
        <v>29.8</v>
      </c>
      <c r="K27" s="8">
        <f>[22]Outubro!$C$14</f>
        <v>21.8</v>
      </c>
      <c r="L27" s="8">
        <f>[22]Outubro!$C$15</f>
        <v>25.5</v>
      </c>
      <c r="M27" s="8">
        <f>[22]Outubro!$C$16</f>
        <v>27.9</v>
      </c>
      <c r="N27" s="8">
        <f>[22]Outubro!$C$17</f>
        <v>32</v>
      </c>
      <c r="O27" s="8">
        <f>[22]Outubro!$C$18</f>
        <v>30.9</v>
      </c>
      <c r="P27" s="8">
        <f>[22]Outubro!$C$19</f>
        <v>33.5</v>
      </c>
      <c r="Q27" s="8">
        <f>[22]Outubro!$C$20</f>
        <v>34.5</v>
      </c>
      <c r="R27" s="8">
        <f>[22]Outubro!$C$21</f>
        <v>36.6</v>
      </c>
      <c r="S27" s="8">
        <f>[22]Outubro!$C$22</f>
        <v>28.6</v>
      </c>
      <c r="T27" s="8">
        <f>[22]Outubro!$C$23</f>
        <v>22.8</v>
      </c>
      <c r="U27" s="8">
        <f>[22]Outubro!$C$24</f>
        <v>27.2</v>
      </c>
      <c r="V27" s="8">
        <f>[22]Outubro!$C$25</f>
        <v>30</v>
      </c>
      <c r="W27" s="8">
        <f>[22]Outubro!$C$26</f>
        <v>34.700000000000003</v>
      </c>
      <c r="X27" s="8">
        <f>[22]Outubro!$C$27</f>
        <v>36.200000000000003</v>
      </c>
      <c r="Y27" s="8">
        <f>[22]Outubro!$C$28</f>
        <v>37.4</v>
      </c>
      <c r="Z27" s="8">
        <f>[22]Outubro!$C$29</f>
        <v>33.6</v>
      </c>
      <c r="AA27" s="8">
        <f>[22]Outubro!$C$30</f>
        <v>31</v>
      </c>
      <c r="AB27" s="8">
        <f>[22]Outubro!$C$31</f>
        <v>33</v>
      </c>
      <c r="AC27" s="8">
        <f>[22]Outubro!$C$32</f>
        <v>31.8</v>
      </c>
      <c r="AD27" s="8">
        <f>[22]Outubro!$C$33</f>
        <v>34</v>
      </c>
      <c r="AE27" s="8">
        <f>[22]Outubro!$C$34</f>
        <v>35.5</v>
      </c>
      <c r="AF27" s="8">
        <f>[22]Outubro!$C$35</f>
        <v>33.9</v>
      </c>
      <c r="AG27" s="34">
        <f t="shared" si="1"/>
        <v>38.299999999999997</v>
      </c>
      <c r="AH27" s="35">
        <f t="shared" si="2"/>
        <v>32.116129032258065</v>
      </c>
      <c r="AJ27" t="s">
        <v>13</v>
      </c>
    </row>
    <row r="28" spans="1:39" x14ac:dyDescent="0.2">
      <c r="A28" s="5" t="s">
        <v>29</v>
      </c>
      <c r="B28" s="36">
        <f>[23]Outubro!$D5</f>
        <v>24</v>
      </c>
      <c r="C28" s="36">
        <f>[23]Outubro!$D6</f>
        <v>24</v>
      </c>
      <c r="D28" s="36">
        <f>[23]Outubro!$D7</f>
        <v>23</v>
      </c>
      <c r="E28" s="36">
        <f>[23]Outubro!$D8</f>
        <v>19.899999999999999</v>
      </c>
      <c r="F28" s="36">
        <f>[23]Outubro!$D9</f>
        <v>17.8</v>
      </c>
      <c r="G28" s="36">
        <f>[23]Outubro!$D10</f>
        <v>19.2</v>
      </c>
      <c r="H28" s="36">
        <f>[23]Outubro!$D11</f>
        <v>22.1</v>
      </c>
      <c r="I28" s="36">
        <f>[23]Outubro!$D12</f>
        <v>21.7</v>
      </c>
      <c r="J28" s="36">
        <f>[23]Outubro!$D13</f>
        <v>22.6</v>
      </c>
      <c r="K28" s="36">
        <f>[23]Outubro!$D14</f>
        <v>21.2</v>
      </c>
      <c r="L28" s="36">
        <f>[23]Outubro!$D15</f>
        <v>20.9</v>
      </c>
      <c r="M28" s="36">
        <f>[23]Outubro!$D16</f>
        <v>17.100000000000001</v>
      </c>
      <c r="N28" s="36">
        <f>[23]Outubro!$D17</f>
        <v>19.899999999999999</v>
      </c>
      <c r="O28" s="36">
        <f>[23]Outubro!$D18</f>
        <v>20.100000000000001</v>
      </c>
      <c r="P28" s="36">
        <f>[23]Outubro!$D19</f>
        <v>20.6</v>
      </c>
      <c r="Q28" s="36">
        <f>[23]Outubro!$D20</f>
        <v>22.4</v>
      </c>
      <c r="R28" s="36">
        <f>[23]Outubro!$D21</f>
        <v>24.2</v>
      </c>
      <c r="S28" s="36">
        <f>[23]Outubro!$D22</f>
        <v>23.2</v>
      </c>
      <c r="T28" s="36">
        <f>[23]Outubro!$D23</f>
        <v>20.9</v>
      </c>
      <c r="U28" s="36">
        <f>[23]Outubro!$D24</f>
        <v>19.5</v>
      </c>
      <c r="V28" s="36">
        <f>[23]Outubro!$D25</f>
        <v>21.2</v>
      </c>
      <c r="W28" s="36">
        <f>[23]Outubro!$D26</f>
        <v>23.9</v>
      </c>
      <c r="X28" s="36">
        <f>[23]Outubro!$D27</f>
        <v>23.3</v>
      </c>
      <c r="Y28" s="36">
        <f>[23]Outubro!$D28</f>
        <v>23.5</v>
      </c>
      <c r="Z28" s="36">
        <f>[23]Outubro!$D29</f>
        <v>22.7</v>
      </c>
      <c r="AA28" s="36">
        <f>[23]Outubro!$D30</f>
        <v>22.5</v>
      </c>
      <c r="AB28" s="36">
        <f>[23]Outubro!$D31</f>
        <v>20.399999999999999</v>
      </c>
      <c r="AC28" s="36">
        <f>[23]Outubro!$D32</f>
        <v>20.6</v>
      </c>
      <c r="AD28" s="36">
        <f>[23]Outubro!$D33</f>
        <v>21.4</v>
      </c>
      <c r="AE28" s="36">
        <f>[23]Outubro!$D34</f>
        <v>23.3</v>
      </c>
      <c r="AF28" s="36">
        <f>[23]Outubro!$D35</f>
        <v>22.4</v>
      </c>
      <c r="AG28" s="34">
        <f t="shared" si="1"/>
        <v>24.2</v>
      </c>
      <c r="AH28" s="35">
        <f t="shared" si="2"/>
        <v>21.596774193548384</v>
      </c>
      <c r="AL28" t="s">
        <v>13</v>
      </c>
    </row>
    <row r="29" spans="1:39" x14ac:dyDescent="0.2">
      <c r="A29" s="5" t="s">
        <v>30</v>
      </c>
      <c r="B29" s="8">
        <f>[24]Outubro!$C$5</f>
        <v>38.1</v>
      </c>
      <c r="C29" s="8">
        <f>[24]Outubro!$C$6</f>
        <v>36.299999999999997</v>
      </c>
      <c r="D29" s="8">
        <f>[24]Outubro!$C$7</f>
        <v>31</v>
      </c>
      <c r="E29" s="8">
        <f>[24]Outubro!$C$8</f>
        <v>34.700000000000003</v>
      </c>
      <c r="F29" s="8">
        <f>[24]Outubro!$C$9</f>
        <v>37</v>
      </c>
      <c r="G29" s="8">
        <f>[24]Outubro!$C$10</f>
        <v>39.5</v>
      </c>
      <c r="H29" s="8">
        <f>[24]Outubro!$C$11</f>
        <v>40.700000000000003</v>
      </c>
      <c r="I29" s="8">
        <f>[24]Outubro!$C$12</f>
        <v>39.799999999999997</v>
      </c>
      <c r="J29" s="8">
        <f>[24]Outubro!$C$13</f>
        <v>33.6</v>
      </c>
      <c r="K29" s="8">
        <f>[24]Outubro!$C$14</f>
        <v>27.8</v>
      </c>
      <c r="L29" s="8">
        <f>[24]Outubro!$C$15</f>
        <v>25.6</v>
      </c>
      <c r="M29" s="8">
        <f>[24]Outubro!$C$16</f>
        <v>31.7</v>
      </c>
      <c r="N29" s="8">
        <f>[24]Outubro!$C$17</f>
        <v>34.200000000000003</v>
      </c>
      <c r="O29" s="8">
        <f>[24]Outubro!$C$18</f>
        <v>34.799999999999997</v>
      </c>
      <c r="P29" s="8">
        <f>[24]Outubro!$C$19</f>
        <v>36.5</v>
      </c>
      <c r="Q29" s="8">
        <f>[24]Outubro!$C$20</f>
        <v>35.200000000000003</v>
      </c>
      <c r="R29" s="8">
        <f>[24]Outubro!$C$21</f>
        <v>37.700000000000003</v>
      </c>
      <c r="S29" s="8">
        <f>[24]Outubro!$C$22</f>
        <v>29.6</v>
      </c>
      <c r="T29" s="8">
        <f>[24]Outubro!$C$23</f>
        <v>28.4</v>
      </c>
      <c r="U29" s="8">
        <f>[24]Outubro!$C$24</f>
        <v>31.8</v>
      </c>
      <c r="V29" s="8">
        <f>[24]Outubro!$C$25</f>
        <v>34.799999999999997</v>
      </c>
      <c r="W29" s="8">
        <f>[24]Outubro!$C$26</f>
        <v>34.6</v>
      </c>
      <c r="X29" s="8">
        <f>[24]Outubro!$C$27</f>
        <v>36.200000000000003</v>
      </c>
      <c r="Y29" s="8">
        <f>[24]Outubro!$C$28</f>
        <v>37.700000000000003</v>
      </c>
      <c r="Z29" s="8">
        <f>[24]Outubro!$C$29</f>
        <v>35.700000000000003</v>
      </c>
      <c r="AA29" s="8">
        <f>[24]Outubro!$C$30</f>
        <v>31.8</v>
      </c>
      <c r="AB29" s="8">
        <f>[24]Outubro!$C$31</f>
        <v>33.700000000000003</v>
      </c>
      <c r="AC29" s="8">
        <f>[24]Outubro!$C$32</f>
        <v>36.299999999999997</v>
      </c>
      <c r="AD29" s="8">
        <f>[24]Outubro!$C$33</f>
        <v>36.6</v>
      </c>
      <c r="AE29" s="8">
        <f>[24]Outubro!$C$34</f>
        <v>38.9</v>
      </c>
      <c r="AF29" s="8">
        <f>[24]Outubro!$C$35</f>
        <v>36.799999999999997</v>
      </c>
      <c r="AG29" s="34">
        <f t="shared" si="1"/>
        <v>40.700000000000003</v>
      </c>
      <c r="AH29" s="35">
        <f t="shared" si="2"/>
        <v>34.745161290322585</v>
      </c>
      <c r="AL29" t="s">
        <v>13</v>
      </c>
      <c r="AM29" t="s">
        <v>13</v>
      </c>
    </row>
    <row r="30" spans="1:39" x14ac:dyDescent="0.2">
      <c r="A30" s="5" t="s">
        <v>31</v>
      </c>
      <c r="B30" s="8">
        <f>[25]Outubro!$C$5</f>
        <v>39.299999999999997</v>
      </c>
      <c r="C30" s="8">
        <f>[25]Outubro!$C$6</f>
        <v>37.1</v>
      </c>
      <c r="D30" s="8">
        <f>[25]Outubro!$C$7</f>
        <v>30.2</v>
      </c>
      <c r="E30" s="8">
        <f>[25]Outubro!$C$8</f>
        <v>32.5</v>
      </c>
      <c r="F30" s="8">
        <f>[25]Outubro!$C$9</f>
        <v>33</v>
      </c>
      <c r="G30" s="8">
        <f>[25]Outubro!$C$10</f>
        <v>34.700000000000003</v>
      </c>
      <c r="H30" s="8">
        <f>[25]Outubro!$C$11</f>
        <v>38.5</v>
      </c>
      <c r="I30" s="8">
        <f>[25]Outubro!$C$12</f>
        <v>38.5</v>
      </c>
      <c r="J30" s="8">
        <f>[25]Outubro!$C$13</f>
        <v>31.7</v>
      </c>
      <c r="K30" s="8">
        <f>[25]Outubro!$C$14</f>
        <v>23.1</v>
      </c>
      <c r="L30" s="8">
        <f>[25]Outubro!$C$15</f>
        <v>24.7</v>
      </c>
      <c r="M30" s="8">
        <f>[25]Outubro!$C$16</f>
        <v>29.4</v>
      </c>
      <c r="N30" s="8">
        <f>[25]Outubro!$C$17</f>
        <v>32.5</v>
      </c>
      <c r="O30" s="8">
        <f>[25]Outubro!$C$18</f>
        <v>32.299999999999997</v>
      </c>
      <c r="P30" s="8">
        <f>[25]Outubro!$C$19</f>
        <v>35</v>
      </c>
      <c r="Q30" s="8">
        <f>[25]Outubro!$C$20</f>
        <v>36.4</v>
      </c>
      <c r="R30" s="8">
        <f>[25]Outubro!$C$21</f>
        <v>37.4</v>
      </c>
      <c r="S30" s="8">
        <f>[25]Outubro!$C$22</f>
        <v>30.1</v>
      </c>
      <c r="T30" s="8">
        <f>[25]Outubro!$C$23</f>
        <v>22.9</v>
      </c>
      <c r="U30" s="8">
        <f>[25]Outubro!$C$24</f>
        <v>27.3</v>
      </c>
      <c r="V30" s="8">
        <f>[25]Outubro!$C$25</f>
        <v>31.4</v>
      </c>
      <c r="W30" s="8">
        <f>[25]Outubro!$C$26</f>
        <v>35.700000000000003</v>
      </c>
      <c r="X30" s="8">
        <f>[25]Outubro!$C$27</f>
        <v>36.4</v>
      </c>
      <c r="Y30" s="8">
        <f>[25]Outubro!$C$28</f>
        <v>37.299999999999997</v>
      </c>
      <c r="Z30" s="8">
        <f>[25]Outubro!$C$29</f>
        <v>34.9</v>
      </c>
      <c r="AA30" s="8">
        <f>[25]Outubro!$C$30</f>
        <v>30.9</v>
      </c>
      <c r="AB30" s="8">
        <f>[25]Outubro!$C$31</f>
        <v>33.799999999999997</v>
      </c>
      <c r="AC30" s="8">
        <f>[25]Outubro!$C$32</f>
        <v>32.6</v>
      </c>
      <c r="AD30" s="8">
        <f>[25]Outubro!$C$33</f>
        <v>35.299999999999997</v>
      </c>
      <c r="AE30" s="8">
        <f>[25]Outubro!$C$34</f>
        <v>36.5</v>
      </c>
      <c r="AF30" s="8">
        <f>[25]Outubro!$C$35</f>
        <v>34.799999999999997</v>
      </c>
      <c r="AG30" s="34">
        <f t="shared" si="1"/>
        <v>39.299999999999997</v>
      </c>
      <c r="AH30" s="35">
        <f t="shared" si="2"/>
        <v>33.103225806451604</v>
      </c>
      <c r="AL30" t="s">
        <v>13</v>
      </c>
      <c r="AM30" t="s">
        <v>13</v>
      </c>
    </row>
    <row r="31" spans="1:39" x14ac:dyDescent="0.2">
      <c r="A31" s="5" t="s">
        <v>32</v>
      </c>
      <c r="B31" s="8">
        <f>[26]Outubro!$C5</f>
        <v>38.9</v>
      </c>
      <c r="C31" s="8">
        <f>[26]Outubro!$C6</f>
        <v>36.4</v>
      </c>
      <c r="D31" s="8">
        <f>[26]Outubro!$C7</f>
        <v>29.6</v>
      </c>
      <c r="E31" s="8">
        <f>[26]Outubro!$C8</f>
        <v>33.4</v>
      </c>
      <c r="F31" s="8">
        <f>[26]Outubro!$C9</f>
        <v>33.799999999999997</v>
      </c>
      <c r="G31" s="8">
        <f>[26]Outubro!$C10</f>
        <v>34.9</v>
      </c>
      <c r="H31" s="8">
        <f>[26]Outubro!$C11</f>
        <v>39.200000000000003</v>
      </c>
      <c r="I31" s="8">
        <f>[26]Outubro!$C12</f>
        <v>38.5</v>
      </c>
      <c r="J31" s="8">
        <f>[26]Outubro!$C13</f>
        <v>30.7</v>
      </c>
      <c r="K31" s="8">
        <f>[26]Outubro!$C14</f>
        <v>21.7</v>
      </c>
      <c r="L31" s="8">
        <f>[26]Outubro!$C15</f>
        <v>24.5</v>
      </c>
      <c r="M31" s="8">
        <f>[26]Outubro!$C16</f>
        <v>29.4</v>
      </c>
      <c r="N31" s="8">
        <f>[26]Outubro!$C17</f>
        <v>32.9</v>
      </c>
      <c r="O31" s="8">
        <f>[26]Outubro!$C18</f>
        <v>33.299999999999997</v>
      </c>
      <c r="P31" s="8">
        <f>[26]Outubro!$C19</f>
        <v>35.1</v>
      </c>
      <c r="Q31" s="8">
        <f>[26]Outubro!$C20</f>
        <v>36.5</v>
      </c>
      <c r="R31" s="8">
        <f>[26]Outubro!$C21</f>
        <v>36.1</v>
      </c>
      <c r="S31" s="8">
        <f>[26]Outubro!$C22</f>
        <v>26.2</v>
      </c>
      <c r="T31" s="8">
        <f>[26]Outubro!$C23</f>
        <v>24.3</v>
      </c>
      <c r="U31" s="8">
        <f>[26]Outubro!$C24</f>
        <v>26.2</v>
      </c>
      <c r="V31" s="8">
        <f>[26]Outubro!$C25</f>
        <v>32.1</v>
      </c>
      <c r="W31" s="8">
        <f>[26]Outubro!$C26</f>
        <v>34.700000000000003</v>
      </c>
      <c r="X31" s="8">
        <f>[26]Outubro!$C27</f>
        <v>36</v>
      </c>
      <c r="Y31" s="8">
        <f>[26]Outubro!$C28</f>
        <v>36.200000000000003</v>
      </c>
      <c r="Z31" s="8">
        <f>[26]Outubro!$C29</f>
        <v>34.6</v>
      </c>
      <c r="AA31" s="8">
        <f>[26]Outubro!$C30</f>
        <v>29.4</v>
      </c>
      <c r="AB31" s="8">
        <f>[26]Outubro!$C31</f>
        <v>33.299999999999997</v>
      </c>
      <c r="AC31" s="8">
        <f>[26]Outubro!$C32</f>
        <v>33.200000000000003</v>
      </c>
      <c r="AD31" s="8">
        <f>[26]Outubro!$C33</f>
        <v>35.4</v>
      </c>
      <c r="AE31" s="8">
        <f>[26]Outubro!$C34</f>
        <v>36.6</v>
      </c>
      <c r="AF31" s="8">
        <f>[26]Outubro!$C35</f>
        <v>35.9</v>
      </c>
      <c r="AG31" s="34">
        <f t="shared" si="1"/>
        <v>39.200000000000003</v>
      </c>
      <c r="AH31" s="35">
        <f t="shared" si="2"/>
        <v>32.870967741935488</v>
      </c>
      <c r="AI31" s="9" t="s">
        <v>13</v>
      </c>
      <c r="AL31" t="s">
        <v>13</v>
      </c>
    </row>
    <row r="32" spans="1:39" x14ac:dyDescent="0.2">
      <c r="A32" s="5" t="s">
        <v>33</v>
      </c>
      <c r="B32" s="8">
        <f>[27]Outubro!$C$5</f>
        <v>38.299999999999997</v>
      </c>
      <c r="C32" s="8">
        <f>[27]Outubro!$C$6</f>
        <v>37.799999999999997</v>
      </c>
      <c r="D32" s="8">
        <f>[27]Outubro!$C$7</f>
        <v>32.299999999999997</v>
      </c>
      <c r="E32" s="8">
        <f>[27]Outubro!$C$8</f>
        <v>32.799999999999997</v>
      </c>
      <c r="F32" s="8">
        <f>[27]Outubro!$C$9</f>
        <v>33.9</v>
      </c>
      <c r="G32" s="8">
        <f>[27]Outubro!$C$10</f>
        <v>37.799999999999997</v>
      </c>
      <c r="H32" s="8">
        <f>[27]Outubro!$C$11</f>
        <v>41.1</v>
      </c>
      <c r="I32" s="8">
        <f>[27]Outubro!$C$12</f>
        <v>39.4</v>
      </c>
      <c r="J32" s="8">
        <f>[27]Outubro!$C$13</f>
        <v>32.9</v>
      </c>
      <c r="K32" s="8">
        <f>[27]Outubro!$C$14</f>
        <v>24.7</v>
      </c>
      <c r="L32" s="8">
        <f>[27]Outubro!$C$15</f>
        <v>25.9</v>
      </c>
      <c r="M32" s="8">
        <f>[27]Outubro!$C$16</f>
        <v>29.6</v>
      </c>
      <c r="N32" s="8">
        <f>[27]Outubro!$C$17</f>
        <v>35.1</v>
      </c>
      <c r="O32" s="8">
        <f>[27]Outubro!$C$18</f>
        <v>34.1</v>
      </c>
      <c r="P32" s="8">
        <f>[27]Outubro!$C$19</f>
        <v>36.5</v>
      </c>
      <c r="Q32" s="8">
        <f>[27]Outubro!$C$20</f>
        <v>36.299999999999997</v>
      </c>
      <c r="R32" s="8">
        <f>[27]Outubro!$C$21</f>
        <v>37</v>
      </c>
      <c r="S32" s="8">
        <f>[27]Outubro!$C$22</f>
        <v>27.9</v>
      </c>
      <c r="T32" s="8">
        <f>[27]Outubro!$C$23</f>
        <v>25.8</v>
      </c>
      <c r="U32" s="8">
        <f>[27]Outubro!$C$24</f>
        <v>28.4</v>
      </c>
      <c r="V32" s="8">
        <f>[27]Outubro!$C$25</f>
        <v>31.5</v>
      </c>
      <c r="W32" s="8">
        <f>[27]Outubro!$C$26</f>
        <v>35.200000000000003</v>
      </c>
      <c r="X32" s="8">
        <f>[27]Outubro!$C$27</f>
        <v>36.299999999999997</v>
      </c>
      <c r="Y32" s="8">
        <f>[27]Outubro!$C$28</f>
        <v>36.5</v>
      </c>
      <c r="Z32" s="8">
        <f>[27]Outubro!$C$29</f>
        <v>33</v>
      </c>
      <c r="AA32" s="8">
        <f>[27]Outubro!$C$30</f>
        <v>28.3</v>
      </c>
      <c r="AB32" s="8">
        <f>[27]Outubro!$C$31</f>
        <v>33.5</v>
      </c>
      <c r="AC32" s="8">
        <f>[27]Outubro!$C$32</f>
        <v>32.9</v>
      </c>
      <c r="AD32" s="8">
        <f>[27]Outubro!$C$33</f>
        <v>33.9</v>
      </c>
      <c r="AE32" s="8">
        <f>[27]Outubro!$C$34</f>
        <v>36.299999999999997</v>
      </c>
      <c r="AF32" s="8">
        <f>[27]Outubro!$C$35</f>
        <v>35.5</v>
      </c>
      <c r="AG32" s="34">
        <f t="shared" si="1"/>
        <v>41.1</v>
      </c>
      <c r="AH32" s="35">
        <f t="shared" si="2"/>
        <v>33.564516129032249</v>
      </c>
      <c r="AM32" t="s">
        <v>13</v>
      </c>
    </row>
    <row r="33" spans="1:39" s="4" customFormat="1" x14ac:dyDescent="0.2">
      <c r="A33" s="5" t="s">
        <v>34</v>
      </c>
      <c r="B33" s="8">
        <f>[28]Outubro!$C$5</f>
        <v>40.5</v>
      </c>
      <c r="C33" s="8">
        <f>[28]Outubro!$C$6</f>
        <v>37.700000000000003</v>
      </c>
      <c r="D33" s="8">
        <f>[28]Outubro!$C$7</f>
        <v>32.5</v>
      </c>
      <c r="E33" s="8">
        <f>[28]Outubro!$C$8</f>
        <v>35.5</v>
      </c>
      <c r="F33" s="8">
        <f>[28]Outubro!$C$9</f>
        <v>39.700000000000003</v>
      </c>
      <c r="G33" s="8">
        <f>[28]Outubro!$C$10</f>
        <v>42.2</v>
      </c>
      <c r="H33" s="8">
        <f>[28]Outubro!$C$11</f>
        <v>43.3</v>
      </c>
      <c r="I33" s="8">
        <f>[28]Outubro!$C$12</f>
        <v>41.8</v>
      </c>
      <c r="J33" s="8">
        <f>[28]Outubro!$C$13</f>
        <v>35.700000000000003</v>
      </c>
      <c r="K33" s="8">
        <f>[28]Outubro!$C$14</f>
        <v>29.6</v>
      </c>
      <c r="L33" s="8">
        <f>[28]Outubro!$C$15</f>
        <v>25.8</v>
      </c>
      <c r="M33" s="8">
        <f>[28]Outubro!$C$16</f>
        <v>31.6</v>
      </c>
      <c r="N33" s="8">
        <f>[28]Outubro!$C$17</f>
        <v>36.6</v>
      </c>
      <c r="O33" s="8">
        <f>[28]Outubro!$C$18</f>
        <v>34.1</v>
      </c>
      <c r="P33" s="8">
        <f>[28]Outubro!$C$19</f>
        <v>38.200000000000003</v>
      </c>
      <c r="Q33" s="8">
        <f>[28]Outubro!$C$20</f>
        <v>35.700000000000003</v>
      </c>
      <c r="R33" s="8">
        <f>[28]Outubro!$C$21</f>
        <v>38.700000000000003</v>
      </c>
      <c r="S33" s="8">
        <f>[28]Outubro!$C$22</f>
        <v>33</v>
      </c>
      <c r="T33" s="8">
        <f>[28]Outubro!$C$23</f>
        <v>27.9</v>
      </c>
      <c r="U33" s="8">
        <f>[28]Outubro!$C$24</f>
        <v>30.6</v>
      </c>
      <c r="V33" s="8">
        <f>[28]Outubro!$C$25</f>
        <v>34.4</v>
      </c>
      <c r="W33" s="8">
        <f>[28]Outubro!$C$26</f>
        <v>35.1</v>
      </c>
      <c r="X33" s="8">
        <f>[28]Outubro!$C$27</f>
        <v>36.5</v>
      </c>
      <c r="Y33" s="8">
        <f>[28]Outubro!$C$28</f>
        <v>38.4</v>
      </c>
      <c r="Z33" s="8">
        <f>[28]Outubro!$C$29</f>
        <v>36.700000000000003</v>
      </c>
      <c r="AA33" s="8">
        <f>[28]Outubro!$C$30</f>
        <v>30.7</v>
      </c>
      <c r="AB33" s="8">
        <f>[28]Outubro!$C$31</f>
        <v>32.799999999999997</v>
      </c>
      <c r="AC33" s="8">
        <f>[28]Outubro!$C$32</f>
        <v>33.9</v>
      </c>
      <c r="AD33" s="8">
        <f>[28]Outubro!$C$33</f>
        <v>35.1</v>
      </c>
      <c r="AE33" s="8">
        <f>[28]Outubro!$C$34</f>
        <v>36.6</v>
      </c>
      <c r="AF33" s="8">
        <f>[28]Outubro!$C$35</f>
        <v>35.700000000000003</v>
      </c>
      <c r="AG33" s="34">
        <f t="shared" si="1"/>
        <v>43.3</v>
      </c>
      <c r="AH33" s="35">
        <f t="shared" si="2"/>
        <v>35.374193548387105</v>
      </c>
      <c r="AL33" s="4" t="s">
        <v>13</v>
      </c>
      <c r="AM33" s="4" t="s">
        <v>13</v>
      </c>
    </row>
    <row r="34" spans="1:39" x14ac:dyDescent="0.2">
      <c r="A34" s="5" t="s">
        <v>35</v>
      </c>
      <c r="B34" s="8">
        <f>[29]Outubro!$C$5</f>
        <v>40.5</v>
      </c>
      <c r="C34" s="8">
        <f>[29]Outubro!$C$6</f>
        <v>39.799999999999997</v>
      </c>
      <c r="D34" s="8">
        <f>[29]Outubro!$C$7</f>
        <v>32.700000000000003</v>
      </c>
      <c r="E34" s="8">
        <f>[29]Outubro!$C$8</f>
        <v>38.200000000000003</v>
      </c>
      <c r="F34" s="8">
        <f>[29]Outubro!$C$9</f>
        <v>42</v>
      </c>
      <c r="G34" s="8">
        <f>[29]Outubro!$C$10</f>
        <v>43.3</v>
      </c>
      <c r="H34" s="8">
        <f>[29]Outubro!$C$11</f>
        <v>40</v>
      </c>
      <c r="I34" s="8">
        <f>[29]Outubro!$C$12</f>
        <v>42.3</v>
      </c>
      <c r="J34" s="8">
        <f>[29]Outubro!$C$13</f>
        <v>38.6</v>
      </c>
      <c r="K34" s="8">
        <f>[29]Outubro!$C$14</f>
        <v>32.9</v>
      </c>
      <c r="L34" s="8">
        <f>[29]Outubro!$C$15</f>
        <v>32.4</v>
      </c>
      <c r="M34" s="8">
        <f>[29]Outubro!$C$16</f>
        <v>37.5</v>
      </c>
      <c r="N34" s="8">
        <f>[29]Outubro!$C$17</f>
        <v>39.6</v>
      </c>
      <c r="O34" s="8">
        <f>[29]Outubro!$C$18</f>
        <v>40</v>
      </c>
      <c r="P34" s="8">
        <f>[29]Outubro!$C$19</f>
        <v>39.799999999999997</v>
      </c>
      <c r="Q34" s="8">
        <f>[29]Outubro!$C$20</f>
        <v>38.5</v>
      </c>
      <c r="R34" s="8">
        <f>[29]Outubro!$C$21</f>
        <v>39.200000000000003</v>
      </c>
      <c r="S34" s="8">
        <f>[29]Outubro!$C$22</f>
        <v>32.799999999999997</v>
      </c>
      <c r="T34" s="8">
        <f>[29]Outubro!$C$23</f>
        <v>29.8</v>
      </c>
      <c r="U34" s="8">
        <f>[29]Outubro!$C$24</f>
        <v>33.200000000000003</v>
      </c>
      <c r="V34" s="8">
        <f>[29]Outubro!$C$25</f>
        <v>37.299999999999997</v>
      </c>
      <c r="W34" s="8">
        <f>[29]Outubro!$C$26</f>
        <v>38.299999999999997</v>
      </c>
      <c r="X34" s="8">
        <f>[29]Outubro!$C$27</f>
        <v>38.5</v>
      </c>
      <c r="Y34" s="8">
        <f>[29]Outubro!$C$28</f>
        <v>39.1</v>
      </c>
      <c r="Z34" s="8">
        <f>[29]Outubro!$C$29</f>
        <v>40.4</v>
      </c>
      <c r="AA34" s="8">
        <f>[29]Outubro!$C$30</f>
        <v>33.200000000000003</v>
      </c>
      <c r="AB34" s="8">
        <f>[29]Outubro!$C$31</f>
        <v>33.200000000000003</v>
      </c>
      <c r="AC34" s="8">
        <f>[29]Outubro!$C$32</f>
        <v>35.4</v>
      </c>
      <c r="AD34" s="8">
        <f>[29]Outubro!$C$33</f>
        <v>36.4</v>
      </c>
      <c r="AE34" s="8">
        <f>[29]Outubro!$C$34</f>
        <v>38.9</v>
      </c>
      <c r="AF34" s="8">
        <f>[29]Outubro!$C$35</f>
        <v>37.700000000000003</v>
      </c>
      <c r="AG34" s="34">
        <f t="shared" si="1"/>
        <v>43.3</v>
      </c>
      <c r="AH34" s="35">
        <f t="shared" si="2"/>
        <v>37.467741935483879</v>
      </c>
    </row>
    <row r="35" spans="1:39" x14ac:dyDescent="0.2">
      <c r="A35" s="5" t="s">
        <v>36</v>
      </c>
      <c r="B35" s="8">
        <f>[30]Outubro!$C$5</f>
        <v>40.200000000000003</v>
      </c>
      <c r="C35" s="8">
        <f>[30]Outubro!$C$6</f>
        <v>39.299999999999997</v>
      </c>
      <c r="D35" s="8">
        <f>[30]Outubro!$C$7</f>
        <v>33</v>
      </c>
      <c r="E35" s="8">
        <f>[30]Outubro!$C$8</f>
        <v>32.4</v>
      </c>
      <c r="F35" s="8">
        <f>[30]Outubro!$C$9</f>
        <v>34.6</v>
      </c>
      <c r="G35" s="8">
        <f>[30]Outubro!$C$10</f>
        <v>38.299999999999997</v>
      </c>
      <c r="H35" s="8">
        <f>[30]Outubro!$C$11</f>
        <v>40.5</v>
      </c>
      <c r="I35" s="8">
        <f>[30]Outubro!$C$12</f>
        <v>40.4</v>
      </c>
      <c r="J35" s="8">
        <f>[30]Outubro!$C$13</f>
        <v>36.700000000000003</v>
      </c>
      <c r="K35" s="8">
        <f>[30]Outubro!$C$14</f>
        <v>23.8</v>
      </c>
      <c r="L35" s="8">
        <f>[30]Outubro!$C$15</f>
        <v>25.4</v>
      </c>
      <c r="M35" s="8">
        <f>[30]Outubro!$C$16</f>
        <v>29.8</v>
      </c>
      <c r="N35" s="8">
        <f>[30]Outubro!$C$17</f>
        <v>35.200000000000003</v>
      </c>
      <c r="O35" s="8">
        <f>[30]Outubro!$C$18</f>
        <v>34.6</v>
      </c>
      <c r="P35" s="8">
        <f>[30]Outubro!$C$19</f>
        <v>37.299999999999997</v>
      </c>
      <c r="Q35" s="8">
        <f>[30]Outubro!$C$20</f>
        <v>37.700000000000003</v>
      </c>
      <c r="R35" s="8">
        <f>[30]Outubro!$C$21</f>
        <v>38.5</v>
      </c>
      <c r="S35" s="8">
        <f>[30]Outubro!$C$22</f>
        <v>30.7</v>
      </c>
      <c r="T35" s="8">
        <f>[30]Outubro!$C$23</f>
        <v>24.5</v>
      </c>
      <c r="U35" s="8">
        <f>[30]Outubro!$C$24</f>
        <v>29.9</v>
      </c>
      <c r="V35" s="8">
        <f>[30]Outubro!$C$25</f>
        <v>31.4</v>
      </c>
      <c r="W35" s="8">
        <f>[30]Outubro!$C$26</f>
        <v>36.1</v>
      </c>
      <c r="X35" s="8">
        <f>[30]Outubro!$C$27</f>
        <v>37.5</v>
      </c>
      <c r="Y35" s="8">
        <f>[30]Outubro!$C$28</f>
        <v>38</v>
      </c>
      <c r="Z35" s="8">
        <f>[30]Outubro!$C$29</f>
        <v>34.9</v>
      </c>
      <c r="AA35" s="8">
        <f>[30]Outubro!$C$30</f>
        <v>27.6</v>
      </c>
      <c r="AB35" s="8">
        <f>[30]Outubro!$C$31</f>
        <v>33.6</v>
      </c>
      <c r="AC35" s="8">
        <f>[30]Outubro!$C$32</f>
        <v>33.700000000000003</v>
      </c>
      <c r="AD35" s="8">
        <f>[30]Outubro!$C$33</f>
        <v>34.700000000000003</v>
      </c>
      <c r="AE35" s="8">
        <f>[30]Outubro!$C$34</f>
        <v>36.5</v>
      </c>
      <c r="AF35" s="8">
        <f>[30]Outubro!$C$35</f>
        <v>35.700000000000003</v>
      </c>
      <c r="AG35" s="34">
        <f t="shared" si="1"/>
        <v>40.5</v>
      </c>
      <c r="AH35" s="35">
        <f t="shared" si="2"/>
        <v>34.274193548387103</v>
      </c>
    </row>
    <row r="36" spans="1:39" x14ac:dyDescent="0.2">
      <c r="A36" s="5" t="s">
        <v>37</v>
      </c>
      <c r="B36" s="8">
        <f>[31]Outubro!$C$5</f>
        <v>39.9</v>
      </c>
      <c r="C36" s="8">
        <f>[31]Outubro!$C$6</f>
        <v>39.1</v>
      </c>
      <c r="D36" s="8">
        <f>[31]Outubro!$C$7</f>
        <v>33.200000000000003</v>
      </c>
      <c r="E36" s="8">
        <f>[31]Outubro!$C$8</f>
        <v>31.9</v>
      </c>
      <c r="F36" s="8">
        <f>[31]Outubro!$C$9</f>
        <v>33.4</v>
      </c>
      <c r="G36" s="8">
        <f>[31]Outubro!$C$10</f>
        <v>36.799999999999997</v>
      </c>
      <c r="H36" s="8">
        <f>[31]Outubro!$C$11</f>
        <v>39</v>
      </c>
      <c r="I36" s="8">
        <f>[31]Outubro!$C$12</f>
        <v>37.799999999999997</v>
      </c>
      <c r="J36" s="8">
        <f>[31]Outubro!$C$13</f>
        <v>33.700000000000003</v>
      </c>
      <c r="K36" s="8">
        <f>[31]Outubro!$C$14</f>
        <v>22.9</v>
      </c>
      <c r="L36" s="8">
        <f>[31]Outubro!$C$15</f>
        <v>23.4</v>
      </c>
      <c r="M36" s="8">
        <f>[31]Outubro!$C$16</f>
        <v>29.3</v>
      </c>
      <c r="N36" s="8">
        <f>[31]Outubro!$C$17</f>
        <v>33.700000000000003</v>
      </c>
      <c r="O36" s="8">
        <f>[31]Outubro!$C$18</f>
        <v>34.200000000000003</v>
      </c>
      <c r="P36" s="8">
        <f>[31]Outubro!$C$19</f>
        <v>35.799999999999997</v>
      </c>
      <c r="Q36" s="8">
        <f>[31]Outubro!$C$20</f>
        <v>36.299999999999997</v>
      </c>
      <c r="R36" s="8">
        <f>[31]Outubro!$C$21</f>
        <v>38.299999999999997</v>
      </c>
      <c r="S36" s="8">
        <f>[31]Outubro!$C$22</f>
        <v>31.2</v>
      </c>
      <c r="T36" s="8">
        <f>[31]Outubro!$C$23</f>
        <v>26.8</v>
      </c>
      <c r="U36" s="8">
        <f>[31]Outubro!$C$24</f>
        <v>28.6</v>
      </c>
      <c r="V36" s="8">
        <f>[31]Outubro!$C$25</f>
        <v>31.2</v>
      </c>
      <c r="W36" s="8">
        <f>[31]Outubro!$C$26</f>
        <v>33.9</v>
      </c>
      <c r="X36" s="8">
        <f>[31]Outubro!$C$27</f>
        <v>36.6</v>
      </c>
      <c r="Y36" s="8">
        <f>[31]Outubro!$C$28</f>
        <v>37.799999999999997</v>
      </c>
      <c r="Z36" s="8">
        <f>[31]Outubro!$C$29</f>
        <v>32.1</v>
      </c>
      <c r="AA36" s="8">
        <f>[31]Outubro!$C$30</f>
        <v>29.1</v>
      </c>
      <c r="AB36" s="8">
        <f>[31]Outubro!$C$31</f>
        <v>34.299999999999997</v>
      </c>
      <c r="AC36" s="8">
        <f>[31]Outubro!$C$32</f>
        <v>29.3</v>
      </c>
      <c r="AD36" s="8">
        <f>[31]Outubro!$C$33</f>
        <v>34.200000000000003</v>
      </c>
      <c r="AE36" s="8">
        <f>[31]Outubro!$C$34</f>
        <v>35.799999999999997</v>
      </c>
      <c r="AF36" s="8">
        <f>[31]Outubro!$C$35</f>
        <v>36</v>
      </c>
      <c r="AG36" s="34">
        <f t="shared" si="1"/>
        <v>39.9</v>
      </c>
      <c r="AH36" s="35">
        <f t="shared" si="2"/>
        <v>33.406451612903226</v>
      </c>
      <c r="AL36" t="s">
        <v>13</v>
      </c>
    </row>
    <row r="37" spans="1:39" x14ac:dyDescent="0.2">
      <c r="A37" s="5" t="s">
        <v>38</v>
      </c>
      <c r="B37" s="8">
        <f>[32]Outubro!$C$5</f>
        <v>40.1</v>
      </c>
      <c r="C37" s="8">
        <f>[32]Outubro!$C$6</f>
        <v>41.3</v>
      </c>
      <c r="D37" s="8">
        <f>[32]Outubro!$C$7</f>
        <v>39.200000000000003</v>
      </c>
      <c r="E37" s="8">
        <f>[32]Outubro!$C$8</f>
        <v>36.1</v>
      </c>
      <c r="F37" s="8">
        <f>[32]Outubro!$C$9</f>
        <v>36.799999999999997</v>
      </c>
      <c r="G37" s="8">
        <f>[32]Outubro!$C$10</f>
        <v>39.200000000000003</v>
      </c>
      <c r="H37" s="8">
        <f>[32]Outubro!$C$11</f>
        <v>41.5</v>
      </c>
      <c r="I37" s="8">
        <f>[32]Outubro!$C$12</f>
        <v>41.8</v>
      </c>
      <c r="J37" s="8">
        <f>[32]Outubro!$C$13</f>
        <v>39</v>
      </c>
      <c r="K37" s="8">
        <f>[32]Outubro!$C$14</f>
        <v>29.1</v>
      </c>
      <c r="L37" s="8">
        <f>[32]Outubro!$C$15</f>
        <v>35.799999999999997</v>
      </c>
      <c r="M37" s="8">
        <f>[32]Outubro!$C$16</f>
        <v>33.9</v>
      </c>
      <c r="N37" s="8">
        <f>[32]Outubro!$C$17</f>
        <v>37.5</v>
      </c>
      <c r="O37" s="8">
        <f>[32]Outubro!$C$18</f>
        <v>38.5</v>
      </c>
      <c r="P37" s="8">
        <f>[32]Outubro!$C$19</f>
        <v>32.6</v>
      </c>
      <c r="Q37" s="8">
        <f>[32]Outubro!$C$20</f>
        <v>36.299999999999997</v>
      </c>
      <c r="R37" s="8">
        <f>[32]Outubro!$C$21</f>
        <v>38.299999999999997</v>
      </c>
      <c r="S37" s="8">
        <f>[32]Outubro!$C$22</f>
        <v>32.4</v>
      </c>
      <c r="T37" s="8">
        <f>[32]Outubro!$C$23</f>
        <v>31.9</v>
      </c>
      <c r="U37" s="8">
        <f>[32]Outubro!$C$24</f>
        <v>25.5</v>
      </c>
      <c r="V37" s="8">
        <f>[32]Outubro!$C$25</f>
        <v>32</v>
      </c>
      <c r="W37" s="8">
        <f>[32]Outubro!$C$26</f>
        <v>31</v>
      </c>
      <c r="X37" s="8">
        <f>[32]Outubro!$C$27</f>
        <v>36.4</v>
      </c>
      <c r="Y37" s="8">
        <f>[32]Outubro!$C$28</f>
        <v>36.700000000000003</v>
      </c>
      <c r="Z37" s="8">
        <f>[32]Outubro!$C$29</f>
        <v>35.1</v>
      </c>
      <c r="AA37" s="8">
        <f>[32]Outubro!$C$30</f>
        <v>30.4</v>
      </c>
      <c r="AB37" s="8">
        <f>[32]Outubro!$C$31</f>
        <v>31.3</v>
      </c>
      <c r="AC37" s="8">
        <f>[32]Outubro!$C$32</f>
        <v>29.9</v>
      </c>
      <c r="AD37" s="8">
        <f>[32]Outubro!$C$33</f>
        <v>34.5</v>
      </c>
      <c r="AE37" s="8">
        <f>[32]Outubro!$C$34</f>
        <v>35</v>
      </c>
      <c r="AF37" s="8">
        <f>[32]Outubro!$C$35</f>
        <v>34.799999999999997</v>
      </c>
      <c r="AG37" s="34">
        <f t="shared" si="1"/>
        <v>41.8</v>
      </c>
      <c r="AH37" s="35">
        <f t="shared" si="2"/>
        <v>35.287096774193543</v>
      </c>
      <c r="AJ37" t="s">
        <v>13</v>
      </c>
      <c r="AL37" t="s">
        <v>13</v>
      </c>
    </row>
    <row r="38" spans="1:39" x14ac:dyDescent="0.2">
      <c r="A38" s="5" t="s">
        <v>39</v>
      </c>
      <c r="B38" s="8">
        <f>[33]Outubro!$C5</f>
        <v>41.4</v>
      </c>
      <c r="C38" s="8">
        <f>[33]Outubro!$C6</f>
        <v>38.4</v>
      </c>
      <c r="D38" s="8">
        <f>[33]Outubro!$C7</f>
        <v>39.700000000000003</v>
      </c>
      <c r="E38" s="8">
        <f>[33]Outubro!$C8</f>
        <v>40.4</v>
      </c>
      <c r="F38" s="8">
        <f>[33]Outubro!$C9</f>
        <v>40.799999999999997</v>
      </c>
      <c r="G38" s="8">
        <f>[33]Outubro!$C10</f>
        <v>43.3</v>
      </c>
      <c r="H38" s="8">
        <f>[33]Outubro!$C11</f>
        <v>40.4</v>
      </c>
      <c r="I38" s="8">
        <f>[33]Outubro!$C12</f>
        <v>40.9</v>
      </c>
      <c r="J38" s="8">
        <f>[33]Outubro!$C13</f>
        <v>36.4</v>
      </c>
      <c r="K38" s="8">
        <f>[33]Outubro!$C14</f>
        <v>34.6</v>
      </c>
      <c r="L38" s="8">
        <f>[33]Outubro!$C15</f>
        <v>34.700000000000003</v>
      </c>
      <c r="M38" s="8">
        <f>[33]Outubro!$C16</f>
        <v>37.799999999999997</v>
      </c>
      <c r="N38" s="8">
        <f>[33]Outubro!$C17</f>
        <v>40.200000000000003</v>
      </c>
      <c r="O38" s="8">
        <f>[33]Outubro!$C18</f>
        <v>37.6</v>
      </c>
      <c r="P38" s="8">
        <f>[33]Outubro!$C19</f>
        <v>36.799999999999997</v>
      </c>
      <c r="Q38" s="8">
        <f>[33]Outubro!$C20</f>
        <v>36.799999999999997</v>
      </c>
      <c r="R38" s="8">
        <f>[33]Outubro!$C21</f>
        <v>38.6</v>
      </c>
      <c r="S38" s="8">
        <f>[33]Outubro!$C22</f>
        <v>30.3</v>
      </c>
      <c r="T38" s="8">
        <f>[33]Outubro!$C23</f>
        <v>31.1</v>
      </c>
      <c r="U38" s="8">
        <f>[33]Outubro!$C24</f>
        <v>32.700000000000003</v>
      </c>
      <c r="V38" s="8">
        <f>[33]Outubro!$C25</f>
        <v>35.700000000000003</v>
      </c>
      <c r="W38" s="8">
        <f>[33]Outubro!$C26</f>
        <v>37</v>
      </c>
      <c r="X38" s="8">
        <f>[33]Outubro!$C27</f>
        <v>36</v>
      </c>
      <c r="Y38" s="8">
        <f>[33]Outubro!$C28</f>
        <v>37.700000000000003</v>
      </c>
      <c r="Z38" s="8">
        <f>[33]Outubro!$C29</f>
        <v>38.9</v>
      </c>
      <c r="AA38" s="8">
        <f>[33]Outubro!$C30</f>
        <v>32.700000000000003</v>
      </c>
      <c r="AB38" s="8">
        <f>[33]Outubro!$C31</f>
        <v>32.200000000000003</v>
      </c>
      <c r="AC38" s="8">
        <f>[33]Outubro!$C32</f>
        <v>35.299999999999997</v>
      </c>
      <c r="AD38" s="8">
        <f>[33]Outubro!$C33</f>
        <v>36.1</v>
      </c>
      <c r="AE38" s="8">
        <f>[33]Outubro!$C34</f>
        <v>37.700000000000003</v>
      </c>
      <c r="AF38" s="8">
        <f>[33]Outubro!$C35</f>
        <v>37.9</v>
      </c>
      <c r="AG38" s="34">
        <f t="shared" si="1"/>
        <v>43.3</v>
      </c>
      <c r="AH38" s="35">
        <f t="shared" si="2"/>
        <v>37.1</v>
      </c>
    </row>
    <row r="39" spans="1:39" x14ac:dyDescent="0.2">
      <c r="A39" s="5" t="s">
        <v>40</v>
      </c>
      <c r="B39" s="8">
        <f>[34]Outubro!$C$5</f>
        <v>36.200000000000003</v>
      </c>
      <c r="C39" s="8">
        <f>[34]Outubro!$C$6</f>
        <v>33.9</v>
      </c>
      <c r="D39" s="8">
        <f>[34]Outubro!$C$7</f>
        <v>26.7</v>
      </c>
      <c r="E39" s="8">
        <f>[34]Outubro!$C$8</f>
        <v>32.5</v>
      </c>
      <c r="F39" s="8">
        <f>[34]Outubro!$C$9</f>
        <v>32.799999999999997</v>
      </c>
      <c r="G39" s="8">
        <f>[34]Outubro!$C$10</f>
        <v>35.6</v>
      </c>
      <c r="H39" s="8">
        <f>[34]Outubro!$C$11</f>
        <v>38.1</v>
      </c>
      <c r="I39" s="8">
        <f>[34]Outubro!$C$12</f>
        <v>36.5</v>
      </c>
      <c r="J39" s="8">
        <f>[34]Outubro!$C$13</f>
        <v>31.3</v>
      </c>
      <c r="K39" s="8">
        <f>[34]Outubro!$C$14</f>
        <v>22.1</v>
      </c>
      <c r="L39" s="8">
        <f>[34]Outubro!$C$15</f>
        <v>22.2</v>
      </c>
      <c r="M39" s="8">
        <f>[34]Outubro!$C$16</f>
        <v>29</v>
      </c>
      <c r="N39" s="8">
        <f>[34]Outubro!$C$17</f>
        <v>32.1</v>
      </c>
      <c r="O39" s="8">
        <f>[34]Outubro!$C$18</f>
        <v>32.4</v>
      </c>
      <c r="P39" s="8">
        <f>[34]Outubro!$C$19</f>
        <v>34.200000000000003</v>
      </c>
      <c r="Q39" s="8">
        <f>[34]Outubro!$C$20</f>
        <v>34.1</v>
      </c>
      <c r="R39" s="8">
        <f>[34]Outubro!$C$21</f>
        <v>35</v>
      </c>
      <c r="S39" s="8">
        <f>[34]Outubro!$C$22</f>
        <v>25.8</v>
      </c>
      <c r="T39" s="8">
        <f>[34]Outubro!$C$23</f>
        <v>25.3</v>
      </c>
      <c r="U39" s="8">
        <f>[34]Outubro!$C$24</f>
        <v>25.2</v>
      </c>
      <c r="V39" s="8">
        <f>[34]Outubro!$C$25</f>
        <v>30.7</v>
      </c>
      <c r="W39" s="8">
        <f>[34]Outubro!$C$26</f>
        <v>32.4</v>
      </c>
      <c r="X39" s="8">
        <f>[34]Outubro!$C$27</f>
        <v>33.9</v>
      </c>
      <c r="Y39" s="8">
        <f>[34]Outubro!$C$28</f>
        <v>34.700000000000003</v>
      </c>
      <c r="Z39" s="8">
        <f>[34]Outubro!$C$29</f>
        <v>33.200000000000003</v>
      </c>
      <c r="AA39" s="8">
        <f>[34]Outubro!$C$30</f>
        <v>28.6</v>
      </c>
      <c r="AB39" s="8">
        <f>[34]Outubro!$C$31</f>
        <v>31.4</v>
      </c>
      <c r="AC39" s="8">
        <f>[34]Outubro!$C$32</f>
        <v>31.9</v>
      </c>
      <c r="AD39" s="8">
        <f>[34]Outubro!$C$33</f>
        <v>34.200000000000003</v>
      </c>
      <c r="AE39" s="8">
        <f>[34]Outubro!$C$34</f>
        <v>34.5</v>
      </c>
      <c r="AF39" s="8">
        <f>[34]Outubro!$C$35</f>
        <v>32.6</v>
      </c>
      <c r="AG39" s="34">
        <f t="shared" si="1"/>
        <v>38.1</v>
      </c>
      <c r="AH39" s="35">
        <f t="shared" si="2"/>
        <v>31.583870967741941</v>
      </c>
      <c r="AI39" s="9" t="s">
        <v>13</v>
      </c>
      <c r="AL39" t="s">
        <v>13</v>
      </c>
    </row>
    <row r="40" spans="1:39" x14ac:dyDescent="0.2">
      <c r="A40" s="5" t="s">
        <v>41</v>
      </c>
      <c r="B40" s="8">
        <f>[35]Outubro!$C$5</f>
        <v>40.200000000000003</v>
      </c>
      <c r="C40" s="8">
        <f>[35]Outubro!$C$6</f>
        <v>39</v>
      </c>
      <c r="D40" s="8">
        <f>[35]Outubro!$C$7</f>
        <v>28.7</v>
      </c>
      <c r="E40" s="8">
        <f>[35]Outubro!$C$8</f>
        <v>34.5</v>
      </c>
      <c r="F40" s="8">
        <f>[35]Outubro!$C$9</f>
        <v>40.9</v>
      </c>
      <c r="G40" s="8">
        <f>[35]Outubro!$C$10</f>
        <v>41.2</v>
      </c>
      <c r="H40" s="8">
        <f>[35]Outubro!$C$11</f>
        <v>42.9</v>
      </c>
      <c r="I40" s="8">
        <f>[35]Outubro!$C$12</f>
        <v>41.9</v>
      </c>
      <c r="J40" s="8">
        <f>[35]Outubro!$C$13</f>
        <v>34.799999999999997</v>
      </c>
      <c r="K40" s="8">
        <f>[35]Outubro!$C$14</f>
        <v>26</v>
      </c>
      <c r="L40" s="8">
        <f>[35]Outubro!$C$15</f>
        <v>28.1</v>
      </c>
      <c r="M40" s="8">
        <f>[35]Outubro!$C$16</f>
        <v>31.3</v>
      </c>
      <c r="N40" s="8">
        <f>[35]Outubro!$C$17</f>
        <v>36</v>
      </c>
      <c r="O40" s="8">
        <f>[35]Outubro!$C$18</f>
        <v>36.200000000000003</v>
      </c>
      <c r="P40" s="8">
        <f>[35]Outubro!$C$19</f>
        <v>36.700000000000003</v>
      </c>
      <c r="Q40" s="8">
        <f>[35]Outubro!$C$20</f>
        <v>36.5</v>
      </c>
      <c r="R40" s="8">
        <f>[35]Outubro!$C$21</f>
        <v>38.200000000000003</v>
      </c>
      <c r="S40" s="8">
        <f>[35]Outubro!$C$22</f>
        <v>33.799999999999997</v>
      </c>
      <c r="T40" s="8">
        <f>[35]Outubro!$C$23</f>
        <v>30.4</v>
      </c>
      <c r="U40" s="8">
        <f>[35]Outubro!$C$24</f>
        <v>33.700000000000003</v>
      </c>
      <c r="V40" s="8">
        <f>[35]Outubro!$C$25</f>
        <v>36.6</v>
      </c>
      <c r="W40" s="8">
        <f>[35]Outubro!$C$26</f>
        <v>37.4</v>
      </c>
      <c r="X40" s="8">
        <f>[35]Outubro!$C$27</f>
        <v>37.9</v>
      </c>
      <c r="Y40" s="8">
        <f>[35]Outubro!$C$28</f>
        <v>39.700000000000003</v>
      </c>
      <c r="Z40" s="8">
        <f>[35]Outubro!$C$29</f>
        <v>38.1</v>
      </c>
      <c r="AA40" s="8">
        <f>[35]Outubro!$C$30</f>
        <v>33.6</v>
      </c>
      <c r="AB40" s="8">
        <f>[35]Outubro!$C$31</f>
        <v>35</v>
      </c>
      <c r="AC40" s="8">
        <f>[35]Outubro!$C$32</f>
        <v>38.1</v>
      </c>
      <c r="AD40" s="8">
        <f>[35]Outubro!$C$33</f>
        <v>38.5</v>
      </c>
      <c r="AE40" s="8">
        <f>[35]Outubro!$C$34</f>
        <v>39.700000000000003</v>
      </c>
      <c r="AF40" s="8">
        <f>[35]Outubro!$C$35</f>
        <v>39.1</v>
      </c>
      <c r="AG40" s="34">
        <f t="shared" si="1"/>
        <v>42.9</v>
      </c>
      <c r="AH40" s="35">
        <f t="shared" si="2"/>
        <v>36.280645161290323</v>
      </c>
      <c r="AK40" t="s">
        <v>13</v>
      </c>
      <c r="AL40" t="s">
        <v>13</v>
      </c>
      <c r="AM40" t="s">
        <v>13</v>
      </c>
    </row>
    <row r="41" spans="1:39" x14ac:dyDescent="0.2">
      <c r="A41" s="5" t="s">
        <v>42</v>
      </c>
      <c r="B41" s="8">
        <f>[36]Outubro!$C$5</f>
        <v>39.6</v>
      </c>
      <c r="C41" s="8">
        <f>[36]Outubro!$C$6</f>
        <v>38.700000000000003</v>
      </c>
      <c r="D41" s="8">
        <f>[36]Outubro!$C$7</f>
        <v>35.799999999999997</v>
      </c>
      <c r="E41" s="8">
        <f>[36]Outubro!$C$8</f>
        <v>33.5</v>
      </c>
      <c r="F41" s="8">
        <f>[36]Outubro!$C$9</f>
        <v>36.1</v>
      </c>
      <c r="G41" s="8">
        <f>[36]Outubro!$C$10</f>
        <v>40.4</v>
      </c>
      <c r="H41" s="8">
        <f>[36]Outubro!$C$11</f>
        <v>41.3</v>
      </c>
      <c r="I41" s="8">
        <f>[36]Outubro!$C$12</f>
        <v>40.4</v>
      </c>
      <c r="J41" s="8">
        <f>[36]Outubro!$C$13</f>
        <v>36</v>
      </c>
      <c r="K41" s="8">
        <f>[36]Outubro!$C$14</f>
        <v>25.6</v>
      </c>
      <c r="L41" s="8">
        <f>[36]Outubro!$C$15</f>
        <v>31.2</v>
      </c>
      <c r="M41" s="8">
        <f>[36]Outubro!$C$16</f>
        <v>31.9</v>
      </c>
      <c r="N41" s="8">
        <f>[36]Outubro!$C$17</f>
        <v>35.799999999999997</v>
      </c>
      <c r="O41" s="8">
        <f>[36]Outubro!$C$18</f>
        <v>36.6</v>
      </c>
      <c r="P41" s="8">
        <f>[36]Outubro!$C$19</f>
        <v>36.9</v>
      </c>
      <c r="Q41" s="8">
        <f>[36]Outubro!$C$20</f>
        <v>37.9</v>
      </c>
      <c r="R41" s="8">
        <f>[36]Outubro!$C$21</f>
        <v>38.799999999999997</v>
      </c>
      <c r="S41" s="8">
        <f>[36]Outubro!$C$22</f>
        <v>29.3</v>
      </c>
      <c r="T41" s="8">
        <f>[36]Outubro!$C$23</f>
        <v>23.9</v>
      </c>
      <c r="U41" s="8">
        <f>[36]Outubro!$C$24</f>
        <v>27.9</v>
      </c>
      <c r="V41" s="8">
        <f>[36]Outubro!$C$25</f>
        <v>33.799999999999997</v>
      </c>
      <c r="W41" s="8">
        <f>[36]Outubro!$C$26</f>
        <v>35.200000000000003</v>
      </c>
      <c r="X41" s="8">
        <f>[36]Outubro!$C$27</f>
        <v>35.4</v>
      </c>
      <c r="Y41" s="8">
        <f>[36]Outubro!$C$28</f>
        <v>37.200000000000003</v>
      </c>
      <c r="Z41" s="8">
        <f>[36]Outubro!$C$29</f>
        <v>36.700000000000003</v>
      </c>
      <c r="AA41" s="8">
        <f>[36]Outubro!$C$30</f>
        <v>29.6</v>
      </c>
      <c r="AB41" s="8">
        <f>[36]Outubro!$C$31</f>
        <v>29.4</v>
      </c>
      <c r="AC41" s="8">
        <f>[36]Outubro!$C$32</f>
        <v>31.5</v>
      </c>
      <c r="AD41" s="8">
        <f>[36]Outubro!$C$33</f>
        <v>33.700000000000003</v>
      </c>
      <c r="AE41" s="8">
        <f>[36]Outubro!$C$34</f>
        <v>35.4</v>
      </c>
      <c r="AF41" s="8">
        <f>[36]Outubro!$C$35</f>
        <v>35.9</v>
      </c>
      <c r="AG41" s="34">
        <f t="shared" si="1"/>
        <v>41.3</v>
      </c>
      <c r="AH41" s="35">
        <f t="shared" si="2"/>
        <v>34.561290322580646</v>
      </c>
      <c r="AJ41" t="s">
        <v>13</v>
      </c>
      <c r="AL41" t="s">
        <v>13</v>
      </c>
    </row>
    <row r="42" spans="1:39" x14ac:dyDescent="0.2">
      <c r="A42" s="5" t="s">
        <v>43</v>
      </c>
      <c r="B42" s="8">
        <f>[37]Outubro!$C$5</f>
        <v>39.4</v>
      </c>
      <c r="C42" s="8">
        <f>[37]Outubro!$C$6</f>
        <v>38.6</v>
      </c>
      <c r="D42" s="8">
        <f>[37]Outubro!$C$7</f>
        <v>32.200000000000003</v>
      </c>
      <c r="E42" s="8">
        <f>[37]Outubro!$C$8</f>
        <v>32.200000000000003</v>
      </c>
      <c r="F42" s="8">
        <f>[37]Outubro!$C$9</f>
        <v>33.799999999999997</v>
      </c>
      <c r="G42" s="8">
        <f>[37]Outubro!$C$10</f>
        <v>36.299999999999997</v>
      </c>
      <c r="H42" s="8">
        <f>[37]Outubro!$C$11</f>
        <v>39.9</v>
      </c>
      <c r="I42" s="8">
        <f>[37]Outubro!$C$12</f>
        <v>39.799999999999997</v>
      </c>
      <c r="J42" s="8">
        <f>[37]Outubro!$C$13</f>
        <v>34.200000000000003</v>
      </c>
      <c r="K42" s="8">
        <f>[37]Outubro!$C$14</f>
        <v>24.2</v>
      </c>
      <c r="L42" s="8">
        <f>[37]Outubro!$C$15</f>
        <v>23.9</v>
      </c>
      <c r="M42" s="8">
        <f>[37]Outubro!$C$16</f>
        <v>29.6</v>
      </c>
      <c r="N42" s="8">
        <f>[37]Outubro!$C$17</f>
        <v>34</v>
      </c>
      <c r="O42" s="8">
        <f>[37]Outubro!$C$18</f>
        <v>33.799999999999997</v>
      </c>
      <c r="P42" s="8">
        <f>[37]Outubro!$C$19</f>
        <v>36.5</v>
      </c>
      <c r="Q42" s="8">
        <f>[37]Outubro!$C$20</f>
        <v>36.799999999999997</v>
      </c>
      <c r="R42" s="8">
        <f>[37]Outubro!$C$21</f>
        <v>37.700000000000003</v>
      </c>
      <c r="S42" s="8">
        <f>[37]Outubro!$C$22</f>
        <v>29.1</v>
      </c>
      <c r="T42" s="8">
        <f>[37]Outubro!$C$23</f>
        <v>26.2</v>
      </c>
      <c r="U42" s="8">
        <f>[37]Outubro!$C$24</f>
        <v>28.1</v>
      </c>
      <c r="V42" s="8">
        <f>[37]Outubro!$C$25</f>
        <v>31.4</v>
      </c>
      <c r="W42" s="8">
        <f>[37]Outubro!$C$26</f>
        <v>35.299999999999997</v>
      </c>
      <c r="X42" s="8">
        <f>[37]Outubro!$C$27</f>
        <v>36.700000000000003</v>
      </c>
      <c r="Y42" s="8">
        <f>[37]Outubro!$C$28</f>
        <v>37.5</v>
      </c>
      <c r="Z42" s="8">
        <f>[37]Outubro!$C$29</f>
        <v>32.9</v>
      </c>
      <c r="AA42" s="8">
        <f>[37]Outubro!$C$30</f>
        <v>28.6</v>
      </c>
      <c r="AB42" s="8">
        <f>[37]Outubro!$C$31</f>
        <v>33.4</v>
      </c>
      <c r="AC42" s="8">
        <f>[37]Outubro!$C$32</f>
        <v>32.6</v>
      </c>
      <c r="AD42" s="8">
        <f>[37]Outubro!$C$33</f>
        <v>34.6</v>
      </c>
      <c r="AE42" s="8">
        <f>[37]Outubro!$C$34</f>
        <v>36.4</v>
      </c>
      <c r="AF42" s="8">
        <f>[37]Outubro!$C$35</f>
        <v>35.1</v>
      </c>
      <c r="AG42" s="34">
        <f t="shared" si="1"/>
        <v>39.9</v>
      </c>
      <c r="AH42" s="35">
        <f t="shared" si="2"/>
        <v>33.574193548387093</v>
      </c>
      <c r="AM42" t="s">
        <v>13</v>
      </c>
    </row>
    <row r="43" spans="1:39" x14ac:dyDescent="0.2">
      <c r="A43" s="5" t="s">
        <v>44</v>
      </c>
      <c r="B43" s="8">
        <f>[38]Outubro!$C$5</f>
        <v>39.6</v>
      </c>
      <c r="C43" s="8">
        <f>[38]Outubro!$C$6</f>
        <v>38.700000000000003</v>
      </c>
      <c r="D43" s="8">
        <f>[38]Outubro!$C$7</f>
        <v>35.799999999999997</v>
      </c>
      <c r="E43" s="8">
        <f>[38]Outubro!$C$8</f>
        <v>33.5</v>
      </c>
      <c r="F43" s="8">
        <f>[38]Outubro!$C$9</f>
        <v>36.1</v>
      </c>
      <c r="G43" s="8">
        <f>[38]Outubro!$C$10</f>
        <v>40.4</v>
      </c>
      <c r="H43" s="8">
        <f>[38]Outubro!$C$11</f>
        <v>39.6</v>
      </c>
      <c r="I43" s="8">
        <f>[38]Outubro!$C$12</f>
        <v>38.6</v>
      </c>
      <c r="J43" s="8">
        <f>[38]Outubro!$C$13</f>
        <v>33.6</v>
      </c>
      <c r="K43" s="8">
        <f>[38]Outubro!$C$14</f>
        <v>23.7</v>
      </c>
      <c r="L43" s="8">
        <f>[38]Outubro!$C$15</f>
        <v>27.9</v>
      </c>
      <c r="M43" s="8">
        <f>[38]Outubro!$C$16</f>
        <v>30.9</v>
      </c>
      <c r="N43" s="8">
        <f>[38]Outubro!$C$17</f>
        <v>34.4</v>
      </c>
      <c r="O43" s="8">
        <f>[38]Outubro!$C$18</f>
        <v>35.200000000000003</v>
      </c>
      <c r="P43" s="8">
        <f>[38]Outubro!$C$19</f>
        <v>35.200000000000003</v>
      </c>
      <c r="Q43" s="8">
        <f>[38]Outubro!$C$20</f>
        <v>36.5</v>
      </c>
      <c r="R43" s="8">
        <f>[38]Outubro!$C$21</f>
        <v>37.9</v>
      </c>
      <c r="S43" s="8">
        <f>[38]Outubro!$C$22</f>
        <v>30.2</v>
      </c>
      <c r="T43" s="8">
        <f>[38]Outubro!$C$23</f>
        <v>27.1</v>
      </c>
      <c r="U43" s="8">
        <f>[38]Outubro!$C$24</f>
        <v>26.5</v>
      </c>
      <c r="V43" s="8">
        <f>[38]Outubro!$C$25</f>
        <v>29.5</v>
      </c>
      <c r="W43" s="8">
        <f>[38]Outubro!$C$26</f>
        <v>34.700000000000003</v>
      </c>
      <c r="X43" s="8">
        <f>[38]Outubro!$C$27</f>
        <v>37.700000000000003</v>
      </c>
      <c r="Y43" s="8">
        <f>[38]Outubro!$C$28</f>
        <v>37.299999999999997</v>
      </c>
      <c r="Z43" s="8">
        <f>[38]Outubro!$C$29</f>
        <v>34.6</v>
      </c>
      <c r="AA43" s="8">
        <f>[38]Outubro!$C$30</f>
        <v>28.2</v>
      </c>
      <c r="AB43" s="8">
        <f>[38]Outubro!$C$31</f>
        <v>32.1</v>
      </c>
      <c r="AC43" s="8">
        <f>[38]Outubro!$C$32</f>
        <v>27.6</v>
      </c>
      <c r="AD43" s="8">
        <f>[38]Outubro!$C$33</f>
        <v>33.6</v>
      </c>
      <c r="AE43" s="8">
        <f>[38]Outubro!$C$34</f>
        <v>34.4</v>
      </c>
      <c r="AF43" s="8">
        <f>[38]Outubro!$C$35</f>
        <v>35.200000000000003</v>
      </c>
      <c r="AG43" s="34">
        <f t="shared" si="1"/>
        <v>40.4</v>
      </c>
      <c r="AH43" s="35">
        <f t="shared" si="2"/>
        <v>33.751612903225812</v>
      </c>
      <c r="AJ43" s="9" t="s">
        <v>13</v>
      </c>
      <c r="AL43" t="s">
        <v>13</v>
      </c>
    </row>
    <row r="44" spans="1:39" x14ac:dyDescent="0.2">
      <c r="A44" s="5" t="s">
        <v>45</v>
      </c>
      <c r="B44" s="8">
        <f>[39]Outubro!$C$5</f>
        <v>37.200000000000003</v>
      </c>
      <c r="C44" s="8">
        <f>[39]Outubro!$C$6</f>
        <v>36.299999999999997</v>
      </c>
      <c r="D44" s="8">
        <f>[39]Outubro!$C$7</f>
        <v>35.799999999999997</v>
      </c>
      <c r="E44" s="8">
        <f>[39]Outubro!$C$8</f>
        <v>35.9</v>
      </c>
      <c r="F44" s="8">
        <f>[39]Outubro!$C$9</f>
        <v>36.200000000000003</v>
      </c>
      <c r="G44" s="8">
        <f>[39]Outubro!$C$10</f>
        <v>39.1</v>
      </c>
      <c r="H44" s="8">
        <f>[39]Outubro!$C$11</f>
        <v>39.1</v>
      </c>
      <c r="I44" s="8">
        <f>[39]Outubro!$C$12</f>
        <v>38</v>
      </c>
      <c r="J44" s="8">
        <f>[39]Outubro!$C$13</f>
        <v>33.6</v>
      </c>
      <c r="K44" s="8">
        <f>[39]Outubro!$C$14</f>
        <v>25.8</v>
      </c>
      <c r="L44" s="8">
        <f>[39]Outubro!$C$15</f>
        <v>31</v>
      </c>
      <c r="M44" s="8">
        <f>[39]Outubro!$C$16</f>
        <v>33.4</v>
      </c>
      <c r="N44" s="8">
        <f>[39]Outubro!$C$17</f>
        <v>35.4</v>
      </c>
      <c r="O44" s="8">
        <f>[39]Outubro!$C$18</f>
        <v>35.1</v>
      </c>
      <c r="P44" s="8">
        <f>[39]Outubro!$C$19</f>
        <v>35.200000000000003</v>
      </c>
      <c r="Q44" s="8">
        <f>[39]Outubro!$C$20</f>
        <v>34.9</v>
      </c>
      <c r="R44" s="8">
        <f>[39]Outubro!$C$21</f>
        <v>35.6</v>
      </c>
      <c r="S44" s="8">
        <f>[39]Outubro!$C$22</f>
        <v>30.4</v>
      </c>
      <c r="T44" s="8">
        <f>[39]Outubro!$C$23</f>
        <v>24.9</v>
      </c>
      <c r="U44" s="8">
        <f>[39]Outubro!$C$24</f>
        <v>27.8</v>
      </c>
      <c r="V44" s="8">
        <f>[39]Outubro!$C$25</f>
        <v>31.8</v>
      </c>
      <c r="W44" s="8">
        <f>[39]Outubro!$C$26</f>
        <v>31.1</v>
      </c>
      <c r="X44" s="8">
        <f>[39]Outubro!$C$27</f>
        <v>34.200000000000003</v>
      </c>
      <c r="Y44" s="8">
        <f>[39]Outubro!$C$28</f>
        <v>33.4</v>
      </c>
      <c r="Z44" s="8">
        <f>[39]Outubro!$C$29</f>
        <v>32.6</v>
      </c>
      <c r="AA44" s="8">
        <f>[39]Outubro!$C$30</f>
        <v>27.8</v>
      </c>
      <c r="AB44" s="8">
        <f>[39]Outubro!$C$31</f>
        <v>28</v>
      </c>
      <c r="AC44" s="8">
        <f>[39]Outubro!$C$32</f>
        <v>30</v>
      </c>
      <c r="AD44" s="8">
        <f>[39]Outubro!$C$33</f>
        <v>31.5</v>
      </c>
      <c r="AE44" s="8">
        <f>[39]Outubro!$C$34</f>
        <v>34.200000000000003</v>
      </c>
      <c r="AF44" s="8">
        <f>[39]Outubro!$C$35</f>
        <v>34.200000000000003</v>
      </c>
      <c r="AG44" s="34">
        <f t="shared" si="1"/>
        <v>39.1</v>
      </c>
      <c r="AH44" s="35">
        <f t="shared" si="2"/>
        <v>33.20967741935484</v>
      </c>
      <c r="AJ44" s="9" t="s">
        <v>13</v>
      </c>
      <c r="AL44" t="s">
        <v>13</v>
      </c>
    </row>
    <row r="45" spans="1:39" hidden="1" x14ac:dyDescent="0.2">
      <c r="A45" s="5" t="s">
        <v>46</v>
      </c>
      <c r="B45" s="8" t="str">
        <f>[40]Outubro!$C$5</f>
        <v>*</v>
      </c>
      <c r="C45" s="8" t="str">
        <f>[40]Outubro!$C$6</f>
        <v>*</v>
      </c>
      <c r="D45" s="8" t="str">
        <f>[40]Outubro!$C$7</f>
        <v>*</v>
      </c>
      <c r="E45" s="8" t="str">
        <f>[40]Outubro!$C$8</f>
        <v>*</v>
      </c>
      <c r="F45" s="8" t="str">
        <f>[40]Outubro!$C$9</f>
        <v>*</v>
      </c>
      <c r="G45" s="8" t="str">
        <f>[40]Outubro!$C$10</f>
        <v>*</v>
      </c>
      <c r="H45" s="8" t="str">
        <f>[40]Outubro!$C$11</f>
        <v>*</v>
      </c>
      <c r="I45" s="8" t="str">
        <f>[40]Outubro!$C$12</f>
        <v>*</v>
      </c>
      <c r="J45" s="8" t="str">
        <f>[40]Outubro!$C$13</f>
        <v>*</v>
      </c>
      <c r="K45" s="8" t="str">
        <f>[40]Outubro!$C$14</f>
        <v>*</v>
      </c>
      <c r="L45" s="8" t="str">
        <f>[40]Outubro!$C$15</f>
        <v>*</v>
      </c>
      <c r="M45" s="8" t="str">
        <f>[40]Outubro!$C$16</f>
        <v>*</v>
      </c>
      <c r="N45" s="8" t="str">
        <f>[40]Outubro!$C$17</f>
        <v>*</v>
      </c>
      <c r="O45" s="8" t="str">
        <f>[40]Outubro!$C$18</f>
        <v>*</v>
      </c>
      <c r="P45" s="8" t="str">
        <f>[40]Outubro!$C$19</f>
        <v>*</v>
      </c>
      <c r="Q45" s="8" t="str">
        <f>[40]Outubro!$C$20</f>
        <v>*</v>
      </c>
      <c r="R45" s="8" t="str">
        <f>[40]Outubro!$C$21</f>
        <v>*</v>
      </c>
      <c r="S45" s="8" t="str">
        <f>[40]Outubro!$C$22</f>
        <v>*</v>
      </c>
      <c r="T45" s="8" t="str">
        <f>[40]Outubro!$C$23</f>
        <v>*</v>
      </c>
      <c r="U45" s="8" t="str">
        <f>[40]Outubro!$C$24</f>
        <v>*</v>
      </c>
      <c r="V45" s="8" t="str">
        <f>[40]Outubro!$C$25</f>
        <v>*</v>
      </c>
      <c r="W45" s="8" t="str">
        <f>[40]Outubro!$C$26</f>
        <v>*</v>
      </c>
      <c r="X45" s="8" t="str">
        <f>[40]Outubro!$C$27</f>
        <v>*</v>
      </c>
      <c r="Y45" s="8" t="str">
        <f>[40]Outubro!$C$28</f>
        <v>*</v>
      </c>
      <c r="Z45" s="8" t="str">
        <f>[40]Outubro!$C$29</f>
        <v>*</v>
      </c>
      <c r="AA45" s="8" t="str">
        <f>[40]Outubro!$C$30</f>
        <v>*</v>
      </c>
      <c r="AB45" s="8" t="str">
        <f>[40]Outubro!$C$31</f>
        <v>*</v>
      </c>
      <c r="AC45" s="8" t="str">
        <f>[40]Outubro!$C$32</f>
        <v>*</v>
      </c>
      <c r="AD45" s="8" t="str">
        <f>[40]Outubro!$C$33</f>
        <v>*</v>
      </c>
      <c r="AE45" s="8" t="str">
        <f>[40]Outubro!$C$34</f>
        <v>*</v>
      </c>
      <c r="AF45" s="8" t="str">
        <f>[40]Outubro!$C$35</f>
        <v>*</v>
      </c>
      <c r="AG45" s="34" t="s">
        <v>12</v>
      </c>
      <c r="AH45" s="35" t="e">
        <f t="shared" si="2"/>
        <v>#DIV/0!</v>
      </c>
      <c r="AL45" t="s">
        <v>13</v>
      </c>
    </row>
    <row r="46" spans="1:39" x14ac:dyDescent="0.2">
      <c r="A46" s="5" t="s">
        <v>47</v>
      </c>
      <c r="B46" s="8">
        <f>[41]Outubro!$C$5</f>
        <v>38.299999999999997</v>
      </c>
      <c r="C46" s="8">
        <f>[41]Outubro!$C$6</f>
        <v>36.200000000000003</v>
      </c>
      <c r="D46" s="8">
        <f>[41]Outubro!$C$7</f>
        <v>27.6</v>
      </c>
      <c r="E46" s="8">
        <f>[41]Outubro!$C$8</f>
        <v>33.6</v>
      </c>
      <c r="F46" s="8">
        <f>[41]Outubro!$C$9</f>
        <v>33.700000000000003</v>
      </c>
      <c r="G46" s="8">
        <f>[41]Outubro!$C$10</f>
        <v>32.700000000000003</v>
      </c>
      <c r="H46" s="8">
        <f>[41]Outubro!$C$11</f>
        <v>37.700000000000003</v>
      </c>
      <c r="I46" s="8">
        <f>[41]Outubro!$C$12</f>
        <v>35.5</v>
      </c>
      <c r="J46" s="8">
        <f>[41]Outubro!$C$13</f>
        <v>28</v>
      </c>
      <c r="K46" s="8">
        <f>[41]Outubro!$C$14</f>
        <v>21.3</v>
      </c>
      <c r="L46" s="8">
        <f>[41]Outubro!$C$15</f>
        <v>23.4</v>
      </c>
      <c r="M46" s="8">
        <f>[41]Outubro!$C$16</f>
        <v>28.6</v>
      </c>
      <c r="N46" s="8">
        <f>[41]Outubro!$C$17</f>
        <v>32.200000000000003</v>
      </c>
      <c r="O46" s="8">
        <f>[41]Outubro!$C$18</f>
        <v>31.2</v>
      </c>
      <c r="P46" s="8">
        <f>[41]Outubro!$C$19</f>
        <v>33.700000000000003</v>
      </c>
      <c r="Q46" s="8">
        <f>[41]Outubro!$C$20</f>
        <v>34</v>
      </c>
      <c r="R46" s="8">
        <f>[41]Outubro!$C$21</f>
        <v>35.4</v>
      </c>
      <c r="S46" s="8">
        <f>[41]Outubro!$C$22</f>
        <v>25.1</v>
      </c>
      <c r="T46" s="8">
        <f>[41]Outubro!$C$23</f>
        <v>28.6</v>
      </c>
      <c r="U46" s="8">
        <f>[41]Outubro!$C$24</f>
        <v>28</v>
      </c>
      <c r="V46" s="8">
        <f>[41]Outubro!$C$25</f>
        <v>30.9</v>
      </c>
      <c r="W46" s="8">
        <f>[41]Outubro!$C$26</f>
        <v>35.200000000000003</v>
      </c>
      <c r="X46" s="8">
        <f>[41]Outubro!$C$27</f>
        <v>35.4</v>
      </c>
      <c r="Y46" s="8">
        <f>[41]Outubro!$C$28</f>
        <v>36</v>
      </c>
      <c r="Z46" s="8">
        <f>[41]Outubro!$C$29</f>
        <v>33.4</v>
      </c>
      <c r="AA46" s="8">
        <f>[41]Outubro!$C$30</f>
        <v>31.5</v>
      </c>
      <c r="AB46" s="8">
        <f>[41]Outubro!$C$31</f>
        <v>33.9</v>
      </c>
      <c r="AC46" s="8">
        <f>[41]Outubro!$C$32</f>
        <v>35</v>
      </c>
      <c r="AD46" s="8">
        <f>[41]Outubro!$C$33</f>
        <v>35.799999999999997</v>
      </c>
      <c r="AE46" s="8">
        <f>[41]Outubro!$C$34</f>
        <v>36</v>
      </c>
      <c r="AF46" s="8">
        <f>[41]Outubro!$C$35</f>
        <v>32.6</v>
      </c>
      <c r="AG46" s="34">
        <f>MAX(B46:AF46)</f>
        <v>38.299999999999997</v>
      </c>
      <c r="AH46" s="35">
        <f t="shared" si="2"/>
        <v>32.274193548387096</v>
      </c>
      <c r="AI46" s="9" t="s">
        <v>13</v>
      </c>
      <c r="AJ46" s="9" t="s">
        <v>13</v>
      </c>
      <c r="AL46" t="s">
        <v>13</v>
      </c>
      <c r="AM46" t="s">
        <v>13</v>
      </c>
    </row>
    <row r="47" spans="1:39" x14ac:dyDescent="0.2">
      <c r="A47" s="5" t="s">
        <v>48</v>
      </c>
      <c r="B47" s="8">
        <f>[42]Outubro!$C$5</f>
        <v>38.5</v>
      </c>
      <c r="C47" s="8">
        <f>[42]Outubro!$C$6</f>
        <v>38.4</v>
      </c>
      <c r="D47" s="8">
        <f>[42]Outubro!$C$7</f>
        <v>32.6</v>
      </c>
      <c r="E47" s="8">
        <f>[42]Outubro!$C$8</f>
        <v>33.4</v>
      </c>
      <c r="F47" s="8">
        <f>[42]Outubro!$C$9</f>
        <v>36.4</v>
      </c>
      <c r="G47" s="8">
        <f>[42]Outubro!$C$10</f>
        <v>40.299999999999997</v>
      </c>
      <c r="H47" s="8">
        <f>[42]Outubro!$C$11</f>
        <v>40.5</v>
      </c>
      <c r="I47" s="8">
        <f>[42]Outubro!$C$12</f>
        <v>39.4</v>
      </c>
      <c r="J47" s="8">
        <f>[42]Outubro!$C$13</f>
        <v>37.5</v>
      </c>
      <c r="K47" s="8">
        <f>[42]Outubro!$C$14</f>
        <v>24.7</v>
      </c>
      <c r="L47" s="8">
        <f>[42]Outubro!$C$15</f>
        <v>24</v>
      </c>
      <c r="M47" s="8">
        <f>[42]Outubro!$C$16</f>
        <v>30.3</v>
      </c>
      <c r="N47" s="8">
        <f>[42]Outubro!$C$17</f>
        <v>34.700000000000003</v>
      </c>
      <c r="O47" s="8">
        <f>[42]Outubro!$C$18</f>
        <v>36.1</v>
      </c>
      <c r="P47" s="8">
        <f>[42]Outubro!$C$19</f>
        <v>36.200000000000003</v>
      </c>
      <c r="Q47" s="8">
        <f>[42]Outubro!$C$20</f>
        <v>35.9</v>
      </c>
      <c r="R47" s="8">
        <f>[42]Outubro!$C$21</f>
        <v>37.6</v>
      </c>
      <c r="S47" s="8">
        <f>[42]Outubro!$C$22</f>
        <v>31.2</v>
      </c>
      <c r="T47" s="8">
        <f>[42]Outubro!$C$23</f>
        <v>24.1</v>
      </c>
      <c r="U47" s="8">
        <f>[42]Outubro!$C$24</f>
        <v>28.4</v>
      </c>
      <c r="V47" s="8">
        <f>[42]Outubro!$C$25</f>
        <v>32.700000000000003</v>
      </c>
      <c r="W47" s="8">
        <f>[42]Outubro!$C$26</f>
        <v>35.4</v>
      </c>
      <c r="X47" s="8">
        <f>[42]Outubro!$C$27</f>
        <v>36</v>
      </c>
      <c r="Y47" s="8">
        <f>[42]Outubro!$C$28</f>
        <v>36.9</v>
      </c>
      <c r="Z47" s="8">
        <f>[42]Outubro!$C$29</f>
        <v>34.200000000000003</v>
      </c>
      <c r="AA47" s="8">
        <f>[42]Outubro!$C$30</f>
        <v>29.4</v>
      </c>
      <c r="AB47" s="8">
        <f>[42]Outubro!$C$31</f>
        <v>31.7</v>
      </c>
      <c r="AC47" s="8">
        <f>[42]Outubro!$C$32</f>
        <v>30.7</v>
      </c>
      <c r="AD47" s="8">
        <f>[42]Outubro!$C$33</f>
        <v>34.9</v>
      </c>
      <c r="AE47" s="8">
        <f>[42]Outubro!$C$34</f>
        <v>35.700000000000003</v>
      </c>
      <c r="AF47" s="8">
        <f>[42]Outubro!$C$35</f>
        <v>34.9</v>
      </c>
      <c r="AG47" s="34">
        <f>MAX(B47:AF47)</f>
        <v>40.5</v>
      </c>
      <c r="AH47" s="35">
        <f t="shared" si="2"/>
        <v>33.958064516129042</v>
      </c>
      <c r="AJ47" s="9" t="s">
        <v>13</v>
      </c>
      <c r="AK47" t="s">
        <v>13</v>
      </c>
      <c r="AL47" t="s">
        <v>13</v>
      </c>
    </row>
    <row r="48" spans="1:39" x14ac:dyDescent="0.2">
      <c r="A48" s="5" t="s">
        <v>49</v>
      </c>
      <c r="B48" s="8">
        <f>[43]Outubro!$C$5</f>
        <v>39</v>
      </c>
      <c r="C48" s="8">
        <f>[43]Outubro!$C$6</f>
        <v>34.9</v>
      </c>
      <c r="D48" s="8">
        <f>[43]Outubro!$C$7</f>
        <v>37.6</v>
      </c>
      <c r="E48" s="8">
        <f>[43]Outubro!$C$8</f>
        <v>38.5</v>
      </c>
      <c r="F48" s="8">
        <f>[43]Outubro!$C$9</f>
        <v>39.5</v>
      </c>
      <c r="G48" s="8">
        <f>[43]Outubro!$C$10</f>
        <v>40.799999999999997</v>
      </c>
      <c r="H48" s="8">
        <f>[43]Outubro!$C$11</f>
        <v>38.299999999999997</v>
      </c>
      <c r="I48" s="8">
        <f>[43]Outubro!$C$12</f>
        <v>39.299999999999997</v>
      </c>
      <c r="J48" s="8">
        <f>[43]Outubro!$C$13</f>
        <v>35</v>
      </c>
      <c r="K48" s="8">
        <f>[43]Outubro!$C$14</f>
        <v>34.1</v>
      </c>
      <c r="L48" s="8">
        <f>[43]Outubro!$C$15</f>
        <v>34.1</v>
      </c>
      <c r="M48" s="8">
        <f>[43]Outubro!$C$16</f>
        <v>35</v>
      </c>
      <c r="N48" s="8">
        <f>[43]Outubro!$C$17</f>
        <v>36.799999999999997</v>
      </c>
      <c r="O48" s="8">
        <f>[43]Outubro!$C$18</f>
        <v>38.5</v>
      </c>
      <c r="P48" s="8">
        <f>[43]Outubro!$C$19</f>
        <v>37</v>
      </c>
      <c r="Q48" s="8">
        <f>[43]Outubro!$C$20</f>
        <v>34.9</v>
      </c>
      <c r="R48" s="8">
        <f>[43]Outubro!$C$21</f>
        <v>36.200000000000003</v>
      </c>
      <c r="S48" s="8">
        <f>[43]Outubro!$C$22</f>
        <v>31.2</v>
      </c>
      <c r="T48" s="8">
        <f>[43]Outubro!$C$23</f>
        <v>30.5</v>
      </c>
      <c r="U48" s="8">
        <f>[43]Outubro!$C$24</f>
        <v>33.5</v>
      </c>
      <c r="V48" s="8">
        <f>[43]Outubro!$C$25</f>
        <v>34.299999999999997</v>
      </c>
      <c r="W48" s="8">
        <f>[43]Outubro!$C$26</f>
        <v>34.299999999999997</v>
      </c>
      <c r="X48" s="8">
        <f>[43]Outubro!$C$27</f>
        <v>34.9</v>
      </c>
      <c r="Y48" s="8">
        <f>[43]Outubro!$C$28</f>
        <v>36.6</v>
      </c>
      <c r="Z48" s="8">
        <f>[43]Outubro!$C$29</f>
        <v>37.299999999999997</v>
      </c>
      <c r="AA48" s="8">
        <f>[43]Outubro!$C$30</f>
        <v>31</v>
      </c>
      <c r="AB48" s="8">
        <f>[43]Outubro!$C$31</f>
        <v>30</v>
      </c>
      <c r="AC48" s="8">
        <f>[43]Outubro!$C$32</f>
        <v>35.200000000000003</v>
      </c>
      <c r="AD48" s="8">
        <f>[43]Outubro!$C$33</f>
        <v>32.200000000000003</v>
      </c>
      <c r="AE48" s="8">
        <f>[43]Outubro!$C$34</f>
        <v>34.200000000000003</v>
      </c>
      <c r="AF48" s="8">
        <f>[43]Outubro!$C$35</f>
        <v>34.6</v>
      </c>
      <c r="AG48" s="34">
        <f>MAX(B48:AF48)</f>
        <v>40.799999999999997</v>
      </c>
      <c r="AH48" s="35">
        <f t="shared" si="2"/>
        <v>35.461290322580645</v>
      </c>
      <c r="AI48" s="9" t="s">
        <v>13</v>
      </c>
      <c r="AJ48" s="9" t="s">
        <v>13</v>
      </c>
      <c r="AK48" t="s">
        <v>13</v>
      </c>
      <c r="AL48" t="s">
        <v>13</v>
      </c>
      <c r="AM48" t="s">
        <v>13</v>
      </c>
    </row>
    <row r="49" spans="1:39" x14ac:dyDescent="0.2">
      <c r="A49" s="5" t="s">
        <v>50</v>
      </c>
      <c r="B49" s="8">
        <f>[44]Outubro!$C$5</f>
        <v>40.799999999999997</v>
      </c>
      <c r="C49" s="8">
        <f>[44]Outubro!$C$6</f>
        <v>40.799999999999997</v>
      </c>
      <c r="D49" s="8">
        <f>[44]Outubro!$C$7</f>
        <v>38.4</v>
      </c>
      <c r="E49" s="8">
        <f>[44]Outubro!$C$8</f>
        <v>33.9</v>
      </c>
      <c r="F49" s="8">
        <f>[44]Outubro!$C$9</f>
        <v>36.700000000000003</v>
      </c>
      <c r="G49" s="8">
        <f>[44]Outubro!$C$10</f>
        <v>39.799999999999997</v>
      </c>
      <c r="H49" s="8">
        <f>[44]Outubro!$C$11</f>
        <v>40.1</v>
      </c>
      <c r="I49" s="8">
        <f>[44]Outubro!$C$12</f>
        <v>42</v>
      </c>
      <c r="J49" s="8">
        <f>[44]Outubro!$C$13</f>
        <v>36.5</v>
      </c>
      <c r="K49" s="8">
        <f>[44]Outubro!$C$14</f>
        <v>25.6</v>
      </c>
      <c r="L49" s="8">
        <f>[44]Outubro!$C$15</f>
        <v>32.9</v>
      </c>
      <c r="M49" s="8">
        <f>[44]Outubro!$C$16</f>
        <v>32</v>
      </c>
      <c r="N49" s="8">
        <f>[44]Outubro!$C$17</f>
        <v>37.5</v>
      </c>
      <c r="O49" s="8">
        <f>[44]Outubro!$C$18</f>
        <v>37.1</v>
      </c>
      <c r="P49" s="8">
        <f>[44]Outubro!$C$19</f>
        <v>35.700000000000003</v>
      </c>
      <c r="Q49" s="8">
        <f>[44]Outubro!$C$20</f>
        <v>38.799999999999997</v>
      </c>
      <c r="R49" s="8">
        <f>[44]Outubro!$C$21</f>
        <v>40.799999999999997</v>
      </c>
      <c r="S49" s="8">
        <f>[44]Outubro!$C$22</f>
        <v>32.700000000000003</v>
      </c>
      <c r="T49" s="8">
        <f>[44]Outubro!$C$23</f>
        <v>30.7</v>
      </c>
      <c r="U49" s="8">
        <f>[44]Outubro!$C$24</f>
        <v>25.3</v>
      </c>
      <c r="V49" s="8">
        <f>[44]Outubro!$C$25</f>
        <v>31.3</v>
      </c>
      <c r="W49" s="8">
        <f>[44]Outubro!$C$26</f>
        <v>31.9</v>
      </c>
      <c r="X49" s="8">
        <f>[44]Outubro!$C$27</f>
        <v>35.799999999999997</v>
      </c>
      <c r="Y49" s="8">
        <f>[44]Outubro!$C$28</f>
        <v>36.299999999999997</v>
      </c>
      <c r="Z49" s="8">
        <f>[44]Outubro!$C$29</f>
        <v>35.9</v>
      </c>
      <c r="AA49" s="8">
        <f>[44]Outubro!$C$30</f>
        <v>31</v>
      </c>
      <c r="AB49" s="8">
        <f>[44]Outubro!$C$31</f>
        <v>32.200000000000003</v>
      </c>
      <c r="AC49" s="8">
        <f>[44]Outubro!$C$32</f>
        <v>28.5</v>
      </c>
      <c r="AD49" s="8">
        <f>[44]Outubro!$C$33</f>
        <v>35.9</v>
      </c>
      <c r="AE49" s="8">
        <f>[44]Outubro!$C$34</f>
        <v>36.9</v>
      </c>
      <c r="AF49" s="8">
        <f>[44]Outubro!$C$35</f>
        <v>36.799999999999997</v>
      </c>
      <c r="AG49" s="34">
        <f>MAX(B49:AF49)</f>
        <v>42</v>
      </c>
      <c r="AH49" s="35">
        <f t="shared" si="2"/>
        <v>35.180645161290322</v>
      </c>
      <c r="AL49" t="s">
        <v>13</v>
      </c>
    </row>
    <row r="50" spans="1:39" s="4" customFormat="1" ht="17.100000000000001" customHeight="1" x14ac:dyDescent="0.2">
      <c r="A50" s="13" t="s">
        <v>59</v>
      </c>
      <c r="B50" s="14">
        <f t="shared" ref="B50:AG50" si="3">MAX(B5:B49)</f>
        <v>41.7</v>
      </c>
      <c r="C50" s="14">
        <f t="shared" si="3"/>
        <v>41.3</v>
      </c>
      <c r="D50" s="14">
        <f t="shared" si="3"/>
        <v>39.700000000000003</v>
      </c>
      <c r="E50" s="14">
        <f t="shared" si="3"/>
        <v>40.4</v>
      </c>
      <c r="F50" s="14">
        <f t="shared" si="3"/>
        <v>42</v>
      </c>
      <c r="G50" s="14">
        <f t="shared" si="3"/>
        <v>43.3</v>
      </c>
      <c r="H50" s="14">
        <f t="shared" si="3"/>
        <v>43.7</v>
      </c>
      <c r="I50" s="14">
        <f t="shared" si="3"/>
        <v>42.3</v>
      </c>
      <c r="J50" s="14">
        <f t="shared" si="3"/>
        <v>39</v>
      </c>
      <c r="K50" s="14">
        <f t="shared" si="3"/>
        <v>34.6</v>
      </c>
      <c r="L50" s="14">
        <f t="shared" si="3"/>
        <v>35.799999999999997</v>
      </c>
      <c r="M50" s="14">
        <f t="shared" si="3"/>
        <v>37.799999999999997</v>
      </c>
      <c r="N50" s="14">
        <f t="shared" si="3"/>
        <v>40.200000000000003</v>
      </c>
      <c r="O50" s="14">
        <f t="shared" si="3"/>
        <v>40.200000000000003</v>
      </c>
      <c r="P50" s="14">
        <f t="shared" si="3"/>
        <v>39.799999999999997</v>
      </c>
      <c r="Q50" s="14">
        <f t="shared" si="3"/>
        <v>39</v>
      </c>
      <c r="R50" s="14">
        <f t="shared" si="3"/>
        <v>40.799999999999997</v>
      </c>
      <c r="S50" s="14">
        <f t="shared" si="3"/>
        <v>36.700000000000003</v>
      </c>
      <c r="T50" s="14">
        <f t="shared" si="3"/>
        <v>31.9</v>
      </c>
      <c r="U50" s="14">
        <f t="shared" si="3"/>
        <v>35.200000000000003</v>
      </c>
      <c r="V50" s="14">
        <f t="shared" si="3"/>
        <v>37.4</v>
      </c>
      <c r="W50" s="14">
        <f t="shared" si="3"/>
        <v>38.4</v>
      </c>
      <c r="X50" s="14">
        <f t="shared" si="3"/>
        <v>38.799999999999997</v>
      </c>
      <c r="Y50" s="14">
        <f t="shared" si="3"/>
        <v>39.700000000000003</v>
      </c>
      <c r="Z50" s="14">
        <f t="shared" si="3"/>
        <v>40.4</v>
      </c>
      <c r="AA50" s="14">
        <f t="shared" si="3"/>
        <v>34.5</v>
      </c>
      <c r="AB50" s="14">
        <f t="shared" si="3"/>
        <v>35.1</v>
      </c>
      <c r="AC50" s="14">
        <f t="shared" si="3"/>
        <v>38.1</v>
      </c>
      <c r="AD50" s="14">
        <f t="shared" si="3"/>
        <v>38.5</v>
      </c>
      <c r="AE50" s="14">
        <f t="shared" si="3"/>
        <v>39.700000000000003</v>
      </c>
      <c r="AF50" s="14">
        <f t="shared" si="3"/>
        <v>39.1</v>
      </c>
      <c r="AG50" s="37">
        <f t="shared" si="3"/>
        <v>43.7</v>
      </c>
      <c r="AH50" s="35">
        <f t="shared" si="2"/>
        <v>38.87419354838709</v>
      </c>
      <c r="AL50" s="4" t="s">
        <v>13</v>
      </c>
    </row>
    <row r="51" spans="1:39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8"/>
      <c r="AF51" s="19"/>
      <c r="AG51" s="38"/>
      <c r="AH51" s="39"/>
      <c r="AK51" t="s">
        <v>13</v>
      </c>
      <c r="AL51" t="s">
        <v>13</v>
      </c>
    </row>
    <row r="52" spans="1:39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38"/>
      <c r="AH52" s="40"/>
      <c r="AM52" t="s">
        <v>13</v>
      </c>
    </row>
    <row r="53" spans="1:39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38"/>
      <c r="AH53" s="40"/>
    </row>
    <row r="54" spans="1:39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38"/>
      <c r="AH54" s="41"/>
    </row>
    <row r="55" spans="1:39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38"/>
      <c r="AH55" s="39"/>
      <c r="AJ55" s="9" t="s">
        <v>13</v>
      </c>
    </row>
    <row r="56" spans="1:39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25"/>
      <c r="AG56" s="38"/>
      <c r="AH56" s="39"/>
    </row>
    <row r="57" spans="1:39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42"/>
      <c r="AH57" s="43"/>
    </row>
    <row r="58" spans="1:39" x14ac:dyDescent="0.2">
      <c r="AH58" s="44"/>
    </row>
    <row r="59" spans="1:39" x14ac:dyDescent="0.2">
      <c r="Z59" s="1" t="s">
        <v>13</v>
      </c>
      <c r="AH59" s="44"/>
      <c r="AJ59" t="s">
        <v>13</v>
      </c>
    </row>
    <row r="62" spans="1:39" x14ac:dyDescent="0.2">
      <c r="X62" s="1" t="s">
        <v>13</v>
      </c>
      <c r="Z62" s="1" t="s">
        <v>13</v>
      </c>
      <c r="AF62" s="1" t="s">
        <v>13</v>
      </c>
    </row>
    <row r="63" spans="1:39" x14ac:dyDescent="0.2">
      <c r="L63" s="1" t="s">
        <v>13</v>
      </c>
      <c r="S63" s="1" t="s">
        <v>13</v>
      </c>
    </row>
    <row r="64" spans="1:39" x14ac:dyDescent="0.2">
      <c r="V64" s="1" t="s">
        <v>13</v>
      </c>
      <c r="AI64" t="s">
        <v>13</v>
      </c>
    </row>
    <row r="66" spans="19:33" x14ac:dyDescent="0.2">
      <c r="S66" s="1" t="s">
        <v>13</v>
      </c>
    </row>
    <row r="67" spans="19:33" x14ac:dyDescent="0.2">
      <c r="U67" s="1" t="s">
        <v>13</v>
      </c>
      <c r="AG67" s="2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2:X52"/>
    <mergeCell ref="T53:X53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90" zoomScaleNormal="90" workbookViewId="0">
      <selection activeCell="AK36" activeCellId="1" sqref="A7:XFD7 AK36"/>
    </sheetView>
  </sheetViews>
  <sheetFormatPr defaultColWidth="8.7109375" defaultRowHeight="12.75" x14ac:dyDescent="0.2"/>
  <cols>
    <col min="1" max="1" width="23.140625" style="1" customWidth="1"/>
    <col min="2" max="2" width="6.42578125" style="1" customWidth="1"/>
    <col min="3" max="4" width="5.85546875" style="1" customWidth="1"/>
    <col min="5" max="5" width="5.7109375" style="1" customWidth="1"/>
    <col min="6" max="7" width="5.85546875" style="1" customWidth="1"/>
    <col min="8" max="8" width="6" style="1" customWidth="1"/>
    <col min="9" max="9" width="5.7109375" style="1" customWidth="1"/>
    <col min="10" max="10" width="6.140625" style="1" customWidth="1"/>
    <col min="11" max="12" width="5.85546875" style="1" customWidth="1"/>
    <col min="13" max="13" width="5.5703125" style="1" customWidth="1"/>
    <col min="14" max="14" width="5.7109375" style="1" customWidth="1"/>
    <col min="15" max="15" width="6.42578125" style="1" customWidth="1"/>
    <col min="16" max="16" width="5.42578125" style="1" customWidth="1"/>
    <col min="17" max="17" width="5.28515625" style="1" customWidth="1"/>
    <col min="18" max="19" width="5.85546875" style="1" customWidth="1"/>
    <col min="20" max="20" width="5.42578125" style="1" customWidth="1"/>
    <col min="21" max="21" width="6.140625" style="1" customWidth="1"/>
    <col min="22" max="22" width="5.28515625" style="1" customWidth="1"/>
    <col min="23" max="23" width="6.42578125" style="1" customWidth="1"/>
    <col min="24" max="24" width="5.28515625" style="1" customWidth="1"/>
    <col min="25" max="25" width="6.140625" style="1" customWidth="1"/>
    <col min="26" max="27" width="5.7109375" style="1" customWidth="1"/>
    <col min="28" max="28" width="6" style="1" customWidth="1"/>
    <col min="29" max="29" width="5.85546875" style="1" customWidth="1"/>
    <col min="30" max="32" width="5" style="1" customWidth="1"/>
    <col min="33" max="33" width="7" style="2" customWidth="1"/>
    <col min="34" max="34" width="7.28515625" style="44" customWidth="1"/>
  </cols>
  <sheetData>
    <row r="1" spans="1:36" ht="20.100000000000001" customHeight="1" x14ac:dyDescent="0.2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6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6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61</v>
      </c>
      <c r="AH3" s="33" t="s">
        <v>3</v>
      </c>
    </row>
    <row r="4" spans="1:36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6" s="4" customFormat="1" x14ac:dyDescent="0.2">
      <c r="A5" s="5" t="s">
        <v>4</v>
      </c>
      <c r="B5" s="6">
        <f>[1]Outubro!$D$5</f>
        <v>20.6</v>
      </c>
      <c r="C5" s="6">
        <f>[1]Outubro!$D$6</f>
        <v>23.4</v>
      </c>
      <c r="D5" s="6">
        <f>[1]Outubro!$D$7</f>
        <v>24.3</v>
      </c>
      <c r="E5" s="6">
        <f>[1]Outubro!$D$8</f>
        <v>20.8</v>
      </c>
      <c r="F5" s="6">
        <f>[1]Outubro!$D$9</f>
        <v>20.100000000000001</v>
      </c>
      <c r="G5" s="6">
        <f>[1]Outubro!$D$10</f>
        <v>14.8</v>
      </c>
      <c r="H5" s="6">
        <f>[1]Outubro!$D$11</f>
        <v>15.8</v>
      </c>
      <c r="I5" s="6">
        <f>[1]Outubro!$D$12</f>
        <v>16.899999999999999</v>
      </c>
      <c r="J5" s="6">
        <f>[1]Outubro!$D$13</f>
        <v>23.5</v>
      </c>
      <c r="K5" s="6">
        <f>[1]Outubro!$D$14</f>
        <v>21.3</v>
      </c>
      <c r="L5" s="6">
        <f>[1]Outubro!$D$15</f>
        <v>22.1</v>
      </c>
      <c r="M5" s="6">
        <f>[1]Outubro!$D$16</f>
        <v>19.7</v>
      </c>
      <c r="N5" s="6">
        <f>[1]Outubro!$D$17</f>
        <v>18.600000000000001</v>
      </c>
      <c r="O5" s="6">
        <f>[1]Outubro!$D$18</f>
        <v>20.2</v>
      </c>
      <c r="P5" s="6">
        <f>[1]Outubro!$D$19</f>
        <v>23.5</v>
      </c>
      <c r="Q5" s="6">
        <f>[1]Outubro!$D$20</f>
        <v>23.5</v>
      </c>
      <c r="R5" s="6">
        <f>[1]Outubro!$D$21</f>
        <v>21.8</v>
      </c>
      <c r="S5" s="6">
        <f>[1]Outubro!$D$22</f>
        <v>22.3</v>
      </c>
      <c r="T5" s="6">
        <f>[1]Outubro!$D$23</f>
        <v>21</v>
      </c>
      <c r="U5" s="6">
        <f>[1]Outubro!$D$24</f>
        <v>20.7</v>
      </c>
      <c r="V5" s="6">
        <f>[1]Outubro!$D$25</f>
        <v>21.6</v>
      </c>
      <c r="W5" s="6">
        <f>[1]Outubro!$D$26</f>
        <v>23.1</v>
      </c>
      <c r="X5" s="6">
        <f>[1]Outubro!$D$27</f>
        <v>21.8</v>
      </c>
      <c r="Y5" s="6">
        <f>[1]Outubro!$D$28</f>
        <v>22.8</v>
      </c>
      <c r="Z5" s="6">
        <f>[1]Outubro!$D$29</f>
        <v>24</v>
      </c>
      <c r="AA5" s="6">
        <f>[1]Outubro!$D$30</f>
        <v>21.3</v>
      </c>
      <c r="AB5" s="6">
        <f>[1]Outubro!$D$31</f>
        <v>21.6</v>
      </c>
      <c r="AC5" s="6">
        <f>[1]Outubro!$D$32</f>
        <v>23.3</v>
      </c>
      <c r="AD5" s="6">
        <f>[1]Outubro!$D$33</f>
        <v>20.7</v>
      </c>
      <c r="AE5" s="6">
        <f>[1]Outubro!$D$34</f>
        <v>21.2</v>
      </c>
      <c r="AF5" s="6">
        <f>[1]Outubro!$D$35</f>
        <v>21.2</v>
      </c>
      <c r="AG5" s="37">
        <f t="shared" ref="AG5:AG11" si="1">MIN(B5:AF5)</f>
        <v>14.8</v>
      </c>
      <c r="AH5" s="35">
        <f t="shared" ref="AH5:AH50" si="2">AVERAGE(B5:AF5)</f>
        <v>21.209677419354843</v>
      </c>
    </row>
    <row r="6" spans="1:36" x14ac:dyDescent="0.2">
      <c r="A6" s="5" t="s">
        <v>5</v>
      </c>
      <c r="B6" s="8">
        <f>[2]Outubro!$D$5</f>
        <v>21.1</v>
      </c>
      <c r="C6" s="8">
        <f>[2]Outubro!$D$6</f>
        <v>23.3</v>
      </c>
      <c r="D6" s="8">
        <f>[2]Outubro!$D$7</f>
        <v>18.600000000000001</v>
      </c>
      <c r="E6" s="8">
        <f>[2]Outubro!$D$8</f>
        <v>17.100000000000001</v>
      </c>
      <c r="F6" s="8">
        <f>[2]Outubro!$D$9</f>
        <v>17.899999999999999</v>
      </c>
      <c r="G6" s="8">
        <f>[2]Outubro!$D$10</f>
        <v>16.399999999999999</v>
      </c>
      <c r="H6" s="8">
        <f>[2]Outubro!$D$11</f>
        <v>15.9</v>
      </c>
      <c r="I6" s="8">
        <f>[2]Outubro!$D$12</f>
        <v>17.399999999999999</v>
      </c>
      <c r="J6" s="8">
        <f>[2]Outubro!$D$13</f>
        <v>20.7</v>
      </c>
      <c r="K6" s="8">
        <f>[2]Outubro!$D$14</f>
        <v>18.899999999999999</v>
      </c>
      <c r="L6" s="8">
        <f>[2]Outubro!$D$15</f>
        <v>18.899999999999999</v>
      </c>
      <c r="M6" s="8">
        <f>[2]Outubro!$D$16</f>
        <v>14.2</v>
      </c>
      <c r="N6" s="8">
        <f>[2]Outubro!$D$17</f>
        <v>15.7</v>
      </c>
      <c r="O6" s="8">
        <f>[2]Outubro!$D$18</f>
        <v>19.899999999999999</v>
      </c>
      <c r="P6" s="8">
        <f>[2]Outubro!$D$19</f>
        <v>19.399999999999999</v>
      </c>
      <c r="Q6" s="8">
        <f>[2]Outubro!$D$20</f>
        <v>18.399999999999999</v>
      </c>
      <c r="R6" s="8">
        <f>[2]Outubro!$D$21</f>
        <v>19.2</v>
      </c>
      <c r="S6" s="8">
        <f>[2]Outubro!$D$22</f>
        <v>18.600000000000001</v>
      </c>
      <c r="T6" s="8">
        <f>[2]Outubro!$D$23</f>
        <v>18.399999999999999</v>
      </c>
      <c r="U6" s="8">
        <f>[2]Outubro!$D$24</f>
        <v>19.2</v>
      </c>
      <c r="V6" s="8">
        <f>[2]Outubro!$D$25</f>
        <v>18.7</v>
      </c>
      <c r="W6" s="8">
        <f>[2]Outubro!$D$26</f>
        <v>20.399999999999999</v>
      </c>
      <c r="X6" s="8">
        <f>[2]Outubro!$D$27</f>
        <v>21.6</v>
      </c>
      <c r="Y6" s="8">
        <f>[2]Outubro!$D$28</f>
        <v>21.4</v>
      </c>
      <c r="Z6" s="8">
        <f>[2]Outubro!$D$29</f>
        <v>19.3</v>
      </c>
      <c r="AA6" s="8">
        <f>[2]Outubro!$D$30</f>
        <v>19.7</v>
      </c>
      <c r="AB6" s="8">
        <f>[2]Outubro!$D$31</f>
        <v>15.8</v>
      </c>
      <c r="AC6" s="8">
        <f>[2]Outubro!$D$32</f>
        <v>18.7</v>
      </c>
      <c r="AD6" s="8">
        <f>[2]Outubro!$D$33</f>
        <v>20.100000000000001</v>
      </c>
      <c r="AE6" s="8">
        <f>[2]Outubro!$D$34</f>
        <v>19.2</v>
      </c>
      <c r="AF6" s="8">
        <f>[2]Outubro!$D$35</f>
        <v>20.5</v>
      </c>
      <c r="AG6" s="37">
        <f t="shared" si="1"/>
        <v>14.2</v>
      </c>
      <c r="AH6" s="35">
        <f t="shared" si="2"/>
        <v>18.858064516129033</v>
      </c>
    </row>
    <row r="7" spans="1:36" x14ac:dyDescent="0.2">
      <c r="A7" s="5" t="s">
        <v>6</v>
      </c>
      <c r="B7" s="8">
        <f>[3]Outubro!$D$5</f>
        <v>23.5</v>
      </c>
      <c r="C7" s="8">
        <f>[3]Outubro!$D$6</f>
        <v>23.1</v>
      </c>
      <c r="D7" s="8">
        <f>[3]Outubro!$D$7</f>
        <v>23.3</v>
      </c>
      <c r="E7" s="8">
        <f>[3]Outubro!$D$8</f>
        <v>19.8</v>
      </c>
      <c r="F7" s="8">
        <f>[3]Outubro!$D$9</f>
        <v>17.600000000000001</v>
      </c>
      <c r="G7" s="8">
        <f>[3]Outubro!$D$10</f>
        <v>18.8</v>
      </c>
      <c r="H7" s="8">
        <f>[3]Outubro!$D$11</f>
        <v>21.2</v>
      </c>
      <c r="I7" s="8">
        <f>[3]Outubro!$D$12</f>
        <v>21.1</v>
      </c>
      <c r="J7" s="8">
        <f>[3]Outubro!$D$13</f>
        <v>22.7</v>
      </c>
      <c r="K7" s="8">
        <f>[3]Outubro!$D$14</f>
        <v>21</v>
      </c>
      <c r="L7" s="8">
        <f>[3]Outubro!$D$15</f>
        <v>20.9</v>
      </c>
      <c r="M7" s="8">
        <f>[3]Outubro!$D$16</f>
        <v>16.7</v>
      </c>
      <c r="N7" s="8">
        <f>[3]Outubro!$D$17</f>
        <v>18.8</v>
      </c>
      <c r="O7" s="8">
        <f>[3]Outubro!$D$18</f>
        <v>20.2</v>
      </c>
      <c r="P7" s="8">
        <f>[3]Outubro!$D$19</f>
        <v>20.2</v>
      </c>
      <c r="Q7" s="8">
        <f>[3]Outubro!$D$20</f>
        <v>20.6</v>
      </c>
      <c r="R7" s="8">
        <f>[3]Outubro!$D$21</f>
        <v>22.7</v>
      </c>
      <c r="S7" s="8">
        <f>[3]Outubro!$D$22</f>
        <v>22.2</v>
      </c>
      <c r="T7" s="8">
        <f>[3]Outubro!$D$23</f>
        <v>21.1</v>
      </c>
      <c r="U7" s="8">
        <f>[3]Outubro!$D$24</f>
        <v>19.7</v>
      </c>
      <c r="V7" s="8">
        <f>[3]Outubro!$D$25</f>
        <v>21.3</v>
      </c>
      <c r="W7" s="8">
        <f>[3]Outubro!$D$26</f>
        <v>23.3</v>
      </c>
      <c r="X7" s="8">
        <f>[3]Outubro!$D$27</f>
        <v>21.6</v>
      </c>
      <c r="Y7" s="8">
        <f>[3]Outubro!$D$28</f>
        <v>22.7</v>
      </c>
      <c r="Z7" s="8">
        <f>[3]Outubro!$D$29</f>
        <v>23.1</v>
      </c>
      <c r="AA7" s="8">
        <f>[3]Outubro!$D$30</f>
        <v>21.8</v>
      </c>
      <c r="AB7" s="8">
        <f>[3]Outubro!$D$31</f>
        <v>20.2</v>
      </c>
      <c r="AC7" s="8">
        <f>[3]Outubro!$D$32</f>
        <v>21.4</v>
      </c>
      <c r="AD7" s="8">
        <f>[3]Outubro!$D$33</f>
        <v>21</v>
      </c>
      <c r="AE7" s="8">
        <f>[3]Outubro!$D$34</f>
        <v>23.1</v>
      </c>
      <c r="AF7" s="8">
        <f>[3]Outubro!$D$35</f>
        <v>22.5</v>
      </c>
      <c r="AG7" s="37">
        <f t="shared" si="1"/>
        <v>16.7</v>
      </c>
      <c r="AH7" s="35">
        <f t="shared" si="2"/>
        <v>21.200000000000003</v>
      </c>
    </row>
    <row r="8" spans="1:36" x14ac:dyDescent="0.2">
      <c r="A8" s="5" t="s">
        <v>7</v>
      </c>
      <c r="B8" s="8">
        <f>[4]Outubro!$D$5</f>
        <v>26.2</v>
      </c>
      <c r="C8" s="8">
        <f>[4]Outubro!$D$6</f>
        <v>24</v>
      </c>
      <c r="D8" s="8">
        <f>[4]Outubro!$D$7</f>
        <v>23.6</v>
      </c>
      <c r="E8" s="8">
        <f>[4]Outubro!$D$8</f>
        <v>21.4</v>
      </c>
      <c r="F8" s="8">
        <f>[4]Outubro!$D$9</f>
        <v>26.2</v>
      </c>
      <c r="G8" s="8">
        <f>[4]Outubro!$D$10</f>
        <v>26</v>
      </c>
      <c r="H8" s="8">
        <f>[4]Outubro!$D$11</f>
        <v>25.8</v>
      </c>
      <c r="I8" s="8">
        <f>[4]Outubro!$D$12</f>
        <v>26.2</v>
      </c>
      <c r="J8" s="8">
        <f>[4]Outubro!$D$13</f>
        <v>26.8</v>
      </c>
      <c r="K8" s="8">
        <f>[4]Outubro!$D$14</f>
        <v>22.3</v>
      </c>
      <c r="L8" s="8">
        <f>[4]Outubro!$D$15</f>
        <v>22.4</v>
      </c>
      <c r="M8" s="8">
        <f>[4]Outubro!$D$16</f>
        <v>19.8</v>
      </c>
      <c r="N8" s="8">
        <f>[4]Outubro!$D$17</f>
        <v>24.1</v>
      </c>
      <c r="O8" s="8">
        <f>[4]Outubro!$D$18</f>
        <v>27.4</v>
      </c>
      <c r="P8" s="8">
        <f>[4]Outubro!$D$19</f>
        <v>23.8</v>
      </c>
      <c r="Q8" s="8">
        <f>[4]Outubro!$D$20</f>
        <v>23.5</v>
      </c>
      <c r="R8" s="8">
        <f>[4]Outubro!$D$21</f>
        <v>23.2</v>
      </c>
      <c r="S8" s="8">
        <f>[4]Outubro!$D$22</f>
        <v>22.2</v>
      </c>
      <c r="T8" s="8">
        <f>[4]Outubro!$D$23</f>
        <v>22.3</v>
      </c>
      <c r="U8" s="8">
        <f>[4]Outubro!$D$24</f>
        <v>21.8</v>
      </c>
      <c r="V8" s="8">
        <f>[4]Outubro!$D$25</f>
        <v>22.1</v>
      </c>
      <c r="W8" s="8">
        <f>[4]Outubro!$D$26</f>
        <v>22.2</v>
      </c>
      <c r="X8" s="8">
        <f>[4]Outubro!$D$27</f>
        <v>23.6</v>
      </c>
      <c r="Y8" s="8">
        <f>[4]Outubro!$D$28</f>
        <v>28.1</v>
      </c>
      <c r="Z8" s="8">
        <f>[4]Outubro!$D$29</f>
        <v>24.3</v>
      </c>
      <c r="AA8" s="8">
        <f>[4]Outubro!$D$30</f>
        <v>21.6</v>
      </c>
      <c r="AB8" s="8">
        <f>[4]Outubro!$D$31</f>
        <v>21.6</v>
      </c>
      <c r="AC8" s="8">
        <f>[4]Outubro!$D$32</f>
        <v>22.8</v>
      </c>
      <c r="AD8" s="8">
        <f>[4]Outubro!$D$33</f>
        <v>23.1</v>
      </c>
      <c r="AE8" s="8">
        <f>[4]Outubro!$D$34</f>
        <v>23.6</v>
      </c>
      <c r="AF8" s="8">
        <f>[4]Outubro!$D$35</f>
        <v>25.6</v>
      </c>
      <c r="AG8" s="37">
        <f t="shared" si="1"/>
        <v>19.8</v>
      </c>
      <c r="AH8" s="35">
        <f t="shared" si="2"/>
        <v>23.793548387096777</v>
      </c>
    </row>
    <row r="9" spans="1:36" x14ac:dyDescent="0.2">
      <c r="A9" s="5" t="s">
        <v>8</v>
      </c>
      <c r="B9" s="8">
        <f>[5]Outubro!$D$5</f>
        <v>23.6</v>
      </c>
      <c r="C9" s="8">
        <f>[5]Outubro!$D$6</f>
        <v>24.8</v>
      </c>
      <c r="D9" s="8">
        <f>[5]Outubro!$D$7</f>
        <v>17.8</v>
      </c>
      <c r="E9" s="8">
        <f>[5]Outubro!$D$8</f>
        <v>17.100000000000001</v>
      </c>
      <c r="F9" s="8">
        <f>[5]Outubro!$D$9</f>
        <v>18</v>
      </c>
      <c r="G9" s="8">
        <f>[5]Outubro!$D$10</f>
        <v>21.5</v>
      </c>
      <c r="H9" s="8">
        <f>[5]Outubro!$D$11</f>
        <v>22</v>
      </c>
      <c r="I9" s="8">
        <f>[5]Outubro!$D$12</f>
        <v>22.5</v>
      </c>
      <c r="J9" s="8">
        <f>[5]Outubro!$D$13</f>
        <v>20.6</v>
      </c>
      <c r="K9" s="8">
        <f>[5]Outubro!$D$14</f>
        <v>19.5</v>
      </c>
      <c r="L9" s="8">
        <f>[5]Outubro!$D$15</f>
        <v>17.7</v>
      </c>
      <c r="M9" s="8">
        <f>[5]Outubro!$D$16</f>
        <v>15.2</v>
      </c>
      <c r="N9" s="8">
        <f>[5]Outubro!$D$17</f>
        <v>18.399999999999999</v>
      </c>
      <c r="O9" s="8">
        <f>[5]Outubro!$D$18</f>
        <v>20.7</v>
      </c>
      <c r="P9" s="8">
        <f>[5]Outubro!$D$19</f>
        <v>20.7</v>
      </c>
      <c r="Q9" s="8">
        <f>[5]Outubro!$D$20</f>
        <v>20.7</v>
      </c>
      <c r="R9" s="8">
        <f>[5]Outubro!$D$21</f>
        <v>21.1</v>
      </c>
      <c r="S9" s="8">
        <f>[5]Outubro!$D$22</f>
        <v>19.3</v>
      </c>
      <c r="T9" s="8">
        <f>[5]Outubro!$D$23</f>
        <v>18.3</v>
      </c>
      <c r="U9" s="8">
        <f>[5]Outubro!$D$24</f>
        <v>18.600000000000001</v>
      </c>
      <c r="V9" s="8">
        <f>[5]Outubro!$D$25</f>
        <v>19.100000000000001</v>
      </c>
      <c r="W9" s="8">
        <f>[5]Outubro!$D$26</f>
        <v>20.6</v>
      </c>
      <c r="X9" s="8">
        <f>[5]Outubro!$D$27</f>
        <v>22.4</v>
      </c>
      <c r="Y9" s="8">
        <f>[5]Outubro!$D$28</f>
        <v>24.5</v>
      </c>
      <c r="Z9" s="8">
        <f>[5]Outubro!$D$29</f>
        <v>19.100000000000001</v>
      </c>
      <c r="AA9" s="8">
        <f>[5]Outubro!$D$30</f>
        <v>19.3</v>
      </c>
      <c r="AB9" s="8">
        <f>[5]Outubro!$D$31</f>
        <v>16.100000000000001</v>
      </c>
      <c r="AC9" s="8">
        <f>[5]Outubro!$D$32</f>
        <v>19.8</v>
      </c>
      <c r="AD9" s="8">
        <f>[5]Outubro!$D$33</f>
        <v>21.3</v>
      </c>
      <c r="AE9" s="8">
        <f>[5]Outubro!$D$34</f>
        <v>21.4</v>
      </c>
      <c r="AF9" s="8">
        <f>[5]Outubro!$D$35</f>
        <v>22.3</v>
      </c>
      <c r="AG9" s="37">
        <f t="shared" si="1"/>
        <v>15.2</v>
      </c>
      <c r="AH9" s="35">
        <f t="shared" si="2"/>
        <v>20.129032258064512</v>
      </c>
    </row>
    <row r="10" spans="1:36" x14ac:dyDescent="0.2">
      <c r="A10" s="5" t="s">
        <v>9</v>
      </c>
      <c r="B10" s="8">
        <f>[6]Outubro!$D$5</f>
        <v>23.4</v>
      </c>
      <c r="C10" s="8">
        <f>[6]Outubro!$D$6</f>
        <v>23.3</v>
      </c>
      <c r="D10" s="8">
        <f>[6]Outubro!$D$7</f>
        <v>22.9</v>
      </c>
      <c r="E10" s="8">
        <f>[6]Outubro!$D$8</f>
        <v>20.6</v>
      </c>
      <c r="F10" s="8">
        <f>[6]Outubro!$D$9</f>
        <v>19.8</v>
      </c>
      <c r="G10" s="8">
        <f>[6]Outubro!$D$10</f>
        <v>16.100000000000001</v>
      </c>
      <c r="H10" s="8">
        <f>[6]Outubro!$D$11</f>
        <v>16</v>
      </c>
      <c r="I10" s="8">
        <f>[6]Outubro!$D$12</f>
        <v>23</v>
      </c>
      <c r="J10" s="8">
        <f>[6]Outubro!$D$13</f>
        <v>22.3</v>
      </c>
      <c r="K10" s="8">
        <f>[6]Outubro!$D$14</f>
        <v>20.399999999999999</v>
      </c>
      <c r="L10" s="8">
        <f>[6]Outubro!$D$15</f>
        <v>20.8</v>
      </c>
      <c r="M10" s="8">
        <f>[6]Outubro!$D$16</f>
        <v>17.600000000000001</v>
      </c>
      <c r="N10" s="8">
        <f>[6]Outubro!$D$17</f>
        <v>19.600000000000001</v>
      </c>
      <c r="O10" s="8">
        <f>[6]Outubro!$D$18</f>
        <v>19.899999999999999</v>
      </c>
      <c r="P10" s="8">
        <f>[6]Outubro!$D$19</f>
        <v>21.2</v>
      </c>
      <c r="Q10" s="8">
        <f>[6]Outubro!$D$20</f>
        <v>19.600000000000001</v>
      </c>
      <c r="R10" s="8">
        <f>[6]Outubro!$D$21</f>
        <v>21.3</v>
      </c>
      <c r="S10" s="8">
        <f>[6]Outubro!$D$22</f>
        <v>20.8</v>
      </c>
      <c r="T10" s="8">
        <f>[6]Outubro!$D$23</f>
        <v>20.100000000000001</v>
      </c>
      <c r="U10" s="8">
        <f>[6]Outubro!$D$24</f>
        <v>20.399999999999999</v>
      </c>
      <c r="V10" s="8">
        <f>[6]Outubro!$D$25</f>
        <v>19</v>
      </c>
      <c r="W10" s="8">
        <f>[6]Outubro!$D$26</f>
        <v>20.3</v>
      </c>
      <c r="X10" s="8">
        <f>[6]Outubro!$D$27</f>
        <v>21.7</v>
      </c>
      <c r="Y10" s="8">
        <f>[6]Outubro!$D$28</f>
        <v>23.7</v>
      </c>
      <c r="Z10" s="8">
        <f>[6]Outubro!$D$29</f>
        <v>21.7</v>
      </c>
      <c r="AA10" s="8">
        <f>[6]Outubro!$D$30</f>
        <v>19.899999999999999</v>
      </c>
      <c r="AB10" s="8">
        <f>[6]Outubro!$D$31</f>
        <v>18.8</v>
      </c>
      <c r="AC10" s="8">
        <f>[6]Outubro!$D$32</f>
        <v>21.2</v>
      </c>
      <c r="AD10" s="8">
        <f>[6]Outubro!$D$33</f>
        <v>20.6</v>
      </c>
      <c r="AE10" s="8">
        <f>[6]Outubro!$D$34</f>
        <v>20.7</v>
      </c>
      <c r="AF10" s="8">
        <f>[6]Outubro!$D$35</f>
        <v>20.6</v>
      </c>
      <c r="AG10" s="37">
        <f t="shared" si="1"/>
        <v>16</v>
      </c>
      <c r="AH10" s="35">
        <f t="shared" si="2"/>
        <v>20.558064516129033</v>
      </c>
    </row>
    <row r="11" spans="1:36" x14ac:dyDescent="0.2">
      <c r="A11" s="5" t="s">
        <v>10</v>
      </c>
      <c r="B11" s="8">
        <f>[7]Outubro!$D$5</f>
        <v>24.6</v>
      </c>
      <c r="C11" s="8">
        <f>[7]Outubro!$D$6</f>
        <v>26.8</v>
      </c>
      <c r="D11" s="8">
        <f>[7]Outubro!$D$7</f>
        <v>23.1</v>
      </c>
      <c r="E11" s="8">
        <f>[7]Outubro!$D$8</f>
        <v>18.600000000000001</v>
      </c>
      <c r="F11" s="8">
        <f>[7]Outubro!$D$9</f>
        <v>16.7</v>
      </c>
      <c r="G11" s="8">
        <f>[7]Outubro!$D$10</f>
        <v>18.2</v>
      </c>
      <c r="H11" s="8">
        <f>[7]Outubro!$D$11</f>
        <v>20.3</v>
      </c>
      <c r="I11" s="8">
        <f>[7]Outubro!$D$12</f>
        <v>20.5</v>
      </c>
      <c r="J11" s="8">
        <f>[7]Outubro!$D$13</f>
        <v>21.5</v>
      </c>
      <c r="K11" s="8">
        <f>[7]Outubro!$D$14</f>
        <v>20.399999999999999</v>
      </c>
      <c r="L11" s="8">
        <f>[7]Outubro!$D$15</f>
        <v>20.3</v>
      </c>
      <c r="M11" s="8">
        <f>[7]Outubro!$D$16</f>
        <v>18.399999999999999</v>
      </c>
      <c r="N11" s="8">
        <f>[7]Outubro!$D$17</f>
        <v>20</v>
      </c>
      <c r="O11" s="8">
        <f>[7]Outubro!$D$18</f>
        <v>19.3</v>
      </c>
      <c r="P11" s="8">
        <f>[7]Outubro!$D$19</f>
        <v>21.8</v>
      </c>
      <c r="Q11" s="8">
        <f>[7]Outubro!$D$20</f>
        <v>22.6</v>
      </c>
      <c r="R11" s="8">
        <f>[7]Outubro!$D$21</f>
        <v>22.7</v>
      </c>
      <c r="S11" s="8">
        <f>[7]Outubro!$D$22</f>
        <v>22.5</v>
      </c>
      <c r="T11" s="8">
        <f>[7]Outubro!$D$23</f>
        <v>21.3</v>
      </c>
      <c r="U11" s="8">
        <f>[7]Outubro!$D$24</f>
        <v>19</v>
      </c>
      <c r="V11" s="8">
        <f>[7]Outubro!$D$25</f>
        <v>21.3</v>
      </c>
      <c r="W11" s="8">
        <f>[7]Outubro!$D$26</f>
        <v>23.3</v>
      </c>
      <c r="X11" s="8">
        <f>[7]Outubro!$D$27</f>
        <v>23.1</v>
      </c>
      <c r="Y11" s="8">
        <f>[7]Outubro!$D$28</f>
        <v>20.8</v>
      </c>
      <c r="Z11" s="8">
        <f>[7]Outubro!$D$29</f>
        <v>21.5</v>
      </c>
      <c r="AA11" s="8">
        <f>[7]Outubro!$D$30</f>
        <v>18.7</v>
      </c>
      <c r="AB11" s="8">
        <f>[7]Outubro!$D$31</f>
        <v>20.7</v>
      </c>
      <c r="AC11" s="8">
        <f>[7]Outubro!$D$32</f>
        <v>19.7</v>
      </c>
      <c r="AD11" s="8">
        <f>[7]Outubro!$D$33</f>
        <v>20.6</v>
      </c>
      <c r="AE11" s="8">
        <f>[7]Outubro!$D$34</f>
        <v>21.9</v>
      </c>
      <c r="AF11" s="8">
        <f>[7]Outubro!$D$35</f>
        <v>20.2</v>
      </c>
      <c r="AG11" s="37">
        <f t="shared" si="1"/>
        <v>16.7</v>
      </c>
      <c r="AH11" s="35">
        <f t="shared" si="2"/>
        <v>20.980645161290333</v>
      </c>
    </row>
    <row r="12" spans="1:36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 t="s">
        <v>12</v>
      </c>
      <c r="AH12" s="35" t="e">
        <f t="shared" si="2"/>
        <v>#DIV/0!</v>
      </c>
    </row>
    <row r="13" spans="1:36" x14ac:dyDescent="0.2">
      <c r="A13" s="5" t="s">
        <v>14</v>
      </c>
      <c r="B13" s="8">
        <f>[8]Outubro!$D$5</f>
        <v>23.7</v>
      </c>
      <c r="C13" s="8">
        <f>[8]Outubro!$D$6</f>
        <v>22.7</v>
      </c>
      <c r="D13" s="8">
        <f>[8]Outubro!$D$7</f>
        <v>20.5</v>
      </c>
      <c r="E13" s="8">
        <f>[8]Outubro!$D$8</f>
        <v>18.8</v>
      </c>
      <c r="F13" s="8">
        <f>[8]Outubro!$D$9</f>
        <v>20.2</v>
      </c>
      <c r="G13" s="8">
        <f>[8]Outubro!$D$10</f>
        <v>20.100000000000001</v>
      </c>
      <c r="H13" s="8">
        <f>[8]Outubro!$D$11</f>
        <v>18.399999999999999</v>
      </c>
      <c r="I13" s="8">
        <f>[8]Outubro!$D$12</f>
        <v>21.9</v>
      </c>
      <c r="J13" s="8">
        <f>[8]Outubro!$D$13</f>
        <v>25.3</v>
      </c>
      <c r="K13" s="8">
        <f>[8]Outubro!$D$14</f>
        <v>21.4</v>
      </c>
      <c r="L13" s="8">
        <f>[8]Outubro!$D$15</f>
        <v>21</v>
      </c>
      <c r="M13" s="8">
        <f>[8]Outubro!$D$16</f>
        <v>15.1</v>
      </c>
      <c r="N13" s="8">
        <f>[8]Outubro!$D$17</f>
        <v>20.5</v>
      </c>
      <c r="O13" s="8">
        <f>[8]Outubro!$D$18</f>
        <v>22.7</v>
      </c>
      <c r="P13" s="8">
        <f>[8]Outubro!$D$19</f>
        <v>21.1</v>
      </c>
      <c r="Q13" s="8">
        <f>[8]Outubro!$D$20</f>
        <v>21.2</v>
      </c>
      <c r="R13" s="8">
        <f>[8]Outubro!$D$21</f>
        <v>21.1</v>
      </c>
      <c r="S13" s="8">
        <f>[8]Outubro!$D$22</f>
        <v>20.2</v>
      </c>
      <c r="T13" s="8">
        <f>[8]Outubro!$D$23</f>
        <v>20.3</v>
      </c>
      <c r="U13" s="8">
        <f>[8]Outubro!$D$24</f>
        <v>18.899999999999999</v>
      </c>
      <c r="V13" s="8">
        <f>[8]Outubro!$D$25</f>
        <v>20.100000000000001</v>
      </c>
      <c r="W13" s="8">
        <f>[8]Outubro!$D$26</f>
        <v>20.3</v>
      </c>
      <c r="X13" s="8">
        <f>[8]Outubro!$D$27</f>
        <v>21.4</v>
      </c>
      <c r="Y13" s="8">
        <f>[8]Outubro!$D$28</f>
        <v>25.1</v>
      </c>
      <c r="Z13" s="8">
        <f>[8]Outubro!$D$29</f>
        <v>22.8</v>
      </c>
      <c r="AA13" s="8">
        <f>[8]Outubro!$D$30</f>
        <v>20.5</v>
      </c>
      <c r="AB13" s="8">
        <f>[8]Outubro!$D$31</f>
        <v>18</v>
      </c>
      <c r="AC13" s="8">
        <f>[8]Outubro!$D$32</f>
        <v>20.5</v>
      </c>
      <c r="AD13" s="8">
        <f>[8]Outubro!$D$33</f>
        <v>22.9</v>
      </c>
      <c r="AE13" s="8">
        <f>[8]Outubro!$D$34</f>
        <v>21.3</v>
      </c>
      <c r="AF13" s="8">
        <f>[8]Outubro!$D$35</f>
        <v>22.5</v>
      </c>
      <c r="AG13" s="37">
        <f>MIN(B13:AF13)</f>
        <v>15.1</v>
      </c>
      <c r="AH13" s="35">
        <f t="shared" si="2"/>
        <v>20.983870967741936</v>
      </c>
    </row>
    <row r="14" spans="1:36" hidden="1" x14ac:dyDescent="0.2">
      <c r="A14" s="5" t="s">
        <v>15</v>
      </c>
      <c r="B14" s="8" t="str">
        <f>[9]Outubro!$D$5</f>
        <v>*</v>
      </c>
      <c r="C14" s="8" t="str">
        <f>[9]Outubro!$D$6</f>
        <v>*</v>
      </c>
      <c r="D14" s="8" t="str">
        <f>[9]Outubro!$D$7</f>
        <v>*</v>
      </c>
      <c r="E14" s="8" t="str">
        <f>[9]Outubro!$D$8</f>
        <v>*</v>
      </c>
      <c r="F14" s="8" t="str">
        <f>[9]Outubro!$D$9</f>
        <v>*</v>
      </c>
      <c r="G14" s="8" t="str">
        <f>[9]Outubro!$D$10</f>
        <v>*</v>
      </c>
      <c r="H14" s="8" t="str">
        <f>[9]Outubro!$D$11</f>
        <v>*</v>
      </c>
      <c r="I14" s="8" t="str">
        <f>[9]Outubro!$D$12</f>
        <v>*</v>
      </c>
      <c r="J14" s="8" t="str">
        <f>[9]Outubro!$D$13</f>
        <v>*</v>
      </c>
      <c r="K14" s="8" t="str">
        <f>[9]Outubro!$D$14</f>
        <v>*</v>
      </c>
      <c r="L14" s="8" t="str">
        <f>[9]Outubro!$D$15</f>
        <v>*</v>
      </c>
      <c r="M14" s="8" t="str">
        <f>[9]Outubro!$D$16</f>
        <v>*</v>
      </c>
      <c r="N14" s="8" t="str">
        <f>[9]Outubro!$D$17</f>
        <v>*</v>
      </c>
      <c r="O14" s="8" t="str">
        <f>[9]Outubro!$D$18</f>
        <v>*</v>
      </c>
      <c r="P14" s="8" t="str">
        <f>[9]Outubro!$D$19</f>
        <v>*</v>
      </c>
      <c r="Q14" s="8" t="str">
        <f>[9]Outubro!$D$20</f>
        <v>*</v>
      </c>
      <c r="R14" s="8" t="str">
        <f>[9]Outubro!$D$21</f>
        <v>*</v>
      </c>
      <c r="S14" s="8" t="str">
        <f>[9]Outubro!$D$22</f>
        <v>*</v>
      </c>
      <c r="T14" s="8" t="str">
        <f>[9]Outubro!$D$23</f>
        <v>*</v>
      </c>
      <c r="U14" s="8" t="str">
        <f>[9]Outubro!$D$24</f>
        <v>*</v>
      </c>
      <c r="V14" s="8" t="str">
        <f>[9]Outubro!$D$25</f>
        <v>*</v>
      </c>
      <c r="W14" s="8" t="str">
        <f>[9]Outubro!$D$26</f>
        <v>*</v>
      </c>
      <c r="X14" s="8" t="str">
        <f>[9]Outubro!$D$27</f>
        <v>*</v>
      </c>
      <c r="Y14" s="8" t="str">
        <f>[9]Outubro!$D$28</f>
        <v>*</v>
      </c>
      <c r="Z14" s="8" t="str">
        <f>[9]Outubro!$D$29</f>
        <v>*</v>
      </c>
      <c r="AA14" s="8" t="str">
        <f>[9]Outubro!$D$30</f>
        <v>*</v>
      </c>
      <c r="AB14" s="8" t="str">
        <f>[9]Outubro!$D$31</f>
        <v>*</v>
      </c>
      <c r="AC14" s="8" t="str">
        <f>[9]Outubro!$D$32</f>
        <v>*</v>
      </c>
      <c r="AD14" s="8" t="str">
        <f>[9]Outubro!$D$33</f>
        <v>*</v>
      </c>
      <c r="AE14" s="8" t="str">
        <f>[9]Outubro!$D$34</f>
        <v>*</v>
      </c>
      <c r="AF14" s="8" t="str">
        <f>[9]Outubro!$D$35</f>
        <v>*</v>
      </c>
      <c r="AG14" s="37" t="s">
        <v>12</v>
      </c>
      <c r="AH14" s="35" t="e">
        <f t="shared" si="2"/>
        <v>#DIV/0!</v>
      </c>
      <c r="AJ14" t="s">
        <v>13</v>
      </c>
    </row>
    <row r="15" spans="1:36" x14ac:dyDescent="0.2">
      <c r="A15" s="5" t="s">
        <v>16</v>
      </c>
      <c r="B15" s="8">
        <f>[10]Outubro!$D$5</f>
        <v>25.5</v>
      </c>
      <c r="C15" s="8">
        <f>[10]Outubro!$D$6</f>
        <v>26.5</v>
      </c>
      <c r="D15" s="8">
        <f>[10]Outubro!$D$7</f>
        <v>19.100000000000001</v>
      </c>
      <c r="E15" s="8">
        <f>[10]Outubro!$D$8</f>
        <v>17.899999999999999</v>
      </c>
      <c r="F15" s="8">
        <f>[10]Outubro!$D$9</f>
        <v>18.399999999999999</v>
      </c>
      <c r="G15" s="8">
        <f>[10]Outubro!$D$10</f>
        <v>21.4</v>
      </c>
      <c r="H15" s="8">
        <f>[10]Outubro!$D$11</f>
        <v>21.5</v>
      </c>
      <c r="I15" s="8">
        <f>[10]Outubro!$D$12</f>
        <v>23.5</v>
      </c>
      <c r="J15" s="8">
        <f>[10]Outubro!$D$13</f>
        <v>21.3</v>
      </c>
      <c r="K15" s="8">
        <f>[10]Outubro!$D$14</f>
        <v>21</v>
      </c>
      <c r="L15" s="8">
        <f>[10]Outubro!$D$15</f>
        <v>19.7</v>
      </c>
      <c r="M15" s="8">
        <f>[10]Outubro!$D$16</f>
        <v>15.3</v>
      </c>
      <c r="N15" s="8">
        <f>[10]Outubro!$D$17</f>
        <v>20</v>
      </c>
      <c r="O15" s="8">
        <f>[10]Outubro!$D$18</f>
        <v>21.2</v>
      </c>
      <c r="P15" s="8">
        <f>[10]Outubro!$D$19</f>
        <v>21.4</v>
      </c>
      <c r="Q15" s="8">
        <f>[10]Outubro!$D$20</f>
        <v>19.399999999999999</v>
      </c>
      <c r="R15" s="8">
        <f>[10]Outubro!$D$21</f>
        <v>21.3</v>
      </c>
      <c r="S15" s="8">
        <f>[10]Outubro!$D$22</f>
        <v>19.899999999999999</v>
      </c>
      <c r="T15" s="8">
        <f>[10]Outubro!$D$23</f>
        <v>19.2</v>
      </c>
      <c r="U15" s="8">
        <f>[10]Outubro!$D$24</f>
        <v>19.3</v>
      </c>
      <c r="V15" s="8">
        <f>[10]Outubro!$D$25</f>
        <v>19.7</v>
      </c>
      <c r="W15" s="8">
        <f>[10]Outubro!$D$26</f>
        <v>20.2</v>
      </c>
      <c r="X15" s="8">
        <f>[10]Outubro!$D$27</f>
        <v>22.5</v>
      </c>
      <c r="Y15" s="8">
        <f>[10]Outubro!$D$28</f>
        <v>23.5</v>
      </c>
      <c r="Z15" s="8">
        <f>[10]Outubro!$D$29</f>
        <v>21.5</v>
      </c>
      <c r="AA15" s="8">
        <f>[10]Outubro!$D$30</f>
        <v>21.2</v>
      </c>
      <c r="AB15" s="8">
        <f>[10]Outubro!$D$31</f>
        <v>16.3</v>
      </c>
      <c r="AC15" s="8">
        <f>[10]Outubro!$D$32</f>
        <v>23.3</v>
      </c>
      <c r="AD15" s="8">
        <f>[10]Outubro!$D$33</f>
        <v>22.1</v>
      </c>
      <c r="AE15" s="8">
        <f>[10]Outubro!$D$34</f>
        <v>21.3</v>
      </c>
      <c r="AF15" s="8">
        <f>[10]Outubro!$D$35</f>
        <v>23.6</v>
      </c>
      <c r="AG15" s="37">
        <f t="shared" ref="AG15:AG44" si="3">MIN(B15:AF15)</f>
        <v>15.3</v>
      </c>
      <c r="AH15" s="35">
        <f t="shared" si="2"/>
        <v>20.903225806451609</v>
      </c>
    </row>
    <row r="16" spans="1:36" x14ac:dyDescent="0.2">
      <c r="A16" s="5" t="s">
        <v>17</v>
      </c>
      <c r="B16" s="8">
        <f>[11]Outubro!$D$5</f>
        <v>24.5</v>
      </c>
      <c r="C16" s="8">
        <f>[11]Outubro!$D$6</f>
        <v>22</v>
      </c>
      <c r="D16" s="8">
        <f>[11]Outubro!$D$7</f>
        <v>21.4</v>
      </c>
      <c r="E16" s="8">
        <f>[11]Outubro!$D$8</f>
        <v>21.4</v>
      </c>
      <c r="F16" s="8">
        <f>[11]Outubro!$D$9</f>
        <v>21.9</v>
      </c>
      <c r="G16" s="8">
        <f>[11]Outubro!$D$10</f>
        <v>18.3</v>
      </c>
      <c r="H16" s="8">
        <f>[11]Outubro!$D$11</f>
        <v>19.3</v>
      </c>
      <c r="I16" s="8">
        <f>[11]Outubro!$D$12</f>
        <v>20.9</v>
      </c>
      <c r="J16" s="8">
        <f>[11]Outubro!$D$13</f>
        <v>24.5</v>
      </c>
      <c r="K16" s="8">
        <f>[11]Outubro!$D$14</f>
        <v>22</v>
      </c>
      <c r="L16" s="8">
        <f>[11]Outubro!$D$15</f>
        <v>20</v>
      </c>
      <c r="M16" s="8">
        <f>[11]Outubro!$D$16</f>
        <v>18.7</v>
      </c>
      <c r="N16" s="8">
        <f>[11]Outubro!$D$17</f>
        <v>19.8</v>
      </c>
      <c r="O16" s="8">
        <f>[11]Outubro!$D$18</f>
        <v>20.6</v>
      </c>
      <c r="P16" s="8">
        <f>[11]Outubro!$D$19</f>
        <v>23.8</v>
      </c>
      <c r="Q16" s="8">
        <f>[11]Outubro!$D$20</f>
        <v>20.5</v>
      </c>
      <c r="R16" s="8">
        <f>[11]Outubro!$D$21</f>
        <v>21</v>
      </c>
      <c r="S16" s="8">
        <f>[11]Outubro!$D$22</f>
        <v>20.9</v>
      </c>
      <c r="T16" s="8">
        <f>[11]Outubro!$D$23</f>
        <v>21</v>
      </c>
      <c r="U16" s="8">
        <f>[11]Outubro!$D$24</f>
        <v>19.7</v>
      </c>
      <c r="V16" s="8">
        <f>[11]Outubro!$D$25</f>
        <v>19.100000000000001</v>
      </c>
      <c r="W16" s="8">
        <f>[11]Outubro!$D$26</f>
        <v>21.2</v>
      </c>
      <c r="X16" s="8">
        <f>[11]Outubro!$D$27</f>
        <v>21.6</v>
      </c>
      <c r="Y16" s="8">
        <f>[11]Outubro!$D$28</f>
        <v>22.8</v>
      </c>
      <c r="Z16" s="8">
        <f>[11]Outubro!$D$29</f>
        <v>22.5</v>
      </c>
      <c r="AA16" s="8">
        <f>[11]Outubro!$D$30</f>
        <v>20.100000000000001</v>
      </c>
      <c r="AB16" s="8">
        <f>[11]Outubro!$D$31</f>
        <v>19.399999999999999</v>
      </c>
      <c r="AC16" s="8">
        <f>[11]Outubro!$D$32</f>
        <v>21.3</v>
      </c>
      <c r="AD16" s="8">
        <f>[11]Outubro!$D$33</f>
        <v>21.1</v>
      </c>
      <c r="AE16" s="8">
        <f>[11]Outubro!$D$34</f>
        <v>21</v>
      </c>
      <c r="AF16" s="8">
        <f>[11]Outubro!$D$35</f>
        <v>21</v>
      </c>
      <c r="AG16" s="37">
        <f t="shared" si="3"/>
        <v>18.3</v>
      </c>
      <c r="AH16" s="35">
        <f t="shared" si="2"/>
        <v>21.0741935483871</v>
      </c>
      <c r="AJ16" s="9" t="s">
        <v>13</v>
      </c>
    </row>
    <row r="17" spans="1:39" x14ac:dyDescent="0.2">
      <c r="A17" s="5" t="s">
        <v>18</v>
      </c>
      <c r="B17" s="8">
        <f>[12]Outubro!$D$5</f>
        <v>26.1</v>
      </c>
      <c r="C17" s="8">
        <f>[12]Outubro!$D$6</f>
        <v>25.3</v>
      </c>
      <c r="D17" s="8">
        <f>[12]Outubro!$D$7</f>
        <v>23.6</v>
      </c>
      <c r="E17" s="8">
        <f>[12]Outubro!$D$8</f>
        <v>22</v>
      </c>
      <c r="F17" s="8">
        <f>[12]Outubro!$D$9</f>
        <v>22.8</v>
      </c>
      <c r="G17" s="8">
        <f>[12]Outubro!$D$10</f>
        <v>24.3</v>
      </c>
      <c r="H17" s="8">
        <f>[12]Outubro!$D$11</f>
        <v>25.6</v>
      </c>
      <c r="I17" s="8">
        <f>[12]Outubro!$D$12</f>
        <v>25.3</v>
      </c>
      <c r="J17" s="8">
        <f>[12]Outubro!$D$13</f>
        <v>21.9</v>
      </c>
      <c r="K17" s="8">
        <f>[12]Outubro!$D$14</f>
        <v>20.100000000000001</v>
      </c>
      <c r="L17" s="8">
        <f>[12]Outubro!$D$15</f>
        <v>21</v>
      </c>
      <c r="M17" s="8">
        <f>[12]Outubro!$D$16</f>
        <v>18.2</v>
      </c>
      <c r="N17" s="8">
        <f>[12]Outubro!$D$17</f>
        <v>22.8</v>
      </c>
      <c r="O17" s="8">
        <f>[12]Outubro!$D$18</f>
        <v>24.5</v>
      </c>
      <c r="P17" s="8">
        <f>[12]Outubro!$D$19</f>
        <v>24.1</v>
      </c>
      <c r="Q17" s="8">
        <f>[12]Outubro!$D$20</f>
        <v>20.7</v>
      </c>
      <c r="R17" s="8">
        <f>[12]Outubro!$D$21</f>
        <v>23.5</v>
      </c>
      <c r="S17" s="8">
        <f>[12]Outubro!$D$22</f>
        <v>21.3</v>
      </c>
      <c r="T17" s="8">
        <f>[12]Outubro!$D$23</f>
        <v>20.7</v>
      </c>
      <c r="U17" s="8">
        <f>[12]Outubro!$D$24</f>
        <v>20.399999999999999</v>
      </c>
      <c r="V17" s="8">
        <f>[12]Outubro!$D$25</f>
        <v>20.399999999999999</v>
      </c>
      <c r="W17" s="8">
        <f>[12]Outubro!$D$26</f>
        <v>23.2</v>
      </c>
      <c r="X17" s="8">
        <f>[12]Outubro!$D$27</f>
        <v>22.7</v>
      </c>
      <c r="Y17" s="8">
        <f>[12]Outubro!$D$28</f>
        <v>25.5</v>
      </c>
      <c r="Z17" s="8">
        <f>[12]Outubro!$D$29</f>
        <v>22.3</v>
      </c>
      <c r="AA17" s="8">
        <f>[12]Outubro!$D$30</f>
        <v>19.100000000000001</v>
      </c>
      <c r="AB17" s="8">
        <f>[12]Outubro!$D$31</f>
        <v>19.399999999999999</v>
      </c>
      <c r="AC17" s="8">
        <f>[12]Outubro!$D$32</f>
        <v>22.9</v>
      </c>
      <c r="AD17" s="8">
        <f>[12]Outubro!$D$33</f>
        <v>21.6</v>
      </c>
      <c r="AE17" s="8">
        <f>[12]Outubro!$D$34</f>
        <v>23.1</v>
      </c>
      <c r="AF17" s="8">
        <f>[12]Outubro!$D$35</f>
        <v>24.4</v>
      </c>
      <c r="AG17" s="37">
        <f t="shared" si="3"/>
        <v>18.2</v>
      </c>
      <c r="AH17" s="35">
        <f t="shared" si="2"/>
        <v>22.541935483870965</v>
      </c>
      <c r="AJ17" s="9" t="s">
        <v>13</v>
      </c>
    </row>
    <row r="18" spans="1:39" x14ac:dyDescent="0.2">
      <c r="A18" s="5" t="s">
        <v>19</v>
      </c>
      <c r="B18" s="45">
        <f>[13]Outubro!$D5</f>
        <v>22.8</v>
      </c>
      <c r="C18" s="45">
        <f>[13]Outubro!$D6</f>
        <v>20.5</v>
      </c>
      <c r="D18" s="45">
        <f>[13]Outubro!$D7</f>
        <v>22.7</v>
      </c>
      <c r="E18" s="45">
        <f>[13]Outubro!$D8</f>
        <v>22.2</v>
      </c>
      <c r="F18" s="45">
        <f>[13]Outubro!$D9</f>
        <v>21</v>
      </c>
      <c r="G18" s="45">
        <f>[13]Outubro!$D10</f>
        <v>16.600000000000001</v>
      </c>
      <c r="H18" s="45">
        <f>[13]Outubro!$D11</f>
        <v>16.600000000000001</v>
      </c>
      <c r="I18" s="45">
        <f>[13]Outubro!$D12</f>
        <v>19.899999999999999</v>
      </c>
      <c r="J18" s="45">
        <f>[13]Outubro!$D13</f>
        <v>23.1</v>
      </c>
      <c r="K18" s="45">
        <f>[13]Outubro!$D14</f>
        <v>21.4</v>
      </c>
      <c r="L18" s="45">
        <f>[13]Outubro!$D15</f>
        <v>21.4</v>
      </c>
      <c r="M18" s="45">
        <f>[13]Outubro!$D16</f>
        <v>21.3</v>
      </c>
      <c r="N18" s="45">
        <f>[13]Outubro!$D17</f>
        <v>21.5</v>
      </c>
      <c r="O18" s="45">
        <f>[13]Outubro!$D18</f>
        <v>21</v>
      </c>
      <c r="P18" s="45">
        <f>[13]Outubro!$D19</f>
        <v>21.2</v>
      </c>
      <c r="Q18" s="45">
        <f>[13]Outubro!$D20</f>
        <v>20.399999999999999</v>
      </c>
      <c r="R18" s="45">
        <f>[13]Outubro!$D21</f>
        <v>20.9</v>
      </c>
      <c r="S18" s="45">
        <f>[13]Outubro!$D22</f>
        <v>20.7</v>
      </c>
      <c r="T18" s="45">
        <f>[13]Outubro!$D23</f>
        <v>20.399999999999999</v>
      </c>
      <c r="U18" s="45">
        <f>[13]Outubro!$D24</f>
        <v>20.8</v>
      </c>
      <c r="V18" s="45">
        <f>[13]Outubro!$D25</f>
        <v>22</v>
      </c>
      <c r="W18" s="45">
        <f>[13]Outubro!$D26</f>
        <v>22.6</v>
      </c>
      <c r="X18" s="45">
        <f>[13]Outubro!$D27</f>
        <v>23.2</v>
      </c>
      <c r="Y18" s="45">
        <f>[13]Outubro!$D28</f>
        <v>19.5</v>
      </c>
      <c r="Z18" s="45">
        <f>[13]Outubro!$D29</f>
        <v>23.3</v>
      </c>
      <c r="AA18" s="45">
        <f>[13]Outubro!$D30</f>
        <v>20.8</v>
      </c>
      <c r="AB18" s="45">
        <f>[13]Outubro!$D31</f>
        <v>20.6</v>
      </c>
      <c r="AC18" s="45">
        <f>[13]Outubro!$D32</f>
        <v>23</v>
      </c>
      <c r="AD18" s="45">
        <f>[13]Outubro!$D33</f>
        <v>22</v>
      </c>
      <c r="AE18" s="45">
        <f>[13]Outubro!$D34</f>
        <v>19.7</v>
      </c>
      <c r="AF18" s="45">
        <f>[13]Outubro!$D35</f>
        <v>21</v>
      </c>
      <c r="AG18" s="37">
        <f t="shared" si="3"/>
        <v>16.600000000000001</v>
      </c>
      <c r="AH18" s="35">
        <f t="shared" si="2"/>
        <v>21.099999999999998</v>
      </c>
      <c r="AI18" s="9" t="s">
        <v>13</v>
      </c>
      <c r="AJ18" s="9" t="s">
        <v>13</v>
      </c>
    </row>
    <row r="19" spans="1:39" x14ac:dyDescent="0.2">
      <c r="A19" s="5" t="s">
        <v>20</v>
      </c>
      <c r="B19" s="8">
        <f>[14]Outubro!$D$5</f>
        <v>24.9</v>
      </c>
      <c r="C19" s="8">
        <f>[14]Outubro!$D$6</f>
        <v>22.8</v>
      </c>
      <c r="D19" s="8">
        <f>[14]Outubro!$D$7</f>
        <v>20.6</v>
      </c>
      <c r="E19" s="8">
        <f>[14]Outubro!$D$8</f>
        <v>20.2</v>
      </c>
      <c r="F19" s="8">
        <f>[14]Outubro!$D$9</f>
        <v>19.899999999999999</v>
      </c>
      <c r="G19" s="8">
        <f>[14]Outubro!$D$10</f>
        <v>19.899999999999999</v>
      </c>
      <c r="H19" s="8">
        <f>[14]Outubro!$D$11</f>
        <v>23.2</v>
      </c>
      <c r="I19" s="8">
        <f>[14]Outubro!$D$12</f>
        <v>21.5</v>
      </c>
      <c r="J19" s="8">
        <f>[14]Outubro!$D$13</f>
        <v>22.8</v>
      </c>
      <c r="K19" s="8">
        <f>[14]Outubro!$D$14</f>
        <v>20.399999999999999</v>
      </c>
      <c r="L19" s="8">
        <f>[14]Outubro!$D$15</f>
        <v>19.899999999999999</v>
      </c>
      <c r="M19" s="8">
        <f>[14]Outubro!$D$16</f>
        <v>20</v>
      </c>
      <c r="N19" s="8">
        <f>[14]Outubro!$D$17</f>
        <v>21.3</v>
      </c>
      <c r="O19" s="8">
        <f>[14]Outubro!$D$18</f>
        <v>21.1</v>
      </c>
      <c r="P19" s="8" t="str">
        <f>[14]Outubro!$D$19</f>
        <v>*</v>
      </c>
      <c r="Q19" s="8" t="str">
        <f>[14]Outubro!$D$20</f>
        <v>*</v>
      </c>
      <c r="R19" s="8" t="str">
        <f>[14]Outubro!$D$21</f>
        <v>*</v>
      </c>
      <c r="S19" s="8" t="str">
        <f>[14]Outubro!$D$22</f>
        <v>*</v>
      </c>
      <c r="T19" s="8" t="str">
        <f>[14]Outubro!$D$23</f>
        <v>*</v>
      </c>
      <c r="U19" s="8" t="str">
        <f>[14]Outubro!$D$24</f>
        <v>*</v>
      </c>
      <c r="V19" s="8" t="str">
        <f>[14]Outubro!$D$25</f>
        <v>*</v>
      </c>
      <c r="W19" s="8" t="str">
        <f>[14]Outubro!$D$26</f>
        <v>*</v>
      </c>
      <c r="X19" s="8">
        <f>[14]Outubro!$D$27</f>
        <v>21.4</v>
      </c>
      <c r="Y19" s="8" t="str">
        <f>[14]Outubro!$D$28</f>
        <v>*</v>
      </c>
      <c r="Z19" s="8" t="str">
        <f>[14]Outubro!$D$29</f>
        <v>*</v>
      </c>
      <c r="AA19" s="8" t="str">
        <f>[14]Outubro!$D$30</f>
        <v>*</v>
      </c>
      <c r="AB19" s="8" t="str">
        <f>[14]Outubro!$D$31</f>
        <v>*</v>
      </c>
      <c r="AC19" s="8" t="str">
        <f>[14]Outubro!$D$32</f>
        <v>*</v>
      </c>
      <c r="AD19" s="8" t="str">
        <f>[14]Outubro!$D$33</f>
        <v>*</v>
      </c>
      <c r="AE19" s="8" t="str">
        <f>[14]Outubro!$D$34</f>
        <v>*</v>
      </c>
      <c r="AF19" s="8" t="str">
        <f>[14]Outubro!$D$35</f>
        <v>*</v>
      </c>
      <c r="AG19" s="37">
        <f t="shared" si="3"/>
        <v>19.899999999999999</v>
      </c>
      <c r="AH19" s="35">
        <f t="shared" si="2"/>
        <v>21.326666666666668</v>
      </c>
    </row>
    <row r="20" spans="1:39" x14ac:dyDescent="0.2">
      <c r="A20" s="5" t="s">
        <v>21</v>
      </c>
      <c r="B20" s="8">
        <f>[15]Outubro!$D$5</f>
        <v>26.6</v>
      </c>
      <c r="C20" s="8">
        <f>[15]Outubro!$D$6</f>
        <v>29.7</v>
      </c>
      <c r="D20" s="8">
        <f>[15]Outubro!$D$7</f>
        <v>23.6</v>
      </c>
      <c r="E20" s="8">
        <f>[15]Outubro!$D$8</f>
        <v>22.6</v>
      </c>
      <c r="F20" s="8">
        <f>[15]Outubro!$D$9</f>
        <v>23.4</v>
      </c>
      <c r="G20" s="8">
        <f>[15]Outubro!$D$10</f>
        <v>29</v>
      </c>
      <c r="H20" s="8">
        <f>[15]Outubro!$D$11</f>
        <v>24.9</v>
      </c>
      <c r="I20" s="8">
        <f>[15]Outubro!$D$12</f>
        <v>28.3</v>
      </c>
      <c r="J20" s="8">
        <f>[15]Outubro!$D$13</f>
        <v>27.2</v>
      </c>
      <c r="K20" s="8">
        <f>[15]Outubro!$D$14</f>
        <v>22.5</v>
      </c>
      <c r="L20" s="8">
        <f>[15]Outubro!$D$15</f>
        <v>23</v>
      </c>
      <c r="M20" s="8">
        <f>[15]Outubro!$D$16</f>
        <v>22.3</v>
      </c>
      <c r="N20" s="8">
        <f>[15]Outubro!$D$17</f>
        <v>27.6</v>
      </c>
      <c r="O20" s="8">
        <f>[15]Outubro!$D$18</f>
        <v>24.7</v>
      </c>
      <c r="P20" s="8">
        <f>[15]Outubro!$D$19</f>
        <v>23.2</v>
      </c>
      <c r="Q20" s="8">
        <f>[15]Outubro!$D$20</f>
        <v>27.5</v>
      </c>
      <c r="R20" s="8">
        <f>[15]Outubro!$D$21</f>
        <v>24.2</v>
      </c>
      <c r="S20" s="8">
        <f>[15]Outubro!$D$22</f>
        <v>24.4</v>
      </c>
      <c r="T20" s="8">
        <f>[15]Outubro!$D$23</f>
        <v>22.9</v>
      </c>
      <c r="U20" s="8">
        <f>[15]Outubro!$D$24</f>
        <v>21.8</v>
      </c>
      <c r="V20" s="8">
        <f>[15]Outubro!$D$25</f>
        <v>21.8</v>
      </c>
      <c r="W20" s="8">
        <f>[15]Outubro!$D$26</f>
        <v>23.3</v>
      </c>
      <c r="X20" s="8">
        <f>[15]Outubro!$D$27</f>
        <v>25.7</v>
      </c>
      <c r="Y20" s="8">
        <f>[15]Outubro!$D$28</f>
        <v>27.9</v>
      </c>
      <c r="Z20" s="8">
        <f>[15]Outubro!$D$29</f>
        <v>23.5</v>
      </c>
      <c r="AA20" s="8">
        <f>[15]Outubro!$D$30</f>
        <v>23</v>
      </c>
      <c r="AB20" s="8">
        <f>[15]Outubro!$D$31</f>
        <v>22.7</v>
      </c>
      <c r="AC20" s="8">
        <f>[15]Outubro!$D$32</f>
        <v>25</v>
      </c>
      <c r="AD20" s="8">
        <f>[15]Outubro!$D$33</f>
        <v>26.1</v>
      </c>
      <c r="AE20" s="8">
        <f>[15]Outubro!$D$34</f>
        <v>23.7</v>
      </c>
      <c r="AF20" s="8">
        <f>[15]Outubro!$D$35</f>
        <v>26.2</v>
      </c>
      <c r="AG20" s="37">
        <f t="shared" si="3"/>
        <v>21.8</v>
      </c>
      <c r="AH20" s="35">
        <f t="shared" si="2"/>
        <v>24.783870967741937</v>
      </c>
      <c r="AI20" s="9" t="s">
        <v>13</v>
      </c>
      <c r="AL20" t="s">
        <v>13</v>
      </c>
    </row>
    <row r="21" spans="1:39" x14ac:dyDescent="0.2">
      <c r="A21" s="5" t="s">
        <v>22</v>
      </c>
      <c r="B21" s="8">
        <f>[16]Outubro!$D$5</f>
        <v>23.1</v>
      </c>
      <c r="C21" s="8">
        <f>[16]Outubro!$D$6</f>
        <v>25.1</v>
      </c>
      <c r="D21" s="8">
        <f>[16]Outubro!$D$7</f>
        <v>22</v>
      </c>
      <c r="E21" s="8">
        <f>[16]Outubro!$D$8</f>
        <v>19.600000000000001</v>
      </c>
      <c r="F21" s="8">
        <f>[16]Outubro!$D$9</f>
        <v>21.9</v>
      </c>
      <c r="G21" s="8">
        <f>[16]Outubro!$D$10</f>
        <v>20.7</v>
      </c>
      <c r="H21" s="8">
        <f>[16]Outubro!$D$11</f>
        <v>18.7</v>
      </c>
      <c r="I21" s="8">
        <f>[16]Outubro!$D$12</f>
        <v>23</v>
      </c>
      <c r="J21" s="8">
        <f>[16]Outubro!$D$13</f>
        <v>22.2</v>
      </c>
      <c r="K21" s="8">
        <f>[16]Outubro!$D$14</f>
        <v>20.2</v>
      </c>
      <c r="L21" s="8">
        <f>[16]Outubro!$D$15</f>
        <v>19.8</v>
      </c>
      <c r="M21" s="8">
        <f>[16]Outubro!$D$16</f>
        <v>20.3</v>
      </c>
      <c r="N21" s="8">
        <f>[16]Outubro!$D$17</f>
        <v>20.9</v>
      </c>
      <c r="O21" s="8">
        <f>[16]Outubro!$D$18</f>
        <v>22.5</v>
      </c>
      <c r="P21" s="8">
        <f>[16]Outubro!$D$19</f>
        <v>21.4</v>
      </c>
      <c r="Q21" s="8">
        <f>[16]Outubro!$D$20</f>
        <v>20.3</v>
      </c>
      <c r="R21" s="8">
        <f>[16]Outubro!$D$21</f>
        <v>19.8</v>
      </c>
      <c r="S21" s="8">
        <f>[16]Outubro!$D$22</f>
        <v>19.899999999999999</v>
      </c>
      <c r="T21" s="8">
        <f>[16]Outubro!$D$23</f>
        <v>19.7</v>
      </c>
      <c r="U21" s="8">
        <f>[16]Outubro!$D$24</f>
        <v>18.8</v>
      </c>
      <c r="V21" s="8">
        <f>[16]Outubro!$D$25</f>
        <v>18.899999999999999</v>
      </c>
      <c r="W21" s="8">
        <f>[16]Outubro!$D$26</f>
        <v>20.399999999999999</v>
      </c>
      <c r="X21" s="8">
        <f>[16]Outubro!$D$27</f>
        <v>21</v>
      </c>
      <c r="Y21" s="8">
        <f>[16]Outubro!$D$28</f>
        <v>21.6</v>
      </c>
      <c r="Z21" s="8">
        <f>[16]Outubro!$D$29</f>
        <v>22</v>
      </c>
      <c r="AA21" s="8">
        <f>[16]Outubro!$D$30</f>
        <v>19.100000000000001</v>
      </c>
      <c r="AB21" s="8">
        <f>[16]Outubro!$D$31</f>
        <v>19.600000000000001</v>
      </c>
      <c r="AC21" s="8">
        <f>[16]Outubro!$D$32</f>
        <v>22</v>
      </c>
      <c r="AD21" s="8">
        <f>[16]Outubro!$D$33</f>
        <v>20.6</v>
      </c>
      <c r="AE21" s="8">
        <f>[16]Outubro!$D$34</f>
        <v>19.600000000000001</v>
      </c>
      <c r="AF21" s="8">
        <f>[16]Outubro!$D$35</f>
        <v>20</v>
      </c>
      <c r="AG21" s="37">
        <f t="shared" si="3"/>
        <v>18.7</v>
      </c>
      <c r="AH21" s="35">
        <f t="shared" si="2"/>
        <v>20.796774193548387</v>
      </c>
      <c r="AJ21" t="s">
        <v>13</v>
      </c>
    </row>
    <row r="22" spans="1:39" x14ac:dyDescent="0.2">
      <c r="A22" s="5" t="s">
        <v>23</v>
      </c>
      <c r="B22" s="8">
        <f>[17]Outubro!$D$5</f>
        <v>26.7</v>
      </c>
      <c r="C22" s="8">
        <f>[17]Outubro!$D$6</f>
        <v>25.1</v>
      </c>
      <c r="D22" s="8">
        <f>[17]Outubro!$D$7</f>
        <v>26.8</v>
      </c>
      <c r="E22" s="8">
        <f>[17]Outubro!$D$8</f>
        <v>26.3</v>
      </c>
      <c r="F22" s="8">
        <f>[17]Outubro!$D$9</f>
        <v>25.2</v>
      </c>
      <c r="G22" s="8">
        <f>[17]Outubro!$D$10</f>
        <v>23</v>
      </c>
      <c r="H22" s="8">
        <f>[17]Outubro!$D$11</f>
        <v>18.899999999999999</v>
      </c>
      <c r="I22" s="8">
        <f>[17]Outubro!$D$12</f>
        <v>24.6</v>
      </c>
      <c r="J22" s="8">
        <f>[17]Outubro!$D$13</f>
        <v>24.8</v>
      </c>
      <c r="K22" s="8">
        <f>[17]Outubro!$D$14</f>
        <v>23</v>
      </c>
      <c r="L22" s="8">
        <f>[17]Outubro!$D$15</f>
        <v>21.7</v>
      </c>
      <c r="M22" s="8">
        <f>[17]Outubro!$D$16</f>
        <v>21.3</v>
      </c>
      <c r="N22" s="8">
        <f>[17]Outubro!$D$17</f>
        <v>23.4</v>
      </c>
      <c r="O22" s="8">
        <f>[17]Outubro!$D$18</f>
        <v>24.3</v>
      </c>
      <c r="P22" s="8">
        <f>[17]Outubro!$D$19</f>
        <v>24.2</v>
      </c>
      <c r="Q22" s="8">
        <f>[17]Outubro!$D$20</f>
        <v>22.9</v>
      </c>
      <c r="R22" s="8">
        <f>[17]Outubro!$D$21</f>
        <v>24.5</v>
      </c>
      <c r="S22" s="8">
        <f>[17]Outubro!$D$22</f>
        <v>22.7</v>
      </c>
      <c r="T22" s="8">
        <f>[17]Outubro!$D$23</f>
        <v>23.3</v>
      </c>
      <c r="U22" s="8">
        <f>[17]Outubro!$D$24</f>
        <v>22.2</v>
      </c>
      <c r="V22" s="8">
        <f>[17]Outubro!$D$25</f>
        <v>20.100000000000001</v>
      </c>
      <c r="W22" s="8">
        <f>[17]Outubro!$D$26</f>
        <v>21.9</v>
      </c>
      <c r="X22" s="8">
        <f>[17]Outubro!$D$27</f>
        <v>24</v>
      </c>
      <c r="Y22" s="8">
        <f>[17]Outubro!$D$28</f>
        <v>25.6</v>
      </c>
      <c r="Z22" s="8">
        <f>[17]Outubro!$D$29</f>
        <v>25.5</v>
      </c>
      <c r="AA22" s="8">
        <f>[17]Outubro!$D$30</f>
        <v>22</v>
      </c>
      <c r="AB22" s="8">
        <f>[17]Outubro!$D$31</f>
        <v>21.5</v>
      </c>
      <c r="AC22" s="8">
        <f>[17]Outubro!$D$32</f>
        <v>24.4</v>
      </c>
      <c r="AD22" s="8">
        <f>[17]Outubro!$D$33</f>
        <v>23</v>
      </c>
      <c r="AE22" s="8">
        <f>[17]Outubro!$D$34</f>
        <v>21.8</v>
      </c>
      <c r="AF22" s="8">
        <f>[17]Outubro!$D$35</f>
        <v>21.2</v>
      </c>
      <c r="AG22" s="37">
        <f t="shared" si="3"/>
        <v>18.899999999999999</v>
      </c>
      <c r="AH22" s="35">
        <f t="shared" si="2"/>
        <v>23.416129032258063</v>
      </c>
      <c r="AJ22" t="s">
        <v>13</v>
      </c>
      <c r="AL22" t="s">
        <v>13</v>
      </c>
    </row>
    <row r="23" spans="1:39" x14ac:dyDescent="0.2">
      <c r="A23" s="5" t="s">
        <v>24</v>
      </c>
      <c r="B23" s="8">
        <f>[18]Outubro!$D$5</f>
        <v>23.6</v>
      </c>
      <c r="C23" s="8">
        <f>[18]Outubro!$D$6</f>
        <v>24.9</v>
      </c>
      <c r="D23" s="8">
        <f>[18]Outubro!$D$7</f>
        <v>19.899999999999999</v>
      </c>
      <c r="E23" s="8">
        <f>[18]Outubro!$D$8</f>
        <v>19.600000000000001</v>
      </c>
      <c r="F23" s="8">
        <f>[18]Outubro!$D$9</f>
        <v>18.5</v>
      </c>
      <c r="G23" s="8">
        <f>[18]Outubro!$D$10</f>
        <v>21.9</v>
      </c>
      <c r="H23" s="8">
        <f>[18]Outubro!$D$11</f>
        <v>20.6</v>
      </c>
      <c r="I23" s="8">
        <f>[18]Outubro!$D$12</f>
        <v>22.6</v>
      </c>
      <c r="J23" s="8">
        <f>[18]Outubro!$D$13</f>
        <v>23.5</v>
      </c>
      <c r="K23" s="8">
        <f>[18]Outubro!$D$14</f>
        <v>20.5</v>
      </c>
      <c r="L23" s="8">
        <f>[18]Outubro!$D$15</f>
        <v>19.600000000000001</v>
      </c>
      <c r="M23" s="8">
        <f>[18]Outubro!$D$16</f>
        <v>15.6</v>
      </c>
      <c r="N23" s="8">
        <f>[18]Outubro!$D$17</f>
        <v>20.5</v>
      </c>
      <c r="O23" s="8">
        <f>[18]Outubro!$D$18</f>
        <v>22</v>
      </c>
      <c r="P23" s="8">
        <f>[18]Outubro!$D$19</f>
        <v>22.2</v>
      </c>
      <c r="Q23" s="8">
        <f>[18]Outubro!$D$20</f>
        <v>20.5</v>
      </c>
      <c r="R23" s="8">
        <f>[18]Outubro!$D$21</f>
        <v>22.5</v>
      </c>
      <c r="S23" s="8">
        <f>[18]Outubro!$D$22</f>
        <v>20</v>
      </c>
      <c r="T23" s="8">
        <f>[18]Outubro!$D$23</f>
        <v>19.3</v>
      </c>
      <c r="U23" s="8">
        <f>[18]Outubro!$D$24</f>
        <v>19.7</v>
      </c>
      <c r="V23" s="8">
        <f>[18]Outubro!$D$25</f>
        <v>20.7</v>
      </c>
      <c r="W23" s="8">
        <f>[18]Outubro!$D$26</f>
        <v>21.4</v>
      </c>
      <c r="X23" s="8">
        <f>[18]Outubro!$D$27</f>
        <v>21.5</v>
      </c>
      <c r="Y23" s="8">
        <f>[18]Outubro!$D$28</f>
        <v>23.8</v>
      </c>
      <c r="Z23" s="8">
        <f>[18]Outubro!$D$29</f>
        <v>21.7</v>
      </c>
      <c r="AA23" s="8">
        <f>[18]Outubro!$D$30</f>
        <v>21.5</v>
      </c>
      <c r="AB23" s="8">
        <f>[18]Outubro!$D$31</f>
        <v>18.7</v>
      </c>
      <c r="AC23" s="8">
        <f>[18]Outubro!$D$32</f>
        <v>22.5</v>
      </c>
      <c r="AD23" s="8">
        <f>[18]Outubro!$D$33</f>
        <v>20.9</v>
      </c>
      <c r="AE23" s="8">
        <f>[18]Outubro!$D$34</f>
        <v>22.6</v>
      </c>
      <c r="AF23" s="8">
        <f>[18]Outubro!$D$35</f>
        <v>23.1</v>
      </c>
      <c r="AG23" s="37">
        <f t="shared" si="3"/>
        <v>15.6</v>
      </c>
      <c r="AH23" s="35">
        <f t="shared" si="2"/>
        <v>21.158064516129031</v>
      </c>
      <c r="AJ23" t="s">
        <v>13</v>
      </c>
      <c r="AK23" t="s">
        <v>13</v>
      </c>
      <c r="AL23" t="s">
        <v>13</v>
      </c>
    </row>
    <row r="24" spans="1:39" x14ac:dyDescent="0.2">
      <c r="A24" s="5" t="s">
        <v>25</v>
      </c>
      <c r="B24" s="8">
        <f>[19]Outubro!$D$5</f>
        <v>22.5</v>
      </c>
      <c r="C24" s="8">
        <f>[19]Outubro!$D$6</f>
        <v>21.6</v>
      </c>
      <c r="D24" s="8">
        <f>[19]Outubro!$D$7</f>
        <v>22.4</v>
      </c>
      <c r="E24" s="8">
        <f>[19]Outubro!$D$8</f>
        <v>20.399999999999999</v>
      </c>
      <c r="F24" s="8">
        <f>[19]Outubro!$D$9</f>
        <v>18.7</v>
      </c>
      <c r="G24" s="8">
        <f>[19]Outubro!$D$10</f>
        <v>15.8</v>
      </c>
      <c r="H24" s="8">
        <f>[19]Outubro!$D$11</f>
        <v>16.5</v>
      </c>
      <c r="I24" s="8">
        <f>[19]Outubro!$D$12</f>
        <v>19.399999999999999</v>
      </c>
      <c r="J24" s="8">
        <f>[19]Outubro!$D$13</f>
        <v>22.2</v>
      </c>
      <c r="K24" s="8">
        <f>[19]Outubro!$D$14</f>
        <v>21.9</v>
      </c>
      <c r="L24" s="8">
        <f>[19]Outubro!$D$15</f>
        <v>21.1</v>
      </c>
      <c r="M24" s="8">
        <f>[19]Outubro!$D$16</f>
        <v>15</v>
      </c>
      <c r="N24" s="8">
        <f>[19]Outubro!$D$17</f>
        <v>18</v>
      </c>
      <c r="O24" s="8">
        <f>[19]Outubro!$D$18</f>
        <v>21.2</v>
      </c>
      <c r="P24" s="8">
        <f>[19]Outubro!$D$19</f>
        <v>21.7</v>
      </c>
      <c r="Q24" s="8">
        <f>[19]Outubro!$D$20</f>
        <v>20.2</v>
      </c>
      <c r="R24" s="8">
        <f>[19]Outubro!$D$21</f>
        <v>22.2</v>
      </c>
      <c r="S24" s="8">
        <f>[19]Outubro!$D$22</f>
        <v>21.4</v>
      </c>
      <c r="T24" s="8">
        <f>[19]Outubro!$D$23</f>
        <v>20.7</v>
      </c>
      <c r="U24" s="8">
        <f>[19]Outubro!$D$24</f>
        <v>20.3</v>
      </c>
      <c r="V24" s="8">
        <f>[19]Outubro!$D$25</f>
        <v>21</v>
      </c>
      <c r="W24" s="8">
        <f>[19]Outubro!$D$26</f>
        <v>21.5</v>
      </c>
      <c r="X24" s="8">
        <f>[19]Outubro!$D$27</f>
        <v>21.8</v>
      </c>
      <c r="Y24" s="8">
        <f>[19]Outubro!$D$28</f>
        <v>23.2</v>
      </c>
      <c r="Z24" s="8">
        <f>[19]Outubro!$D$29</f>
        <v>22.6</v>
      </c>
      <c r="AA24" s="8">
        <f>[19]Outubro!$D$30</f>
        <v>22.2</v>
      </c>
      <c r="AB24" s="8">
        <f>[19]Outubro!$D$31</f>
        <v>19</v>
      </c>
      <c r="AC24" s="8">
        <f>[19]Outubro!$D$32</f>
        <v>24</v>
      </c>
      <c r="AD24" s="8">
        <f>[19]Outubro!$D$33</f>
        <v>20.8</v>
      </c>
      <c r="AE24" s="8">
        <f>[19]Outubro!$D$34</f>
        <v>22.7</v>
      </c>
      <c r="AF24" s="8">
        <f>[19]Outubro!$D$35</f>
        <v>22.9</v>
      </c>
      <c r="AG24" s="37">
        <f t="shared" si="3"/>
        <v>15</v>
      </c>
      <c r="AH24" s="35">
        <f t="shared" si="2"/>
        <v>20.803225806451611</v>
      </c>
      <c r="AJ24" t="s">
        <v>13</v>
      </c>
      <c r="AM24" t="s">
        <v>13</v>
      </c>
    </row>
    <row r="25" spans="1:39" x14ac:dyDescent="0.2">
      <c r="A25" s="5" t="s">
        <v>26</v>
      </c>
      <c r="B25" s="8">
        <f>[20]Outubro!$D5</f>
        <v>22.6</v>
      </c>
      <c r="C25" s="8">
        <f>[20]Outubro!$D6</f>
        <v>22.4</v>
      </c>
      <c r="D25" s="8">
        <f>[20]Outubro!$D7</f>
        <v>19.7</v>
      </c>
      <c r="E25" s="8">
        <f>[20]Outubro!$D8</f>
        <v>17.399999999999999</v>
      </c>
      <c r="F25" s="8">
        <f>[20]Outubro!$D9</f>
        <v>18.5</v>
      </c>
      <c r="G25" s="8">
        <f>[20]Outubro!$D10</f>
        <v>13.8</v>
      </c>
      <c r="H25" s="8">
        <f>[20]Outubro!$D11</f>
        <v>15.8</v>
      </c>
      <c r="I25" s="8">
        <f>[20]Outubro!$D12</f>
        <v>18.3</v>
      </c>
      <c r="J25" s="8">
        <f>[20]Outubro!$D13</f>
        <v>21.4</v>
      </c>
      <c r="K25" s="8">
        <f>[20]Outubro!$D14</f>
        <v>20.3</v>
      </c>
      <c r="L25" s="8">
        <f>[20]Outubro!$D15</f>
        <v>19.899999999999999</v>
      </c>
      <c r="M25" s="8">
        <f>[20]Outubro!$D16</f>
        <v>18.100000000000001</v>
      </c>
      <c r="N25" s="8">
        <f>[20]Outubro!$D17</f>
        <v>15.4</v>
      </c>
      <c r="O25" s="8">
        <f>[20]Outubro!$D18</f>
        <v>20.100000000000001</v>
      </c>
      <c r="P25" s="8">
        <f>[20]Outubro!$D19</f>
        <v>19.600000000000001</v>
      </c>
      <c r="Q25" s="8">
        <f>[20]Outubro!$D20</f>
        <v>17</v>
      </c>
      <c r="R25" s="8">
        <f>[20]Outubro!$D21</f>
        <v>19</v>
      </c>
      <c r="S25" s="8">
        <f>[20]Outubro!$D22</f>
        <v>21.5</v>
      </c>
      <c r="T25" s="8">
        <f>[20]Outubro!$D23</f>
        <v>19.8</v>
      </c>
      <c r="U25" s="8">
        <f>[20]Outubro!$D24</f>
        <v>19.3</v>
      </c>
      <c r="V25" s="8">
        <f>[20]Outubro!$D25</f>
        <v>20</v>
      </c>
      <c r="W25" s="8">
        <f>[20]Outubro!$D26</f>
        <v>23</v>
      </c>
      <c r="X25" s="8">
        <f>[20]Outubro!$D27</f>
        <v>23.4</v>
      </c>
      <c r="Y25" s="8">
        <f>[20]Outubro!$D28</f>
        <v>23.4</v>
      </c>
      <c r="Z25" s="8">
        <f>[20]Outubro!$D29</f>
        <v>19.2</v>
      </c>
      <c r="AA25" s="8">
        <f>[20]Outubro!$D30</f>
        <v>21.5</v>
      </c>
      <c r="AB25" s="8">
        <f>[20]Outubro!$D31</f>
        <v>15.3</v>
      </c>
      <c r="AC25" s="8">
        <f>[20]Outubro!$D32</f>
        <v>19.899999999999999</v>
      </c>
      <c r="AD25" s="8">
        <f>[20]Outubro!$D33</f>
        <v>19.899999999999999</v>
      </c>
      <c r="AE25" s="8">
        <f>[20]Outubro!$D34</f>
        <v>19.399999999999999</v>
      </c>
      <c r="AF25" s="8">
        <f>[20]Outubro!$D35</f>
        <v>23.2</v>
      </c>
      <c r="AG25" s="37">
        <f t="shared" si="3"/>
        <v>13.8</v>
      </c>
      <c r="AH25" s="35">
        <f t="shared" si="2"/>
        <v>19.616129032258065</v>
      </c>
      <c r="AI25" s="9" t="s">
        <v>13</v>
      </c>
      <c r="AJ25" t="s">
        <v>13</v>
      </c>
      <c r="AL25" t="s">
        <v>13</v>
      </c>
      <c r="AM25" t="s">
        <v>13</v>
      </c>
    </row>
    <row r="26" spans="1:39" x14ac:dyDescent="0.2">
      <c r="A26" s="5" t="s">
        <v>27</v>
      </c>
      <c r="B26" s="8">
        <f>[21]Outubro!$D$5</f>
        <v>21.9</v>
      </c>
      <c r="C26" s="8">
        <f>[21]Outubro!$D$6</f>
        <v>23.8</v>
      </c>
      <c r="D26" s="8">
        <f>[21]Outubro!$D$7</f>
        <v>22</v>
      </c>
      <c r="E26" s="8">
        <f>[21]Outubro!$D$8</f>
        <v>21.1</v>
      </c>
      <c r="F26" s="8">
        <f>[21]Outubro!$D$9</f>
        <v>18.899999999999999</v>
      </c>
      <c r="G26" s="8">
        <f>[21]Outubro!$D$10</f>
        <v>20.5</v>
      </c>
      <c r="H26" s="8">
        <f>[21]Outubro!$D$11</f>
        <v>18.399999999999999</v>
      </c>
      <c r="I26" s="8">
        <f>[21]Outubro!$D$12</f>
        <v>22.4</v>
      </c>
      <c r="J26" s="8">
        <f>[21]Outubro!$D$13</f>
        <v>22.8</v>
      </c>
      <c r="K26" s="8">
        <f>[21]Outubro!$D$14</f>
        <v>21.2</v>
      </c>
      <c r="L26" s="8">
        <f>[21]Outubro!$D$15</f>
        <v>20.100000000000001</v>
      </c>
      <c r="M26" s="8">
        <f>[21]Outubro!$D$16</f>
        <v>14.4</v>
      </c>
      <c r="N26" s="8">
        <f>[21]Outubro!$D$17</f>
        <v>19.100000000000001</v>
      </c>
      <c r="O26" s="8">
        <f>[21]Outubro!$D$18</f>
        <v>21.7</v>
      </c>
      <c r="P26" s="8">
        <f>[21]Outubro!$D$19</f>
        <v>22.2</v>
      </c>
      <c r="Q26" s="8">
        <f>[21]Outubro!$D$20</f>
        <v>20.7</v>
      </c>
      <c r="R26" s="8">
        <f>[21]Outubro!$D$21</f>
        <v>21.4</v>
      </c>
      <c r="S26" s="8">
        <f>[21]Outubro!$D$22</f>
        <v>20.8</v>
      </c>
      <c r="T26" s="8">
        <f>[21]Outubro!$D$23</f>
        <v>20.7</v>
      </c>
      <c r="U26" s="8">
        <f>[21]Outubro!$D$24</f>
        <v>20.7</v>
      </c>
      <c r="V26" s="8">
        <f>[21]Outubro!$D$25</f>
        <v>20.9</v>
      </c>
      <c r="W26" s="8">
        <f>[21]Outubro!$D$26</f>
        <v>22.2</v>
      </c>
      <c r="X26" s="8">
        <f>[21]Outubro!$D$27</f>
        <v>20.9</v>
      </c>
      <c r="Y26" s="8">
        <f>[21]Outubro!$D$28</f>
        <v>23.6</v>
      </c>
      <c r="Z26" s="8">
        <f>[21]Outubro!$D$29</f>
        <v>23.1</v>
      </c>
      <c r="AA26" s="8">
        <f>[21]Outubro!$D$30</f>
        <v>21.2</v>
      </c>
      <c r="AB26" s="8">
        <f>[21]Outubro!$D$31</f>
        <v>19.100000000000001</v>
      </c>
      <c r="AC26" s="8">
        <f>[21]Outubro!$D$32</f>
        <v>23</v>
      </c>
      <c r="AD26" s="8">
        <f>[21]Outubro!$D$33</f>
        <v>21.1</v>
      </c>
      <c r="AE26" s="8">
        <f>[21]Outubro!$D$34</f>
        <v>23.5</v>
      </c>
      <c r="AF26" s="8">
        <f>[21]Outubro!$D$35</f>
        <v>22.9</v>
      </c>
      <c r="AG26" s="37">
        <f t="shared" si="3"/>
        <v>14.4</v>
      </c>
      <c r="AH26" s="35">
        <f t="shared" si="2"/>
        <v>21.170967741935481</v>
      </c>
      <c r="AJ26" t="s">
        <v>13</v>
      </c>
      <c r="AM26" t="s">
        <v>13</v>
      </c>
    </row>
    <row r="27" spans="1:39" x14ac:dyDescent="0.2">
      <c r="A27" s="5" t="s">
        <v>28</v>
      </c>
      <c r="B27" s="8">
        <f>[22]Outubro!$D$5</f>
        <v>22.8</v>
      </c>
      <c r="C27" s="8">
        <f>[22]Outubro!$D$6</f>
        <v>23.4</v>
      </c>
      <c r="D27" s="8">
        <f>[22]Outubro!$D$7</f>
        <v>20</v>
      </c>
      <c r="E27" s="8">
        <f>[22]Outubro!$D$8</f>
        <v>19</v>
      </c>
      <c r="F27" s="8">
        <f>[22]Outubro!$D$9</f>
        <v>17.100000000000001</v>
      </c>
      <c r="G27" s="8">
        <f>[22]Outubro!$D$10</f>
        <v>16.3</v>
      </c>
      <c r="H27" s="8">
        <f>[22]Outubro!$D$11</f>
        <v>18.7</v>
      </c>
      <c r="I27" s="8">
        <f>[22]Outubro!$D$12</f>
        <v>19.399999999999999</v>
      </c>
      <c r="J27" s="8">
        <f>[22]Outubro!$D$13</f>
        <v>20.5</v>
      </c>
      <c r="K27" s="8">
        <f>[22]Outubro!$D$14</f>
        <v>19.600000000000001</v>
      </c>
      <c r="L27" s="8">
        <f>[22]Outubro!$D$15</f>
        <v>20.5</v>
      </c>
      <c r="M27" s="8">
        <f>[22]Outubro!$D$16</f>
        <v>17.600000000000001</v>
      </c>
      <c r="N27" s="8">
        <f>[22]Outubro!$D$17</f>
        <v>17.100000000000001</v>
      </c>
      <c r="O27" s="8">
        <f>[22]Outubro!$D$18</f>
        <v>19.399999999999999</v>
      </c>
      <c r="P27" s="8">
        <f>[22]Outubro!$D$19</f>
        <v>20.399999999999999</v>
      </c>
      <c r="Q27" s="8">
        <f>[22]Outubro!$D$20</f>
        <v>19.3</v>
      </c>
      <c r="R27" s="8">
        <f>[22]Outubro!$D$21</f>
        <v>21</v>
      </c>
      <c r="S27" s="8">
        <f>[22]Outubro!$D$22</f>
        <v>20.2</v>
      </c>
      <c r="T27" s="8">
        <f>[22]Outubro!$D$23</f>
        <v>20.100000000000001</v>
      </c>
      <c r="U27" s="8">
        <f>[22]Outubro!$D$24</f>
        <v>18.8</v>
      </c>
      <c r="V27" s="8">
        <f>[22]Outubro!$D$25</f>
        <v>20.399999999999999</v>
      </c>
      <c r="W27" s="8">
        <f>[22]Outubro!$D$26</f>
        <v>22</v>
      </c>
      <c r="X27" s="8">
        <f>[22]Outubro!$D$27</f>
        <v>22.9</v>
      </c>
      <c r="Y27" s="8">
        <f>[22]Outubro!$D$28</f>
        <v>22.3</v>
      </c>
      <c r="Z27" s="8">
        <f>[22]Outubro!$D$29</f>
        <v>20.3</v>
      </c>
      <c r="AA27" s="8">
        <f>[22]Outubro!$D$30</f>
        <v>21.4</v>
      </c>
      <c r="AB27" s="8">
        <f>[22]Outubro!$D$31</f>
        <v>17.7</v>
      </c>
      <c r="AC27" s="8">
        <f>[22]Outubro!$D$32</f>
        <v>21.3</v>
      </c>
      <c r="AD27" s="8">
        <f>[22]Outubro!$D$33</f>
        <v>20.5</v>
      </c>
      <c r="AE27" s="8">
        <f>[22]Outubro!$D$34</f>
        <v>20.7</v>
      </c>
      <c r="AF27" s="8">
        <f>[22]Outubro!$D$35</f>
        <v>20.9</v>
      </c>
      <c r="AG27" s="37">
        <f t="shared" si="3"/>
        <v>16.3</v>
      </c>
      <c r="AH27" s="35">
        <f t="shared" si="2"/>
        <v>20.051612903225806</v>
      </c>
      <c r="AJ27" t="s">
        <v>13</v>
      </c>
      <c r="AL27" t="s">
        <v>13</v>
      </c>
    </row>
    <row r="28" spans="1:39" x14ac:dyDescent="0.2">
      <c r="A28" s="5" t="s">
        <v>29</v>
      </c>
      <c r="B28" s="8">
        <f>[23]Outubro!$D5</f>
        <v>24</v>
      </c>
      <c r="C28" s="8">
        <f>[23]Outubro!$D6</f>
        <v>24</v>
      </c>
      <c r="D28" s="8">
        <f>[23]Outubro!$D7</f>
        <v>23</v>
      </c>
      <c r="E28" s="8">
        <f>[23]Outubro!$D8</f>
        <v>19.899999999999999</v>
      </c>
      <c r="F28" s="8">
        <f>[23]Outubro!$D9</f>
        <v>17.8</v>
      </c>
      <c r="G28" s="8">
        <f>[23]Outubro!$D10</f>
        <v>19.2</v>
      </c>
      <c r="H28" s="8">
        <f>[23]Outubro!$D11</f>
        <v>22.1</v>
      </c>
      <c r="I28" s="8">
        <f>[23]Outubro!$D12</f>
        <v>21.7</v>
      </c>
      <c r="J28" s="8">
        <f>[23]Outubro!$D13</f>
        <v>22.6</v>
      </c>
      <c r="K28" s="8">
        <f>[23]Outubro!$D14</f>
        <v>21.2</v>
      </c>
      <c r="L28" s="8">
        <f>[23]Outubro!$D15</f>
        <v>20.9</v>
      </c>
      <c r="M28" s="8">
        <f>[23]Outubro!$D16</f>
        <v>17.100000000000001</v>
      </c>
      <c r="N28" s="8">
        <f>[23]Outubro!$D17</f>
        <v>19.899999999999999</v>
      </c>
      <c r="O28" s="8">
        <f>[23]Outubro!$D18</f>
        <v>20.100000000000001</v>
      </c>
      <c r="P28" s="8">
        <f>[23]Outubro!$D19</f>
        <v>20.6</v>
      </c>
      <c r="Q28" s="8">
        <f>[23]Outubro!$D20</f>
        <v>22.4</v>
      </c>
      <c r="R28" s="8">
        <f>[23]Outubro!$D21</f>
        <v>24.2</v>
      </c>
      <c r="S28" s="8">
        <f>[23]Outubro!$D22</f>
        <v>23.2</v>
      </c>
      <c r="T28" s="8">
        <f>[23]Outubro!$D23</f>
        <v>20.9</v>
      </c>
      <c r="U28" s="8">
        <f>[23]Outubro!$D24</f>
        <v>19.5</v>
      </c>
      <c r="V28" s="8">
        <f>[23]Outubro!$D25</f>
        <v>21.2</v>
      </c>
      <c r="W28" s="8">
        <f>[23]Outubro!$D26</f>
        <v>23.9</v>
      </c>
      <c r="X28" s="8">
        <f>[23]Outubro!$D27</f>
        <v>23.3</v>
      </c>
      <c r="Y28" s="8">
        <f>[23]Outubro!$D28</f>
        <v>23.5</v>
      </c>
      <c r="Z28" s="8">
        <f>[23]Outubro!$D29</f>
        <v>22.7</v>
      </c>
      <c r="AA28" s="8">
        <f>[23]Outubro!$D30</f>
        <v>22.5</v>
      </c>
      <c r="AB28" s="8">
        <f>[23]Outubro!$D31</f>
        <v>20.399999999999999</v>
      </c>
      <c r="AC28" s="8">
        <f>[23]Outubro!$D32</f>
        <v>20.6</v>
      </c>
      <c r="AD28" s="8">
        <f>[23]Outubro!$D33</f>
        <v>21.4</v>
      </c>
      <c r="AE28" s="8">
        <f>[23]Outubro!$D34</f>
        <v>23.3</v>
      </c>
      <c r="AF28" s="8">
        <f>[23]Outubro!$D35</f>
        <v>22.4</v>
      </c>
      <c r="AG28" s="37">
        <f t="shared" si="3"/>
        <v>17.100000000000001</v>
      </c>
      <c r="AH28" s="35">
        <f t="shared" si="2"/>
        <v>21.596774193548384</v>
      </c>
      <c r="AL28" t="s">
        <v>13</v>
      </c>
      <c r="AM28" t="s">
        <v>13</v>
      </c>
    </row>
    <row r="29" spans="1:39" x14ac:dyDescent="0.2">
      <c r="A29" s="5" t="s">
        <v>30</v>
      </c>
      <c r="B29" s="8">
        <f>[24]Outubro!$D$5</f>
        <v>25.1</v>
      </c>
      <c r="C29" s="8">
        <f>[24]Outubro!$D$6</f>
        <v>22.8</v>
      </c>
      <c r="D29" s="8">
        <f>[24]Outubro!$D$7</f>
        <v>21.3</v>
      </c>
      <c r="E29" s="8">
        <f>[24]Outubro!$D$8</f>
        <v>19.3</v>
      </c>
      <c r="F29" s="8">
        <f>[24]Outubro!$D$9</f>
        <v>21.9</v>
      </c>
      <c r="G29" s="8">
        <f>[24]Outubro!$D$10</f>
        <v>19.8</v>
      </c>
      <c r="H29" s="8">
        <f>[24]Outubro!$D$11</f>
        <v>18.5</v>
      </c>
      <c r="I29" s="8">
        <f>[24]Outubro!$D$12</f>
        <v>23.3</v>
      </c>
      <c r="J29" s="8">
        <f>[24]Outubro!$D$13</f>
        <v>26.5</v>
      </c>
      <c r="K29" s="8">
        <f>[24]Outubro!$D$14</f>
        <v>22</v>
      </c>
      <c r="L29" s="8">
        <f>[24]Outubro!$D$15</f>
        <v>20.5</v>
      </c>
      <c r="M29" s="8">
        <f>[24]Outubro!$D$16</f>
        <v>16.600000000000001</v>
      </c>
      <c r="N29" s="8">
        <f>[24]Outubro!$D$17</f>
        <v>22.6</v>
      </c>
      <c r="O29" s="8">
        <f>[24]Outubro!$D$18</f>
        <v>23.7</v>
      </c>
      <c r="P29" s="8">
        <f>[24]Outubro!$D$19</f>
        <v>22.7</v>
      </c>
      <c r="Q29" s="8">
        <f>[24]Outubro!$D$20</f>
        <v>22.8</v>
      </c>
      <c r="R29" s="8">
        <f>[24]Outubro!$D$21</f>
        <v>22</v>
      </c>
      <c r="S29" s="8">
        <f>[24]Outubro!$D$22</f>
        <v>22.8</v>
      </c>
      <c r="T29" s="8">
        <f>[24]Outubro!$D$23</f>
        <v>21.2</v>
      </c>
      <c r="U29" s="8">
        <f>[24]Outubro!$D$24</f>
        <v>20.9</v>
      </c>
      <c r="V29" s="8">
        <f>[24]Outubro!$D$25</f>
        <v>21.9</v>
      </c>
      <c r="W29" s="8">
        <f>[24]Outubro!$D$26</f>
        <v>23.2</v>
      </c>
      <c r="X29" s="8">
        <f>[24]Outubro!$D$27</f>
        <v>22.2</v>
      </c>
      <c r="Y29" s="8">
        <f>[24]Outubro!$D$28</f>
        <v>26.8</v>
      </c>
      <c r="Z29" s="8">
        <f>[24]Outubro!$D$29</f>
        <v>24.8</v>
      </c>
      <c r="AA29" s="8">
        <f>[24]Outubro!$D$30</f>
        <v>20.399999999999999</v>
      </c>
      <c r="AB29" s="8">
        <f>[24]Outubro!$D$31</f>
        <v>19.600000000000001</v>
      </c>
      <c r="AC29" s="8">
        <f>[24]Outubro!$D$32</f>
        <v>21.8</v>
      </c>
      <c r="AD29" s="8">
        <f>[24]Outubro!$D$33</f>
        <v>23.4</v>
      </c>
      <c r="AE29" s="8">
        <f>[24]Outubro!$D$34</f>
        <v>23.4</v>
      </c>
      <c r="AF29" s="8">
        <f>[24]Outubro!$D$35</f>
        <v>23</v>
      </c>
      <c r="AG29" s="37">
        <f t="shared" si="3"/>
        <v>16.600000000000001</v>
      </c>
      <c r="AH29" s="35">
        <f t="shared" si="2"/>
        <v>22.154838709677414</v>
      </c>
      <c r="AM29" t="s">
        <v>13</v>
      </c>
    </row>
    <row r="30" spans="1:39" x14ac:dyDescent="0.2">
      <c r="A30" s="5" t="s">
        <v>31</v>
      </c>
      <c r="B30" s="8">
        <f>[25]Outubro!$D$5</f>
        <v>25.2</v>
      </c>
      <c r="C30" s="8">
        <f>[25]Outubro!$D$6</f>
        <v>25.4</v>
      </c>
      <c r="D30" s="8">
        <f>[25]Outubro!$D$7</f>
        <v>19.899999999999999</v>
      </c>
      <c r="E30" s="8">
        <f>[25]Outubro!$D$8</f>
        <v>19.5</v>
      </c>
      <c r="F30" s="8">
        <f>[25]Outubro!$D$9</f>
        <v>18.399999999999999</v>
      </c>
      <c r="G30" s="8">
        <f>[25]Outubro!$D$10</f>
        <v>19.2</v>
      </c>
      <c r="H30" s="8">
        <f>[25]Outubro!$D$11</f>
        <v>18.5</v>
      </c>
      <c r="I30" s="8">
        <f>[25]Outubro!$D$12</f>
        <v>20.100000000000001</v>
      </c>
      <c r="J30" s="8">
        <f>[25]Outubro!$D$13</f>
        <v>21.6</v>
      </c>
      <c r="K30" s="8">
        <f>[25]Outubro!$D$14</f>
        <v>21.2</v>
      </c>
      <c r="L30" s="8">
        <f>[25]Outubro!$D$15</f>
        <v>20</v>
      </c>
      <c r="M30" s="8">
        <f>[25]Outubro!$D$16</f>
        <v>15.2</v>
      </c>
      <c r="N30" s="8">
        <f>[25]Outubro!$D$17</f>
        <v>17.8</v>
      </c>
      <c r="O30" s="8">
        <f>[25]Outubro!$D$18</f>
        <v>21.2</v>
      </c>
      <c r="P30" s="8">
        <f>[25]Outubro!$D$19</f>
        <v>21</v>
      </c>
      <c r="Q30" s="8">
        <f>[25]Outubro!$D$20</f>
        <v>20.100000000000001</v>
      </c>
      <c r="R30" s="8">
        <f>[25]Outubro!$D$21</f>
        <v>20.5</v>
      </c>
      <c r="S30" s="8">
        <f>[25]Outubro!$D$22</f>
        <v>21.5</v>
      </c>
      <c r="T30" s="8">
        <f>[25]Outubro!$D$23</f>
        <v>19.8</v>
      </c>
      <c r="U30" s="8">
        <f>[25]Outubro!$D$24</f>
        <v>19.100000000000001</v>
      </c>
      <c r="V30" s="8">
        <f>[25]Outubro!$D$25</f>
        <v>19.8</v>
      </c>
      <c r="W30" s="8">
        <f>[25]Outubro!$D$26</f>
        <v>21.3</v>
      </c>
      <c r="X30" s="8">
        <f>[25]Outubro!$D$27</f>
        <v>23.1</v>
      </c>
      <c r="Y30" s="8">
        <f>[25]Outubro!$D$28</f>
        <v>23.4</v>
      </c>
      <c r="Z30" s="8">
        <f>[25]Outubro!$D$29</f>
        <v>21.8</v>
      </c>
      <c r="AA30" s="8">
        <f>[25]Outubro!$D$30</f>
        <v>22.2</v>
      </c>
      <c r="AB30" s="8">
        <f>[25]Outubro!$D$31</f>
        <v>18.3</v>
      </c>
      <c r="AC30" s="8">
        <f>[25]Outubro!$D$32</f>
        <v>23.3</v>
      </c>
      <c r="AD30" s="8">
        <f>[25]Outubro!$D$33</f>
        <v>21.1</v>
      </c>
      <c r="AE30" s="8">
        <f>[25]Outubro!$D$34</f>
        <v>21.7</v>
      </c>
      <c r="AF30" s="8">
        <f>[25]Outubro!$D$35</f>
        <v>23.1</v>
      </c>
      <c r="AG30" s="37">
        <f t="shared" si="3"/>
        <v>15.2</v>
      </c>
      <c r="AH30" s="35">
        <f t="shared" si="2"/>
        <v>20.783870967741937</v>
      </c>
      <c r="AL30" t="s">
        <v>13</v>
      </c>
    </row>
    <row r="31" spans="1:39" x14ac:dyDescent="0.2">
      <c r="A31" s="5" t="s">
        <v>32</v>
      </c>
      <c r="B31" s="8">
        <f>[26]Outubro!$D5</f>
        <v>21.5</v>
      </c>
      <c r="C31" s="8">
        <f>[26]Outubro!$D6</f>
        <v>23</v>
      </c>
      <c r="D31" s="8">
        <f>[26]Outubro!$D7</f>
        <v>18.8</v>
      </c>
      <c r="E31" s="8">
        <f>[26]Outubro!$D8</f>
        <v>18.399999999999999</v>
      </c>
      <c r="F31" s="8">
        <f>[26]Outubro!$D9</f>
        <v>18.2</v>
      </c>
      <c r="G31" s="8">
        <f>[26]Outubro!$D10</f>
        <v>16.600000000000001</v>
      </c>
      <c r="H31" s="8">
        <f>[26]Outubro!$D11</f>
        <v>18.8</v>
      </c>
      <c r="I31" s="8">
        <f>[26]Outubro!$D12</f>
        <v>20.5</v>
      </c>
      <c r="J31" s="8">
        <f>[26]Outubro!$D13</f>
        <v>20.9</v>
      </c>
      <c r="K31" s="8">
        <f>[26]Outubro!$D14</f>
        <v>20.100000000000001</v>
      </c>
      <c r="L31" s="8">
        <f>[26]Outubro!$D15</f>
        <v>19.100000000000001</v>
      </c>
      <c r="M31" s="8">
        <f>[26]Outubro!$D16</f>
        <v>13.7</v>
      </c>
      <c r="N31" s="8">
        <f>[26]Outubro!$D17</f>
        <v>18</v>
      </c>
      <c r="O31" s="8">
        <f>[26]Outubro!$D18</f>
        <v>21.3</v>
      </c>
      <c r="P31" s="8">
        <f>[26]Outubro!$D19</f>
        <v>20</v>
      </c>
      <c r="Q31" s="8">
        <f>[26]Outubro!$D20</f>
        <v>19.399999999999999</v>
      </c>
      <c r="R31" s="8">
        <f>[26]Outubro!$D21</f>
        <v>21.2</v>
      </c>
      <c r="S31" s="8">
        <f>[26]Outubro!$D22</f>
        <v>20.2</v>
      </c>
      <c r="T31" s="8">
        <f>[26]Outubro!$D23</f>
        <v>19.3</v>
      </c>
      <c r="U31" s="8">
        <f>[26]Outubro!$D24</f>
        <v>19.2</v>
      </c>
      <c r="V31" s="8">
        <f>[26]Outubro!$D25</f>
        <v>19.600000000000001</v>
      </c>
      <c r="W31" s="8">
        <f>[26]Outubro!$D26</f>
        <v>20.2</v>
      </c>
      <c r="X31" s="8">
        <f>[26]Outubro!$D27</f>
        <v>21.3</v>
      </c>
      <c r="Y31" s="8">
        <f>[26]Outubro!$D28</f>
        <v>22.4</v>
      </c>
      <c r="Z31" s="8">
        <f>[26]Outubro!$D29</f>
        <v>21.3</v>
      </c>
      <c r="AA31" s="8">
        <f>[26]Outubro!$D30</f>
        <v>21.2</v>
      </c>
      <c r="AB31" s="8">
        <f>[26]Outubro!$D31</f>
        <v>18</v>
      </c>
      <c r="AC31" s="8">
        <f>[26]Outubro!$D32</f>
        <v>20.9</v>
      </c>
      <c r="AD31" s="8">
        <f>[26]Outubro!$D33</f>
        <v>20.100000000000001</v>
      </c>
      <c r="AE31" s="8">
        <f>[26]Outubro!$D34</f>
        <v>22</v>
      </c>
      <c r="AF31" s="8">
        <f>[26]Outubro!$D35</f>
        <v>21.6</v>
      </c>
      <c r="AG31" s="37">
        <f t="shared" si="3"/>
        <v>13.7</v>
      </c>
      <c r="AH31" s="35">
        <f t="shared" si="2"/>
        <v>19.896774193548385</v>
      </c>
      <c r="AI31" s="9" t="s">
        <v>13</v>
      </c>
      <c r="AJ31" t="s">
        <v>13</v>
      </c>
      <c r="AL31" t="s">
        <v>13</v>
      </c>
      <c r="AM31" t="s">
        <v>13</v>
      </c>
    </row>
    <row r="32" spans="1:39" x14ac:dyDescent="0.2">
      <c r="A32" s="5" t="s">
        <v>33</v>
      </c>
      <c r="B32" s="8">
        <f>[27]Outubro!$D$5</f>
        <v>19.3</v>
      </c>
      <c r="C32" s="8">
        <f>[27]Outubro!$D$6</f>
        <v>21</v>
      </c>
      <c r="D32" s="8">
        <f>[27]Outubro!$D$7</f>
        <v>22.1</v>
      </c>
      <c r="E32" s="8">
        <f>[27]Outubro!$D$8</f>
        <v>20.7</v>
      </c>
      <c r="F32" s="8">
        <f>[27]Outubro!$D$9</f>
        <v>19.899999999999999</v>
      </c>
      <c r="G32" s="8">
        <f>[27]Outubro!$D$10</f>
        <v>15</v>
      </c>
      <c r="H32" s="8">
        <f>[27]Outubro!$D$11</f>
        <v>15.7</v>
      </c>
      <c r="I32" s="8">
        <f>[27]Outubro!$D$12</f>
        <v>18.399999999999999</v>
      </c>
      <c r="J32" s="8">
        <f>[27]Outubro!$D$13</f>
        <v>22.2</v>
      </c>
      <c r="K32" s="8">
        <f>[27]Outubro!$D$14</f>
        <v>19.8</v>
      </c>
      <c r="L32" s="8">
        <f>[27]Outubro!$D$15</f>
        <v>19.2</v>
      </c>
      <c r="M32" s="8">
        <f>[27]Outubro!$D$16</f>
        <v>13.7</v>
      </c>
      <c r="N32" s="8">
        <f>[27]Outubro!$D$17</f>
        <v>17.600000000000001</v>
      </c>
      <c r="O32" s="8">
        <f>[27]Outubro!$D$18</f>
        <v>21.3</v>
      </c>
      <c r="P32" s="8">
        <f>[27]Outubro!$D$19</f>
        <v>22</v>
      </c>
      <c r="Q32" s="8">
        <f>[27]Outubro!$D$20</f>
        <v>19.600000000000001</v>
      </c>
      <c r="R32" s="8">
        <f>[27]Outubro!$D$21</f>
        <v>20</v>
      </c>
      <c r="S32" s="8">
        <f>[27]Outubro!$D$22</f>
        <v>18.7</v>
      </c>
      <c r="T32" s="8">
        <f>[27]Outubro!$D$23</f>
        <v>20.3</v>
      </c>
      <c r="U32" s="8">
        <f>[27]Outubro!$D$24</f>
        <v>20.2</v>
      </c>
      <c r="V32" s="8">
        <f>[27]Outubro!$D$25</f>
        <v>20</v>
      </c>
      <c r="W32" s="8">
        <f>[27]Outubro!$D$26</f>
        <v>20.9</v>
      </c>
      <c r="X32" s="8">
        <f>[27]Outubro!$D$27</f>
        <v>19.899999999999999</v>
      </c>
      <c r="Y32" s="8">
        <f>[27]Outubro!$D$28</f>
        <v>23.5</v>
      </c>
      <c r="Z32" s="8">
        <f>[27]Outubro!$D$29</f>
        <v>23.2</v>
      </c>
      <c r="AA32" s="8">
        <f>[27]Outubro!$D$30</f>
        <v>19.100000000000001</v>
      </c>
      <c r="AB32" s="8">
        <f>[27]Outubro!$D$31</f>
        <v>19.3</v>
      </c>
      <c r="AC32" s="8">
        <f>[27]Outubro!$D$32</f>
        <v>21.3</v>
      </c>
      <c r="AD32" s="8">
        <f>[27]Outubro!$D$33</f>
        <v>19.399999999999999</v>
      </c>
      <c r="AE32" s="8">
        <f>[27]Outubro!$D$34</f>
        <v>20.6</v>
      </c>
      <c r="AF32" s="8">
        <f>[27]Outubro!$D$35</f>
        <v>22.2</v>
      </c>
      <c r="AG32" s="37">
        <f t="shared" si="3"/>
        <v>13.7</v>
      </c>
      <c r="AH32" s="35">
        <f t="shared" si="2"/>
        <v>19.874193548387094</v>
      </c>
    </row>
    <row r="33" spans="1:39" s="4" customFormat="1" x14ac:dyDescent="0.2">
      <c r="A33" s="5" t="s">
        <v>34</v>
      </c>
      <c r="B33" s="8">
        <f>[28]Outubro!$D$5</f>
        <v>24.9</v>
      </c>
      <c r="C33" s="8">
        <f>[28]Outubro!$D$6</f>
        <v>22.8</v>
      </c>
      <c r="D33" s="8">
        <f>[28]Outubro!$D$7</f>
        <v>24.5</v>
      </c>
      <c r="E33" s="8">
        <f>[28]Outubro!$D$8</f>
        <v>21.9</v>
      </c>
      <c r="F33" s="8">
        <f>[28]Outubro!$D$9</f>
        <v>25.1</v>
      </c>
      <c r="G33" s="8">
        <f>[28]Outubro!$D$10</f>
        <v>25.4</v>
      </c>
      <c r="H33" s="8">
        <f>[28]Outubro!$D$11</f>
        <v>22.7</v>
      </c>
      <c r="I33" s="8">
        <f>[28]Outubro!$D$12</f>
        <v>24.5</v>
      </c>
      <c r="J33" s="8">
        <f>[28]Outubro!$D$13</f>
        <v>26.4</v>
      </c>
      <c r="K33" s="8">
        <f>[28]Outubro!$D$14</f>
        <v>21.9</v>
      </c>
      <c r="L33" s="8">
        <f>[28]Outubro!$D$15</f>
        <v>22.2</v>
      </c>
      <c r="M33" s="8">
        <f>[28]Outubro!$D$16</f>
        <v>19.100000000000001</v>
      </c>
      <c r="N33" s="8">
        <f>[28]Outubro!$D$17</f>
        <v>23.7</v>
      </c>
      <c r="O33" s="8">
        <f>[28]Outubro!$D$18</f>
        <v>25.8</v>
      </c>
      <c r="P33" s="8">
        <f>[28]Outubro!$D$19</f>
        <v>22.8</v>
      </c>
      <c r="Q33" s="8">
        <f>[28]Outubro!$D$20</f>
        <v>23.5</v>
      </c>
      <c r="R33" s="8">
        <f>[28]Outubro!$D$21</f>
        <v>23.8</v>
      </c>
      <c r="S33" s="8">
        <f>[28]Outubro!$D$22</f>
        <v>21.7</v>
      </c>
      <c r="T33" s="8">
        <f>[28]Outubro!$D$23</f>
        <v>22.4</v>
      </c>
      <c r="U33" s="8">
        <f>[28]Outubro!$D$24</f>
        <v>21.8</v>
      </c>
      <c r="V33" s="8">
        <f>[28]Outubro!$D$25</f>
        <v>21.5</v>
      </c>
      <c r="W33" s="8">
        <f>[28]Outubro!$D$26</f>
        <v>22.8</v>
      </c>
      <c r="X33" s="8">
        <f>[28]Outubro!$D$27</f>
        <v>24.1</v>
      </c>
      <c r="Y33" s="8">
        <f>[28]Outubro!$D$28</f>
        <v>24.5</v>
      </c>
      <c r="Z33" s="8">
        <f>[28]Outubro!$D$29</f>
        <v>24.9</v>
      </c>
      <c r="AA33" s="8">
        <f>[28]Outubro!$D$30</f>
        <v>21.2</v>
      </c>
      <c r="AB33" s="8">
        <f>[28]Outubro!$D$31</f>
        <v>21.8</v>
      </c>
      <c r="AC33" s="8">
        <f>[28]Outubro!$D$32</f>
        <v>22.8</v>
      </c>
      <c r="AD33" s="8">
        <f>[28]Outubro!$D$33</f>
        <v>23.9</v>
      </c>
      <c r="AE33" s="8">
        <f>[28]Outubro!$D$34</f>
        <v>23.4</v>
      </c>
      <c r="AF33" s="8">
        <f>[28]Outubro!$D$35</f>
        <v>23.9</v>
      </c>
      <c r="AG33" s="37">
        <f t="shared" si="3"/>
        <v>19.100000000000001</v>
      </c>
      <c r="AH33" s="35">
        <f t="shared" si="2"/>
        <v>23.28064516129032</v>
      </c>
      <c r="AL33" s="4" t="s">
        <v>13</v>
      </c>
    </row>
    <row r="34" spans="1:39" x14ac:dyDescent="0.2">
      <c r="A34" s="5" t="s">
        <v>35</v>
      </c>
      <c r="B34" s="8">
        <f>[29]Outubro!$D$5</f>
        <v>26.2</v>
      </c>
      <c r="C34" s="8">
        <f>[29]Outubro!$D$6</f>
        <v>25</v>
      </c>
      <c r="D34" s="8">
        <f>[29]Outubro!$D$7</f>
        <v>24</v>
      </c>
      <c r="E34" s="8">
        <f>[29]Outubro!$D$8</f>
        <v>21.2</v>
      </c>
      <c r="F34" s="8">
        <f>[29]Outubro!$D$9</f>
        <v>22.4</v>
      </c>
      <c r="G34" s="8">
        <f>[29]Outubro!$D$10</f>
        <v>21.5</v>
      </c>
      <c r="H34" s="8">
        <f>[29]Outubro!$D$11</f>
        <v>16.3</v>
      </c>
      <c r="I34" s="8">
        <f>[29]Outubro!$D$12</f>
        <v>23.9</v>
      </c>
      <c r="J34" s="8">
        <f>[29]Outubro!$D$13</f>
        <v>27.9</v>
      </c>
      <c r="K34" s="8">
        <f>[29]Outubro!$D$14</f>
        <v>23.8</v>
      </c>
      <c r="L34" s="8">
        <f>[29]Outubro!$D$15</f>
        <v>24.4</v>
      </c>
      <c r="M34" s="8">
        <f>[29]Outubro!$D$16</f>
        <v>19.899999999999999</v>
      </c>
      <c r="N34" s="8">
        <f>[29]Outubro!$D$17</f>
        <v>23</v>
      </c>
      <c r="O34" s="8">
        <f>[29]Outubro!$D$18</f>
        <v>24</v>
      </c>
      <c r="P34" s="8">
        <f>[29]Outubro!$D$19</f>
        <v>21.8</v>
      </c>
      <c r="Q34" s="8">
        <f>[29]Outubro!$D$20</f>
        <v>24.5</v>
      </c>
      <c r="R34" s="8">
        <f>[29]Outubro!$D$21</f>
        <v>23.4</v>
      </c>
      <c r="S34" s="8">
        <f>[29]Outubro!$D$22</f>
        <v>22.6</v>
      </c>
      <c r="T34" s="8">
        <f>[29]Outubro!$D$23</f>
        <v>22.1</v>
      </c>
      <c r="U34" s="8">
        <f>[29]Outubro!$D$24</f>
        <v>20.3</v>
      </c>
      <c r="V34" s="8">
        <f>[29]Outubro!$D$25</f>
        <v>19.5</v>
      </c>
      <c r="W34" s="8">
        <f>[29]Outubro!$D$26</f>
        <v>22.9</v>
      </c>
      <c r="X34" s="8">
        <f>[29]Outubro!$D$27</f>
        <v>23.2</v>
      </c>
      <c r="Y34" s="8">
        <f>[29]Outubro!$D$28</f>
        <v>26.8</v>
      </c>
      <c r="Z34" s="8">
        <f>[29]Outubro!$D$29</f>
        <v>25.5</v>
      </c>
      <c r="AA34" s="8">
        <f>[29]Outubro!$D$30</f>
        <v>21.8</v>
      </c>
      <c r="AB34" s="8">
        <f>[29]Outubro!$D$31</f>
        <v>22.1</v>
      </c>
      <c r="AC34" s="8">
        <f>[29]Outubro!$D$32</f>
        <v>24.9</v>
      </c>
      <c r="AD34" s="8">
        <f>[29]Outubro!$D$33</f>
        <v>24.6</v>
      </c>
      <c r="AE34" s="8">
        <f>[29]Outubro!$D$34</f>
        <v>23.2</v>
      </c>
      <c r="AF34" s="8">
        <f>[29]Outubro!$D$35</f>
        <v>24.5</v>
      </c>
      <c r="AG34" s="37">
        <f t="shared" si="3"/>
        <v>16.3</v>
      </c>
      <c r="AH34" s="35">
        <f t="shared" si="2"/>
        <v>23.135483870967743</v>
      </c>
      <c r="AJ34" t="s">
        <v>13</v>
      </c>
      <c r="AK34" t="s">
        <v>13</v>
      </c>
    </row>
    <row r="35" spans="1:39" x14ac:dyDescent="0.2">
      <c r="A35" s="5" t="s">
        <v>36</v>
      </c>
      <c r="B35" s="8">
        <f>[30]Outubro!$D$5</f>
        <v>24.6</v>
      </c>
      <c r="C35" s="8">
        <f>[30]Outubro!$D$6</f>
        <v>23.3</v>
      </c>
      <c r="D35" s="8">
        <f>[30]Outubro!$D$7</f>
        <v>21.4</v>
      </c>
      <c r="E35" s="8">
        <f>[30]Outubro!$D$8</f>
        <v>18.899999999999999</v>
      </c>
      <c r="F35" s="8">
        <f>[30]Outubro!$D$9</f>
        <v>19.2</v>
      </c>
      <c r="G35" s="8">
        <f>[30]Outubro!$D$10</f>
        <v>15.2</v>
      </c>
      <c r="H35" s="8">
        <f>[30]Outubro!$D$11</f>
        <v>17.399999999999999</v>
      </c>
      <c r="I35" s="8">
        <f>[30]Outubro!$D$12</f>
        <v>21.6</v>
      </c>
      <c r="J35" s="8">
        <f>[30]Outubro!$D$13</f>
        <v>21.6</v>
      </c>
      <c r="K35" s="8">
        <f>[30]Outubro!$D$14</f>
        <v>19.8</v>
      </c>
      <c r="L35" s="8">
        <f>[30]Outubro!$D$15</f>
        <v>20</v>
      </c>
      <c r="M35" s="8">
        <f>[30]Outubro!$D$16</f>
        <v>16</v>
      </c>
      <c r="N35" s="8">
        <f>[30]Outubro!$D$17</f>
        <v>17.600000000000001</v>
      </c>
      <c r="O35" s="8">
        <f>[30]Outubro!$D$18</f>
        <v>22.2</v>
      </c>
      <c r="P35" s="8">
        <f>[30]Outubro!$D$19</f>
        <v>20.5</v>
      </c>
      <c r="Q35" s="8">
        <f>[30]Outubro!$D$20</f>
        <v>19</v>
      </c>
      <c r="R35" s="8">
        <f>[30]Outubro!$D$21</f>
        <v>19.8</v>
      </c>
      <c r="S35" s="8">
        <f>[30]Outubro!$D$22</f>
        <v>20.2</v>
      </c>
      <c r="T35" s="8">
        <f>[30]Outubro!$D$23</f>
        <v>19.7</v>
      </c>
      <c r="U35" s="8">
        <f>[30]Outubro!$D$24</f>
        <v>20.2</v>
      </c>
      <c r="V35" s="8">
        <f>[30]Outubro!$D$25</f>
        <v>21.1</v>
      </c>
      <c r="W35" s="8">
        <f>[30]Outubro!$D$26</f>
        <v>22.1</v>
      </c>
      <c r="X35" s="8">
        <f>[30]Outubro!$D$27</f>
        <v>20</v>
      </c>
      <c r="Y35" s="8">
        <f>[30]Outubro!$D$28</f>
        <v>23.8</v>
      </c>
      <c r="Z35" s="8">
        <f>[30]Outubro!$D$29</f>
        <v>23.5</v>
      </c>
      <c r="AA35" s="8">
        <f>[30]Outubro!$D$30</f>
        <v>19.2</v>
      </c>
      <c r="AB35" s="8">
        <f>[30]Outubro!$D$31</f>
        <v>17.600000000000001</v>
      </c>
      <c r="AC35" s="8">
        <f>[30]Outubro!$D$32</f>
        <v>22.2</v>
      </c>
      <c r="AD35" s="8">
        <f>[30]Outubro!$D$33</f>
        <v>19.3</v>
      </c>
      <c r="AE35" s="8">
        <f>[30]Outubro!$D$34</f>
        <v>21.6</v>
      </c>
      <c r="AF35" s="8">
        <f>[30]Outubro!$D$35</f>
        <v>23</v>
      </c>
      <c r="AG35" s="37">
        <f t="shared" si="3"/>
        <v>15.2</v>
      </c>
      <c r="AH35" s="35">
        <f t="shared" si="2"/>
        <v>20.374193548387101</v>
      </c>
      <c r="AK35" t="s">
        <v>13</v>
      </c>
    </row>
    <row r="36" spans="1:39" x14ac:dyDescent="0.2">
      <c r="A36" s="5" t="s">
        <v>37</v>
      </c>
      <c r="B36" s="8">
        <f>[31]Outubro!$D$5</f>
        <v>22.7</v>
      </c>
      <c r="C36" s="8">
        <f>[31]Outubro!$D$6</f>
        <v>23</v>
      </c>
      <c r="D36" s="8">
        <f>[31]Outubro!$D$7</f>
        <v>21.5</v>
      </c>
      <c r="E36" s="8">
        <f>[31]Outubro!$D$8</f>
        <v>19.3</v>
      </c>
      <c r="F36" s="8">
        <f>[31]Outubro!$D$9</f>
        <v>17.600000000000001</v>
      </c>
      <c r="G36" s="8">
        <f>[31]Outubro!$D$10</f>
        <v>19.100000000000001</v>
      </c>
      <c r="H36" s="8">
        <f>[31]Outubro!$D$11</f>
        <v>20.399999999999999</v>
      </c>
      <c r="I36" s="8">
        <f>[31]Outubro!$D$12</f>
        <v>17.899999999999999</v>
      </c>
      <c r="J36" s="8">
        <f>[31]Outubro!$D$13</f>
        <v>22.8</v>
      </c>
      <c r="K36" s="8">
        <f>[31]Outubro!$D$14</f>
        <v>20.9</v>
      </c>
      <c r="L36" s="8">
        <f>[31]Outubro!$D$15</f>
        <v>20.5</v>
      </c>
      <c r="M36" s="8">
        <f>[31]Outubro!$D$16</f>
        <v>15.4</v>
      </c>
      <c r="N36" s="8">
        <f>[31]Outubro!$D$17</f>
        <v>17.5</v>
      </c>
      <c r="O36" s="8">
        <f>[31]Outubro!$D$18</f>
        <v>19.899999999999999</v>
      </c>
      <c r="P36" s="8">
        <f>[31]Outubro!$D$19</f>
        <v>20.2</v>
      </c>
      <c r="Q36" s="8">
        <f>[31]Outubro!$D$20</f>
        <v>19.600000000000001</v>
      </c>
      <c r="R36" s="8">
        <f>[31]Outubro!$D$21</f>
        <v>20.8</v>
      </c>
      <c r="S36" s="8">
        <f>[31]Outubro!$D$22</f>
        <v>21.4</v>
      </c>
      <c r="T36" s="8">
        <f>[31]Outubro!$D$23</f>
        <v>20.399999999999999</v>
      </c>
      <c r="U36" s="8">
        <f>[31]Outubro!$D$24</f>
        <v>19.5</v>
      </c>
      <c r="V36" s="8">
        <f>[31]Outubro!$D$25</f>
        <v>21.3</v>
      </c>
      <c r="W36" s="8">
        <f>[31]Outubro!$D$26</f>
        <v>23.4</v>
      </c>
      <c r="X36" s="8">
        <f>[31]Outubro!$D$27</f>
        <v>21.4</v>
      </c>
      <c r="Y36" s="8">
        <f>[31]Outubro!$D$28</f>
        <v>23.8</v>
      </c>
      <c r="Z36" s="8">
        <f>[31]Outubro!$D$29</f>
        <v>22.8</v>
      </c>
      <c r="AA36" s="8">
        <f>[31]Outubro!$D$30</f>
        <v>22.1</v>
      </c>
      <c r="AB36" s="8">
        <f>[31]Outubro!$D$31</f>
        <v>18.2</v>
      </c>
      <c r="AC36" s="8">
        <f>[31]Outubro!$D$32</f>
        <v>21</v>
      </c>
      <c r="AD36" s="8">
        <f>[31]Outubro!$D$33</f>
        <v>19.8</v>
      </c>
      <c r="AE36" s="8">
        <f>[31]Outubro!$D$34</f>
        <v>22.7</v>
      </c>
      <c r="AF36" s="8">
        <f>[31]Outubro!$D$35</f>
        <v>21.9</v>
      </c>
      <c r="AG36" s="37">
        <f t="shared" si="3"/>
        <v>15.4</v>
      </c>
      <c r="AH36" s="35">
        <f t="shared" si="2"/>
        <v>20.606451612903225</v>
      </c>
      <c r="AJ36" t="s">
        <v>13</v>
      </c>
    </row>
    <row r="37" spans="1:39" x14ac:dyDescent="0.2">
      <c r="A37" s="5" t="s">
        <v>38</v>
      </c>
      <c r="B37" s="8">
        <f>[32]Outubro!$D$5</f>
        <v>24.2</v>
      </c>
      <c r="C37" s="8">
        <f>[32]Outubro!$D$6</f>
        <v>23.1</v>
      </c>
      <c r="D37" s="8">
        <f>[32]Outubro!$D$7</f>
        <v>26.1</v>
      </c>
      <c r="E37" s="8">
        <f>[32]Outubro!$D$8</f>
        <v>20.7</v>
      </c>
      <c r="F37" s="8">
        <f>[32]Outubro!$D$9</f>
        <v>19.8</v>
      </c>
      <c r="G37" s="8">
        <f>[32]Outubro!$D$10</f>
        <v>18.899999999999999</v>
      </c>
      <c r="H37" s="8">
        <f>[32]Outubro!$D$11</f>
        <v>17.7</v>
      </c>
      <c r="I37" s="8">
        <f>[32]Outubro!$D$12</f>
        <v>20.5</v>
      </c>
      <c r="J37" s="8">
        <f>[32]Outubro!$D$13</f>
        <v>24.8</v>
      </c>
      <c r="K37" s="8">
        <f>[32]Outubro!$D$14</f>
        <v>22.1</v>
      </c>
      <c r="L37" s="8">
        <f>[32]Outubro!$D$15</f>
        <v>21.3</v>
      </c>
      <c r="M37" s="8">
        <f>[32]Outubro!$D$16</f>
        <v>21.4</v>
      </c>
      <c r="N37" s="8">
        <f>[32]Outubro!$D$17</f>
        <v>21.3</v>
      </c>
      <c r="O37" s="8">
        <f>[32]Outubro!$D$18</f>
        <v>22.3</v>
      </c>
      <c r="P37" s="8">
        <f>[32]Outubro!$D$19</f>
        <v>21.7</v>
      </c>
      <c r="Q37" s="8">
        <f>[32]Outubro!$D$20</f>
        <v>22.8</v>
      </c>
      <c r="R37" s="8">
        <f>[32]Outubro!$D$21</f>
        <v>23.7</v>
      </c>
      <c r="S37" s="8">
        <f>[32]Outubro!$D$22</f>
        <v>23.3</v>
      </c>
      <c r="T37" s="8">
        <f>[32]Outubro!$D$23</f>
        <v>21.5</v>
      </c>
      <c r="U37" s="8">
        <f>[32]Outubro!$D$24</f>
        <v>20.8</v>
      </c>
      <c r="V37" s="8">
        <f>[32]Outubro!$D$25</f>
        <v>22.5</v>
      </c>
      <c r="W37" s="8">
        <f>[32]Outubro!$D$26</f>
        <v>23.3</v>
      </c>
      <c r="X37" s="8">
        <f>[32]Outubro!$D$27</f>
        <v>24.2</v>
      </c>
      <c r="Y37" s="8">
        <f>[32]Outubro!$D$28</f>
        <v>23.8</v>
      </c>
      <c r="Z37" s="8">
        <f>[32]Outubro!$D$29</f>
        <v>24.3</v>
      </c>
      <c r="AA37" s="8">
        <f>[32]Outubro!$D$30</f>
        <v>20</v>
      </c>
      <c r="AB37" s="8">
        <f>[32]Outubro!$D$31</f>
        <v>21.8</v>
      </c>
      <c r="AC37" s="8">
        <f>[32]Outubro!$D$32</f>
        <v>23.6</v>
      </c>
      <c r="AD37" s="8">
        <f>[32]Outubro!$D$33</f>
        <v>22.7</v>
      </c>
      <c r="AE37" s="8">
        <f>[32]Outubro!$D$34</f>
        <v>20.8</v>
      </c>
      <c r="AF37" s="8">
        <f>[32]Outubro!$D$35</f>
        <v>24.3</v>
      </c>
      <c r="AG37" s="37">
        <f t="shared" si="3"/>
        <v>17.7</v>
      </c>
      <c r="AH37" s="35">
        <f t="shared" si="2"/>
        <v>22.235483870967741</v>
      </c>
    </row>
    <row r="38" spans="1:39" x14ac:dyDescent="0.2">
      <c r="A38" s="5" t="s">
        <v>39</v>
      </c>
      <c r="B38" s="8">
        <f>[33]Outubro!$D5</f>
        <v>22.4</v>
      </c>
      <c r="C38" s="8">
        <f>[33]Outubro!$D6</f>
        <v>24.2</v>
      </c>
      <c r="D38" s="8">
        <f>[33]Outubro!$D7</f>
        <v>24.3</v>
      </c>
      <c r="E38" s="8">
        <f>[33]Outubro!$D8</f>
        <v>21.8</v>
      </c>
      <c r="F38" s="8">
        <f>[33]Outubro!$D9</f>
        <v>24.8</v>
      </c>
      <c r="G38" s="8">
        <f>[33]Outubro!$D10</f>
        <v>23.9</v>
      </c>
      <c r="H38" s="8">
        <f>[33]Outubro!$D11</f>
        <v>15.4</v>
      </c>
      <c r="I38" s="8">
        <f>[33]Outubro!$D12</f>
        <v>23.3</v>
      </c>
      <c r="J38" s="8">
        <f>[33]Outubro!$D13</f>
        <v>23.3</v>
      </c>
      <c r="K38" s="8">
        <f>[33]Outubro!$D14</f>
        <v>23</v>
      </c>
      <c r="L38" s="8">
        <f>[33]Outubro!$D15</f>
        <v>22.9</v>
      </c>
      <c r="M38" s="8">
        <f>[33]Outubro!$D16</f>
        <v>24.6</v>
      </c>
      <c r="N38" s="8">
        <f>[33]Outubro!$D17</f>
        <v>22.6</v>
      </c>
      <c r="O38" s="8">
        <f>[33]Outubro!$D18</f>
        <v>25.1</v>
      </c>
      <c r="P38" s="8">
        <f>[33]Outubro!$D19</f>
        <v>23.2</v>
      </c>
      <c r="Q38" s="8">
        <f>[33]Outubro!$D20</f>
        <v>23.2</v>
      </c>
      <c r="R38" s="8">
        <f>[33]Outubro!$D21</f>
        <v>23.1</v>
      </c>
      <c r="S38" s="8">
        <f>[33]Outubro!$D22</f>
        <v>23.7</v>
      </c>
      <c r="T38" s="8">
        <f>[33]Outubro!$D23</f>
        <v>23.2</v>
      </c>
      <c r="U38" s="8">
        <f>[33]Outubro!$D24</f>
        <v>22.5</v>
      </c>
      <c r="V38" s="8">
        <f>[33]Outubro!$D25</f>
        <v>20.6</v>
      </c>
      <c r="W38" s="8">
        <f>[33]Outubro!$D26</f>
        <v>22.5</v>
      </c>
      <c r="X38" s="8">
        <f>[33]Outubro!$D27</f>
        <v>23.8</v>
      </c>
      <c r="Y38" s="8">
        <f>[33]Outubro!$D28</f>
        <v>23.6</v>
      </c>
      <c r="Z38" s="8">
        <f>[33]Outubro!$D29</f>
        <v>23.4</v>
      </c>
      <c r="AA38" s="8">
        <f>[33]Outubro!$D30</f>
        <v>22</v>
      </c>
      <c r="AB38" s="8">
        <f>[33]Outubro!$D31</f>
        <v>21.8</v>
      </c>
      <c r="AC38" s="8">
        <f>[33]Outubro!$D32</f>
        <v>24.9</v>
      </c>
      <c r="AD38" s="8">
        <f>[33]Outubro!$D33</f>
        <v>23.9</v>
      </c>
      <c r="AE38" s="8">
        <f>[33]Outubro!$D34</f>
        <v>22.6</v>
      </c>
      <c r="AF38" s="8">
        <f>[33]Outubro!$D35</f>
        <v>21.9</v>
      </c>
      <c r="AG38" s="37">
        <f t="shared" si="3"/>
        <v>15.4</v>
      </c>
      <c r="AH38" s="35">
        <f t="shared" si="2"/>
        <v>22.951612903225808</v>
      </c>
      <c r="AJ38" t="s">
        <v>13</v>
      </c>
      <c r="AL38" t="s">
        <v>13</v>
      </c>
    </row>
    <row r="39" spans="1:39" x14ac:dyDescent="0.2">
      <c r="A39" s="5" t="s">
        <v>40</v>
      </c>
      <c r="B39" s="8">
        <f>[34]Outubro!$D$5</f>
        <v>22</v>
      </c>
      <c r="C39" s="8">
        <f>[34]Outubro!$D$6</f>
        <v>26.7</v>
      </c>
      <c r="D39" s="8">
        <f>[34]Outubro!$D$7</f>
        <v>17.5</v>
      </c>
      <c r="E39" s="8">
        <f>[34]Outubro!$D$8</f>
        <v>17.8</v>
      </c>
      <c r="F39" s="8">
        <f>[34]Outubro!$D$9</f>
        <v>18.3</v>
      </c>
      <c r="G39" s="8">
        <f>[34]Outubro!$D$10</f>
        <v>19.3</v>
      </c>
      <c r="H39" s="8">
        <f>[34]Outubro!$D$11</f>
        <v>19.2</v>
      </c>
      <c r="I39" s="8">
        <f>[34]Outubro!$D$12</f>
        <v>23.9</v>
      </c>
      <c r="J39" s="8">
        <f>[34]Outubro!$D$13</f>
        <v>21.4</v>
      </c>
      <c r="K39" s="8">
        <f>[34]Outubro!$D$14</f>
        <v>19.8</v>
      </c>
      <c r="L39" s="8">
        <f>[34]Outubro!$D$15</f>
        <v>17.899999999999999</v>
      </c>
      <c r="M39" s="8">
        <f>[34]Outubro!$D$16</f>
        <v>13.6</v>
      </c>
      <c r="N39" s="8">
        <f>[34]Outubro!$D$17</f>
        <v>17.600000000000001</v>
      </c>
      <c r="O39" s="8">
        <f>[34]Outubro!$D$18</f>
        <v>21.1</v>
      </c>
      <c r="P39" s="8">
        <f>[34]Outubro!$D$19</f>
        <v>19.899999999999999</v>
      </c>
      <c r="Q39" s="8">
        <f>[34]Outubro!$D$20</f>
        <v>17.7</v>
      </c>
      <c r="R39" s="8">
        <f>[34]Outubro!$D$21</f>
        <v>20.399999999999999</v>
      </c>
      <c r="S39" s="8">
        <f>[34]Outubro!$D$22</f>
        <v>19.7</v>
      </c>
      <c r="T39" s="8">
        <f>[34]Outubro!$D$23</f>
        <v>18.399999999999999</v>
      </c>
      <c r="U39" s="8">
        <f>[34]Outubro!$D$24</f>
        <v>19.100000000000001</v>
      </c>
      <c r="V39" s="8">
        <f>[34]Outubro!$D$25</f>
        <v>18.899999999999999</v>
      </c>
      <c r="W39" s="8">
        <f>[34]Outubro!$D$26</f>
        <v>20.9</v>
      </c>
      <c r="X39" s="8">
        <f>[34]Outubro!$D$27</f>
        <v>21.8</v>
      </c>
      <c r="Y39" s="8">
        <f>[34]Outubro!$D$28</f>
        <v>23.5</v>
      </c>
      <c r="Z39" s="8">
        <f>[34]Outubro!$D$29</f>
        <v>19.8</v>
      </c>
      <c r="AA39" s="8">
        <f>[34]Outubro!$D$30</f>
        <v>20.100000000000001</v>
      </c>
      <c r="AB39" s="8">
        <f>[34]Outubro!$D$31</f>
        <v>17.7</v>
      </c>
      <c r="AC39" s="8">
        <f>[34]Outubro!$D$32</f>
        <v>20.9</v>
      </c>
      <c r="AD39" s="8">
        <f>[34]Outubro!$D$33</f>
        <v>20</v>
      </c>
      <c r="AE39" s="8">
        <f>[34]Outubro!$D$34</f>
        <v>20.9</v>
      </c>
      <c r="AF39" s="8">
        <f>[34]Outubro!$D$35</f>
        <v>21.5</v>
      </c>
      <c r="AG39" s="37">
        <f t="shared" si="3"/>
        <v>13.6</v>
      </c>
      <c r="AH39" s="35">
        <f t="shared" si="2"/>
        <v>19.912903225806449</v>
      </c>
      <c r="AI39" s="9" t="s">
        <v>13</v>
      </c>
      <c r="AJ39" t="s">
        <v>13</v>
      </c>
      <c r="AL39" t="s">
        <v>13</v>
      </c>
    </row>
    <row r="40" spans="1:39" x14ac:dyDescent="0.2">
      <c r="A40" s="5" t="s">
        <v>41</v>
      </c>
      <c r="B40" s="8">
        <f>[35]Outubro!$D$5</f>
        <v>27.7</v>
      </c>
      <c r="C40" s="8">
        <f>[35]Outubro!$D$6</f>
        <v>28.7</v>
      </c>
      <c r="D40" s="8">
        <f>[35]Outubro!$D$7</f>
        <v>21.6</v>
      </c>
      <c r="E40" s="8">
        <f>[35]Outubro!$D$8</f>
        <v>19.100000000000001</v>
      </c>
      <c r="F40" s="8">
        <f>[35]Outubro!$D$9</f>
        <v>22.4</v>
      </c>
      <c r="G40" s="8">
        <f>[35]Outubro!$D$10</f>
        <v>24.5</v>
      </c>
      <c r="H40" s="8">
        <f>[35]Outubro!$D$11</f>
        <v>23</v>
      </c>
      <c r="I40" s="8">
        <f>[35]Outubro!$D$12</f>
        <v>28</v>
      </c>
      <c r="J40" s="8">
        <f>[35]Outubro!$D$13</f>
        <v>23</v>
      </c>
      <c r="K40" s="8">
        <f>[35]Outubro!$D$14</f>
        <v>22.6</v>
      </c>
      <c r="L40" s="8">
        <f>[35]Outubro!$D$15</f>
        <v>19</v>
      </c>
      <c r="M40" s="8">
        <f>[35]Outubro!$D$16</f>
        <v>16.2</v>
      </c>
      <c r="N40" s="8">
        <f>[35]Outubro!$D$17</f>
        <v>22.6</v>
      </c>
      <c r="O40" s="8">
        <f>[35]Outubro!$D$18</f>
        <v>25.2</v>
      </c>
      <c r="P40" s="8">
        <f>[35]Outubro!$D$19</f>
        <v>21.6</v>
      </c>
      <c r="Q40" s="8">
        <f>[35]Outubro!$D$20</f>
        <v>23.3</v>
      </c>
      <c r="R40" s="8">
        <f>[35]Outubro!$D$21</f>
        <v>24.8</v>
      </c>
      <c r="S40" s="8">
        <f>[35]Outubro!$D$22</f>
        <v>21.4</v>
      </c>
      <c r="T40" s="8">
        <f>[35]Outubro!$D$23</f>
        <v>20.9</v>
      </c>
      <c r="U40" s="8">
        <f>[35]Outubro!$D$24</f>
        <v>19.899999999999999</v>
      </c>
      <c r="V40" s="8">
        <f>[35]Outubro!$D$25</f>
        <v>21.5</v>
      </c>
      <c r="W40" s="8">
        <f>[35]Outubro!$D$26</f>
        <v>22.5</v>
      </c>
      <c r="X40" s="8">
        <f>[35]Outubro!$D$27</f>
        <v>23.5</v>
      </c>
      <c r="Y40" s="8">
        <f>[35]Outubro!$D$28</f>
        <v>28.9</v>
      </c>
      <c r="Z40" s="8">
        <f>[35]Outubro!$D$29</f>
        <v>24.2</v>
      </c>
      <c r="AA40" s="8">
        <f>[35]Outubro!$D$30</f>
        <v>22.2</v>
      </c>
      <c r="AB40" s="8">
        <f>[35]Outubro!$D$31</f>
        <v>18.600000000000001</v>
      </c>
      <c r="AC40" s="8">
        <f>[35]Outubro!$D$32</f>
        <v>21.6</v>
      </c>
      <c r="AD40" s="8">
        <f>[35]Outubro!$D$33</f>
        <v>26.2</v>
      </c>
      <c r="AE40" s="8">
        <f>[35]Outubro!$D$34</f>
        <v>24.4</v>
      </c>
      <c r="AF40" s="8">
        <f>[35]Outubro!$D$35</f>
        <v>24</v>
      </c>
      <c r="AG40" s="37">
        <f t="shared" si="3"/>
        <v>16.2</v>
      </c>
      <c r="AH40" s="35">
        <f t="shared" si="2"/>
        <v>23.003225806451617</v>
      </c>
      <c r="AJ40" t="s">
        <v>13</v>
      </c>
      <c r="AK40" t="s">
        <v>13</v>
      </c>
    </row>
    <row r="41" spans="1:39" x14ac:dyDescent="0.2">
      <c r="A41" s="5" t="s">
        <v>42</v>
      </c>
      <c r="B41" s="8">
        <f>[36]Outubro!$D$5</f>
        <v>23.5</v>
      </c>
      <c r="C41" s="8">
        <f>[36]Outubro!$D$6</f>
        <v>22.5</v>
      </c>
      <c r="D41" s="8">
        <f>[36]Outubro!$D$7</f>
        <v>24.8</v>
      </c>
      <c r="E41" s="8">
        <f>[36]Outubro!$D$8</f>
        <v>21.5</v>
      </c>
      <c r="F41" s="8">
        <f>[36]Outubro!$D$9</f>
        <v>20.3</v>
      </c>
      <c r="G41" s="8">
        <f>[36]Outubro!$D$10</f>
        <v>16</v>
      </c>
      <c r="H41" s="8">
        <f>[36]Outubro!$D$11</f>
        <v>17.3</v>
      </c>
      <c r="I41" s="8">
        <f>[36]Outubro!$D$12</f>
        <v>20.399999999999999</v>
      </c>
      <c r="J41" s="8">
        <f>[36]Outubro!$D$13</f>
        <v>24.4</v>
      </c>
      <c r="K41" s="8">
        <f>[36]Outubro!$D$14</f>
        <v>21.7</v>
      </c>
      <c r="L41" s="8">
        <f>[36]Outubro!$D$15</f>
        <v>21.9</v>
      </c>
      <c r="M41" s="8">
        <f>[36]Outubro!$D$16</f>
        <v>18.8</v>
      </c>
      <c r="N41" s="8">
        <f>[36]Outubro!$D$17</f>
        <v>19.5</v>
      </c>
      <c r="O41" s="8">
        <f>[36]Outubro!$D$18</f>
        <v>21.7</v>
      </c>
      <c r="P41" s="8">
        <f>[36]Outubro!$D$19</f>
        <v>22.9</v>
      </c>
      <c r="Q41" s="8">
        <f>[36]Outubro!$D$20</f>
        <v>20.399999999999999</v>
      </c>
      <c r="R41" s="8">
        <f>[36]Outubro!$D$21</f>
        <v>21.7</v>
      </c>
      <c r="S41" s="8">
        <f>[36]Outubro!$D$22</f>
        <v>21.6</v>
      </c>
      <c r="T41" s="8">
        <f>[36]Outubro!$D$23</f>
        <v>21.1</v>
      </c>
      <c r="U41" s="8">
        <f>[36]Outubro!$D$24</f>
        <v>20.9</v>
      </c>
      <c r="V41" s="8">
        <f>[36]Outubro!$D$25</f>
        <v>21.4</v>
      </c>
      <c r="W41" s="8">
        <f>[36]Outubro!$D$26</f>
        <v>23</v>
      </c>
      <c r="X41" s="8">
        <f>[36]Outubro!$D$27</f>
        <v>21.5</v>
      </c>
      <c r="Y41" s="8">
        <f>[36]Outubro!$D$28</f>
        <v>24.4</v>
      </c>
      <c r="Z41" s="8">
        <f>[36]Outubro!$D$29</f>
        <v>24.8</v>
      </c>
      <c r="AA41" s="8">
        <f>[36]Outubro!$D$30</f>
        <v>20.399999999999999</v>
      </c>
      <c r="AB41" s="8">
        <f>[36]Outubro!$D$31</f>
        <v>20.399999999999999</v>
      </c>
      <c r="AC41" s="8">
        <f>[36]Outubro!$D$32</f>
        <v>20.7</v>
      </c>
      <c r="AD41" s="8">
        <f>[36]Outubro!$D$33</f>
        <v>21.2</v>
      </c>
      <c r="AE41" s="8">
        <f>[36]Outubro!$D$34</f>
        <v>21.6</v>
      </c>
      <c r="AF41" s="8">
        <f>[36]Outubro!$D$35</f>
        <v>22.6</v>
      </c>
      <c r="AG41" s="37">
        <f t="shared" si="3"/>
        <v>16</v>
      </c>
      <c r="AH41" s="35">
        <f t="shared" si="2"/>
        <v>21.448387096774194</v>
      </c>
      <c r="AL41" t="s">
        <v>13</v>
      </c>
    </row>
    <row r="42" spans="1:39" x14ac:dyDescent="0.2">
      <c r="A42" s="5" t="s">
        <v>43</v>
      </c>
      <c r="B42" s="8">
        <f>[37]Outubro!$D$5</f>
        <v>21.7</v>
      </c>
      <c r="C42" s="8">
        <f>[37]Outubro!$D$6</f>
        <v>22</v>
      </c>
      <c r="D42" s="8">
        <f>[37]Outubro!$D$7</f>
        <v>22.6</v>
      </c>
      <c r="E42" s="8">
        <f>[37]Outubro!$D$8</f>
        <v>20.2</v>
      </c>
      <c r="F42" s="8">
        <f>[37]Outubro!$D$9</f>
        <v>19.600000000000001</v>
      </c>
      <c r="G42" s="8">
        <f>[37]Outubro!$D$10</f>
        <v>14.4</v>
      </c>
      <c r="H42" s="8">
        <f>[37]Outubro!$D$11</f>
        <v>14.3</v>
      </c>
      <c r="I42" s="8">
        <f>[37]Outubro!$D$12</f>
        <v>20.399999999999999</v>
      </c>
      <c r="J42" s="8">
        <f>[37]Outubro!$D$13</f>
        <v>23.3</v>
      </c>
      <c r="K42" s="8">
        <f>[37]Outubro!$D$14</f>
        <v>20.2</v>
      </c>
      <c r="L42" s="8">
        <f>[37]Outubro!$D$15</f>
        <v>19.899999999999999</v>
      </c>
      <c r="M42" s="8">
        <f>[37]Outubro!$D$16</f>
        <v>14</v>
      </c>
      <c r="N42" s="8">
        <f>[37]Outubro!$D$17</f>
        <v>17</v>
      </c>
      <c r="O42" s="8">
        <f>[37]Outubro!$D$18</f>
        <v>22.3</v>
      </c>
      <c r="P42" s="8">
        <f>[37]Outubro!$D$19</f>
        <v>20.9</v>
      </c>
      <c r="Q42" s="8">
        <f>[37]Outubro!$D$20</f>
        <v>18.899999999999999</v>
      </c>
      <c r="R42" s="8">
        <f>[37]Outubro!$D$21</f>
        <v>19.600000000000001</v>
      </c>
      <c r="S42" s="8">
        <f>[37]Outubro!$D$22</f>
        <v>20.7</v>
      </c>
      <c r="T42" s="8">
        <f>[37]Outubro!$D$23</f>
        <v>20.5</v>
      </c>
      <c r="U42" s="8">
        <f>[37]Outubro!$D$24</f>
        <v>20.8</v>
      </c>
      <c r="V42" s="8">
        <f>[37]Outubro!$D$25</f>
        <v>20.7</v>
      </c>
      <c r="W42" s="8">
        <f>[37]Outubro!$D$26</f>
        <v>20.100000000000001</v>
      </c>
      <c r="X42" s="8">
        <f>[37]Outubro!$D$27</f>
        <v>19.399999999999999</v>
      </c>
      <c r="Y42" s="8">
        <f>[37]Outubro!$D$28</f>
        <v>23.2</v>
      </c>
      <c r="Z42" s="8">
        <f>[37]Outubro!$D$29</f>
        <v>23</v>
      </c>
      <c r="AA42" s="8">
        <f>[37]Outubro!$D$30</f>
        <v>21</v>
      </c>
      <c r="AB42" s="8">
        <f>[37]Outubro!$D$31</f>
        <v>17.8</v>
      </c>
      <c r="AC42" s="8">
        <f>[37]Outubro!$D$32</f>
        <v>23.2</v>
      </c>
      <c r="AD42" s="8">
        <f>[37]Outubro!$D$33</f>
        <v>20</v>
      </c>
      <c r="AE42" s="8">
        <f>[37]Outubro!$D$34</f>
        <v>20</v>
      </c>
      <c r="AF42" s="8">
        <f>[37]Outubro!$D$35</f>
        <v>23.3</v>
      </c>
      <c r="AG42" s="37">
        <f t="shared" si="3"/>
        <v>14</v>
      </c>
      <c r="AH42" s="35">
        <f t="shared" si="2"/>
        <v>20.161290322580644</v>
      </c>
      <c r="AJ42" t="s">
        <v>13</v>
      </c>
      <c r="AK42" t="s">
        <v>13</v>
      </c>
      <c r="AL42" t="s">
        <v>13</v>
      </c>
    </row>
    <row r="43" spans="1:39" x14ac:dyDescent="0.2">
      <c r="A43" s="5" t="s">
        <v>44</v>
      </c>
      <c r="B43" s="8">
        <f>[38]Outubro!$D$5</f>
        <v>23.5</v>
      </c>
      <c r="C43" s="8">
        <f>[38]Outubro!$D$6</f>
        <v>22.5</v>
      </c>
      <c r="D43" s="8">
        <f>[38]Outubro!$D$7</f>
        <v>24.8</v>
      </c>
      <c r="E43" s="8">
        <f>[38]Outubro!$D$8</f>
        <v>21.5</v>
      </c>
      <c r="F43" s="8">
        <f>[38]Outubro!$D$9</f>
        <v>20.3</v>
      </c>
      <c r="G43" s="8">
        <f>[38]Outubro!$D$10</f>
        <v>16</v>
      </c>
      <c r="H43" s="8">
        <f>[38]Outubro!$D$11</f>
        <v>18.7</v>
      </c>
      <c r="I43" s="8">
        <f>[38]Outubro!$D$12</f>
        <v>16.600000000000001</v>
      </c>
      <c r="J43" s="8">
        <f>[38]Outubro!$D$13</f>
        <v>22.4</v>
      </c>
      <c r="K43" s="8">
        <f>[38]Outubro!$D$14</f>
        <v>20.7</v>
      </c>
      <c r="L43" s="8">
        <f>[38]Outubro!$D$15</f>
        <v>21</v>
      </c>
      <c r="M43" s="8">
        <f>[38]Outubro!$D$16</f>
        <v>17.600000000000001</v>
      </c>
      <c r="N43" s="8">
        <f>[38]Outubro!$D$17</f>
        <v>17</v>
      </c>
      <c r="O43" s="8">
        <f>[38]Outubro!$D$18</f>
        <v>19.8</v>
      </c>
      <c r="P43" s="8">
        <f>[38]Outubro!$D$19</f>
        <v>22.2</v>
      </c>
      <c r="Q43" s="8">
        <f>[38]Outubro!$D$20</f>
        <v>19.399999999999999</v>
      </c>
      <c r="R43" s="8">
        <f>[38]Outubro!$D$21</f>
        <v>19.2</v>
      </c>
      <c r="S43" s="8">
        <f>[38]Outubro!$D$22</f>
        <v>21.9</v>
      </c>
      <c r="T43" s="8">
        <f>[38]Outubro!$D$23</f>
        <v>20.6</v>
      </c>
      <c r="U43" s="8">
        <f>[38]Outubro!$D$24</f>
        <v>19.8</v>
      </c>
      <c r="V43" s="8">
        <f>[38]Outubro!$D$25</f>
        <v>21.4</v>
      </c>
      <c r="W43" s="8">
        <f>[38]Outubro!$D$26</f>
        <v>22.3</v>
      </c>
      <c r="X43" s="8">
        <f>[38]Outubro!$D$27</f>
        <v>20.3</v>
      </c>
      <c r="Y43" s="8">
        <f>[38]Outubro!$D$28</f>
        <v>22.9</v>
      </c>
      <c r="Z43" s="8">
        <f>[38]Outubro!$D$29</f>
        <v>23.6</v>
      </c>
      <c r="AA43" s="8">
        <f>[38]Outubro!$D$30</f>
        <v>19.2</v>
      </c>
      <c r="AB43" s="8">
        <f>[38]Outubro!$D$31</f>
        <v>20.100000000000001</v>
      </c>
      <c r="AC43" s="8">
        <f>[38]Outubro!$D$32</f>
        <v>21.9</v>
      </c>
      <c r="AD43" s="8">
        <f>[38]Outubro!$D$33</f>
        <v>18.5</v>
      </c>
      <c r="AE43" s="8">
        <f>[38]Outubro!$D$34</f>
        <v>20.399999999999999</v>
      </c>
      <c r="AF43" s="8">
        <f>[38]Outubro!$D$35</f>
        <v>21</v>
      </c>
      <c r="AG43" s="37">
        <f t="shared" si="3"/>
        <v>16</v>
      </c>
      <c r="AH43" s="35">
        <f t="shared" si="2"/>
        <v>20.551612903225802</v>
      </c>
      <c r="AJ43" t="s">
        <v>13</v>
      </c>
    </row>
    <row r="44" spans="1:39" x14ac:dyDescent="0.2">
      <c r="A44" s="5" t="s">
        <v>45</v>
      </c>
      <c r="B44" s="8">
        <f>[39]Outubro!$D$5</f>
        <v>22.9</v>
      </c>
      <c r="C44" s="8">
        <f>[39]Outubro!$D$6</f>
        <v>21.4</v>
      </c>
      <c r="D44" s="8">
        <f>[39]Outubro!$D$7</f>
        <v>23.3</v>
      </c>
      <c r="E44" s="8">
        <f>[39]Outubro!$D$8</f>
        <v>21.9</v>
      </c>
      <c r="F44" s="8">
        <f>[39]Outubro!$D$9</f>
        <v>21.8</v>
      </c>
      <c r="G44" s="8">
        <f>[39]Outubro!$D$10</f>
        <v>21.5</v>
      </c>
      <c r="H44" s="8">
        <f>[39]Outubro!$D$11</f>
        <v>20.7</v>
      </c>
      <c r="I44" s="8">
        <f>[39]Outubro!$D$12</f>
        <v>22</v>
      </c>
      <c r="J44" s="8">
        <f>[39]Outubro!$D$13</f>
        <v>22.7</v>
      </c>
      <c r="K44" s="8">
        <f>[39]Outubro!$D$14</f>
        <v>21.1</v>
      </c>
      <c r="L44" s="8">
        <f>[39]Outubro!$D$15</f>
        <v>20.5</v>
      </c>
      <c r="M44" s="8">
        <f>[39]Outubro!$D$16</f>
        <v>18.600000000000001</v>
      </c>
      <c r="N44" s="8">
        <f>[39]Outubro!$D$17</f>
        <v>22.3</v>
      </c>
      <c r="O44" s="8">
        <f>[39]Outubro!$D$18</f>
        <v>22.1</v>
      </c>
      <c r="P44" s="8">
        <f>[39]Outubro!$D$19</f>
        <v>23</v>
      </c>
      <c r="Q44" s="8">
        <f>[39]Outubro!$D$20</f>
        <v>20.399999999999999</v>
      </c>
      <c r="R44" s="8">
        <f>[39]Outubro!$D$21</f>
        <v>21.4</v>
      </c>
      <c r="S44" s="8">
        <f>[39]Outubro!$D$22</f>
        <v>21.1</v>
      </c>
      <c r="T44" s="8">
        <f>[39]Outubro!$D$23</f>
        <v>20.7</v>
      </c>
      <c r="U44" s="8">
        <f>[39]Outubro!$D$24</f>
        <v>20.5</v>
      </c>
      <c r="V44" s="8">
        <f>[39]Outubro!$D$25</f>
        <v>18.399999999999999</v>
      </c>
      <c r="W44" s="8">
        <f>[39]Outubro!$D$26</f>
        <v>20.9</v>
      </c>
      <c r="X44" s="8">
        <f>[39]Outubro!$D$27</f>
        <v>21.6</v>
      </c>
      <c r="Y44" s="8">
        <f>[39]Outubro!$D$28</f>
        <v>21.9</v>
      </c>
      <c r="Z44" s="8">
        <f>[39]Outubro!$D$29</f>
        <v>20.8</v>
      </c>
      <c r="AA44" s="8">
        <f>[39]Outubro!$D$30</f>
        <v>19.5</v>
      </c>
      <c r="AB44" s="8">
        <f>[39]Outubro!$D$31</f>
        <v>19.100000000000001</v>
      </c>
      <c r="AC44" s="8">
        <f>[39]Outubro!$D$32</f>
        <v>21.9</v>
      </c>
      <c r="AD44" s="8">
        <f>[39]Outubro!$D$33</f>
        <v>20.9</v>
      </c>
      <c r="AE44" s="8">
        <f>[39]Outubro!$D$34</f>
        <v>21.1</v>
      </c>
      <c r="AF44" s="8">
        <f>[39]Outubro!$D$35</f>
        <v>21.7</v>
      </c>
      <c r="AG44" s="37">
        <f t="shared" si="3"/>
        <v>18.399999999999999</v>
      </c>
      <c r="AH44" s="35">
        <f t="shared" si="2"/>
        <v>21.216129032258063</v>
      </c>
      <c r="AJ44" t="s">
        <v>13</v>
      </c>
      <c r="AL44" t="s">
        <v>13</v>
      </c>
    </row>
    <row r="45" spans="1:39" hidden="1" x14ac:dyDescent="0.2">
      <c r="A45" s="5" t="s">
        <v>46</v>
      </c>
      <c r="B45" s="8" t="str">
        <f>[40]Outubro!$D$5</f>
        <v>*</v>
      </c>
      <c r="C45" s="8" t="str">
        <f>[40]Outubro!$D$6</f>
        <v>*</v>
      </c>
      <c r="D45" s="8" t="str">
        <f>[40]Outubro!$D$7</f>
        <v>*</v>
      </c>
      <c r="E45" s="8" t="str">
        <f>[40]Outubro!$D$8</f>
        <v>*</v>
      </c>
      <c r="F45" s="8" t="str">
        <f>[40]Outubro!$D$9</f>
        <v>*</v>
      </c>
      <c r="G45" s="8" t="str">
        <f>[40]Outubro!$D$10</f>
        <v>*</v>
      </c>
      <c r="H45" s="8" t="str">
        <f>[40]Outubro!$D$11</f>
        <v>*</v>
      </c>
      <c r="I45" s="8" t="str">
        <f>[40]Outubro!$D$12</f>
        <v>*</v>
      </c>
      <c r="J45" s="8" t="str">
        <f>[40]Outubro!$D$13</f>
        <v>*</v>
      </c>
      <c r="K45" s="8" t="str">
        <f>[40]Outubro!$D$14</f>
        <v>*</v>
      </c>
      <c r="L45" s="8" t="str">
        <f>[40]Outubro!$D$15</f>
        <v>*</v>
      </c>
      <c r="M45" s="8" t="str">
        <f>[40]Outubro!$D$16</f>
        <v>*</v>
      </c>
      <c r="N45" s="8" t="str">
        <f>[40]Outubro!$D$17</f>
        <v>*</v>
      </c>
      <c r="O45" s="8" t="str">
        <f>[40]Outubro!$D$18</f>
        <v>*</v>
      </c>
      <c r="P45" s="8" t="str">
        <f>[40]Outubro!$D$19</f>
        <v>*</v>
      </c>
      <c r="Q45" s="8" t="str">
        <f>[40]Outubro!$D$20</f>
        <v>*</v>
      </c>
      <c r="R45" s="8" t="str">
        <f>[40]Outubro!$D$21</f>
        <v>*</v>
      </c>
      <c r="S45" s="8" t="str">
        <f>[40]Outubro!$D$22</f>
        <v>*</v>
      </c>
      <c r="T45" s="8" t="str">
        <f>[40]Outubro!$D$23</f>
        <v>*</v>
      </c>
      <c r="U45" s="8" t="str">
        <f>[40]Outubro!$D$24</f>
        <v>*</v>
      </c>
      <c r="V45" s="8" t="str">
        <f>[40]Outubro!$D$25</f>
        <v>*</v>
      </c>
      <c r="W45" s="8" t="str">
        <f>[40]Outubro!$D$26</f>
        <v>*</v>
      </c>
      <c r="X45" s="8" t="str">
        <f>[40]Outubro!$D$27</f>
        <v>*</v>
      </c>
      <c r="Y45" s="8" t="str">
        <f>[40]Outubro!$D$28</f>
        <v>*</v>
      </c>
      <c r="Z45" s="8" t="str">
        <f>[40]Outubro!$D$29</f>
        <v>*</v>
      </c>
      <c r="AA45" s="8" t="str">
        <f>[40]Outubro!$D$30</f>
        <v>*</v>
      </c>
      <c r="AB45" s="8" t="str">
        <f>[40]Outubro!$D$31</f>
        <v>*</v>
      </c>
      <c r="AC45" s="8" t="str">
        <f>[40]Outubro!$D$32</f>
        <v>*</v>
      </c>
      <c r="AD45" s="8" t="str">
        <f>[40]Outubro!$D$33</f>
        <v>*</v>
      </c>
      <c r="AE45" s="8" t="str">
        <f>[40]Outubro!$D$34</f>
        <v>*</v>
      </c>
      <c r="AF45" s="8" t="str">
        <f>[40]Outubro!$D$35</f>
        <v>*</v>
      </c>
      <c r="AG45" s="37" t="s">
        <v>12</v>
      </c>
      <c r="AH45" s="35" t="e">
        <f t="shared" si="2"/>
        <v>#DIV/0!</v>
      </c>
      <c r="AL45" t="s">
        <v>13</v>
      </c>
      <c r="AM45" t="s">
        <v>13</v>
      </c>
    </row>
    <row r="46" spans="1:39" x14ac:dyDescent="0.2">
      <c r="A46" s="5" t="s">
        <v>47</v>
      </c>
      <c r="B46" s="8">
        <f>[41]Outubro!$D$5</f>
        <v>22.4</v>
      </c>
      <c r="C46" s="8">
        <f>[41]Outubro!$D$6</f>
        <v>22.8</v>
      </c>
      <c r="D46" s="8">
        <f>[41]Outubro!$D$7</f>
        <v>17.100000000000001</v>
      </c>
      <c r="E46" s="8">
        <f>[41]Outubro!$D$8</f>
        <v>17.399999999999999</v>
      </c>
      <c r="F46" s="8">
        <f>[41]Outubro!$D$9</f>
        <v>18.100000000000001</v>
      </c>
      <c r="G46" s="8">
        <f>[41]Outubro!$D$10</f>
        <v>18.8</v>
      </c>
      <c r="H46" s="8">
        <f>[41]Outubro!$D$11</f>
        <v>19.8</v>
      </c>
      <c r="I46" s="8">
        <f>[41]Outubro!$D$12</f>
        <v>19.399999999999999</v>
      </c>
      <c r="J46" s="8">
        <f>[41]Outubro!$D$13</f>
        <v>20</v>
      </c>
      <c r="K46" s="8">
        <f>[41]Outubro!$D$14</f>
        <v>19.100000000000001</v>
      </c>
      <c r="L46" s="8">
        <f>[41]Outubro!$D$15</f>
        <v>18.3</v>
      </c>
      <c r="M46" s="8">
        <f>[41]Outubro!$D$16</f>
        <v>16</v>
      </c>
      <c r="N46" s="8">
        <f>[41]Outubro!$D$17</f>
        <v>17.5</v>
      </c>
      <c r="O46" s="8">
        <f>[41]Outubro!$D$18</f>
        <v>20.5</v>
      </c>
      <c r="P46" s="8">
        <f>[41]Outubro!$D$19</f>
        <v>20.2</v>
      </c>
      <c r="Q46" s="8">
        <f>[41]Outubro!$D$20</f>
        <v>17.899999999999999</v>
      </c>
      <c r="R46" s="8">
        <f>[41]Outubro!$D$21</f>
        <v>20.100000000000001</v>
      </c>
      <c r="S46" s="8">
        <f>[41]Outubro!$D$22</f>
        <v>19.8</v>
      </c>
      <c r="T46" s="8">
        <f>[41]Outubro!$D$23</f>
        <v>18</v>
      </c>
      <c r="U46" s="8">
        <f>[41]Outubro!$D$24</f>
        <v>18.2</v>
      </c>
      <c r="V46" s="8">
        <f>[41]Outubro!$D$25</f>
        <v>19.7</v>
      </c>
      <c r="W46" s="8">
        <f>[41]Outubro!$D$26</f>
        <v>21.4</v>
      </c>
      <c r="X46" s="8">
        <f>[41]Outubro!$D$27</f>
        <v>22.6</v>
      </c>
      <c r="Y46" s="8">
        <f>[41]Outubro!$D$28</f>
        <v>22</v>
      </c>
      <c r="Z46" s="8">
        <f>[41]Outubro!$D$29</f>
        <v>18.5</v>
      </c>
      <c r="AA46" s="8">
        <f>[41]Outubro!$D$30</f>
        <v>19.8</v>
      </c>
      <c r="AB46" s="8">
        <f>[41]Outubro!$D$31</f>
        <v>15.5</v>
      </c>
      <c r="AC46" s="8">
        <f>[41]Outubro!$D$32</f>
        <v>20.2</v>
      </c>
      <c r="AD46" s="8">
        <f>[41]Outubro!$D$33</f>
        <v>20.3</v>
      </c>
      <c r="AE46" s="8">
        <f>[41]Outubro!$D$34</f>
        <v>20.2</v>
      </c>
      <c r="AF46" s="8">
        <f>[41]Outubro!$D$35</f>
        <v>22.2</v>
      </c>
      <c r="AG46" s="37">
        <f>MIN(B46:AF46)</f>
        <v>15.5</v>
      </c>
      <c r="AH46" s="35">
        <f t="shared" si="2"/>
        <v>19.477419354838716</v>
      </c>
      <c r="AI46" s="9" t="s">
        <v>13</v>
      </c>
      <c r="AJ46" t="s">
        <v>13</v>
      </c>
    </row>
    <row r="47" spans="1:39" x14ac:dyDescent="0.2">
      <c r="A47" s="5" t="s">
        <v>48</v>
      </c>
      <c r="B47" s="8">
        <f>[42]Outubro!$D$5</f>
        <v>25.5</v>
      </c>
      <c r="C47" s="8">
        <f>[42]Outubro!$D$6</f>
        <v>26</v>
      </c>
      <c r="D47" s="8">
        <f>[42]Outubro!$D$7</f>
        <v>21.4</v>
      </c>
      <c r="E47" s="8">
        <f>[42]Outubro!$D$8</f>
        <v>19.100000000000001</v>
      </c>
      <c r="F47" s="8">
        <f>[42]Outubro!$D$9</f>
        <v>20.7</v>
      </c>
      <c r="G47" s="8">
        <f>[42]Outubro!$D$10</f>
        <v>18</v>
      </c>
      <c r="H47" s="8">
        <f>[42]Outubro!$D$11</f>
        <v>20.6</v>
      </c>
      <c r="I47" s="8">
        <f>[42]Outubro!$D$12</f>
        <v>25.3</v>
      </c>
      <c r="J47" s="8">
        <f>[42]Outubro!$D$13</f>
        <v>23.7</v>
      </c>
      <c r="K47" s="8">
        <f>[42]Outubro!$D$14</f>
        <v>20.100000000000001</v>
      </c>
      <c r="L47" s="8">
        <f>[42]Outubro!$D$15</f>
        <v>19.899999999999999</v>
      </c>
      <c r="M47" s="8">
        <f>[42]Outubro!$D$16</f>
        <v>14.7</v>
      </c>
      <c r="N47" s="8">
        <f>[42]Outubro!$D$17</f>
        <v>19.3</v>
      </c>
      <c r="O47" s="8">
        <f>[42]Outubro!$D$18</f>
        <v>23</v>
      </c>
      <c r="P47" s="8">
        <f>[42]Outubro!$D$19</f>
        <v>22.9</v>
      </c>
      <c r="Q47" s="8">
        <f>[42]Outubro!$D$20</f>
        <v>19.600000000000001</v>
      </c>
      <c r="R47" s="8">
        <f>[42]Outubro!$D$21</f>
        <v>20.7</v>
      </c>
      <c r="S47" s="8">
        <f>[42]Outubro!$D$22</f>
        <v>21.1</v>
      </c>
      <c r="T47" s="8">
        <f>[42]Outubro!$D$23</f>
        <v>19.899999999999999</v>
      </c>
      <c r="U47" s="8">
        <f>[42]Outubro!$D$24</f>
        <v>20.6</v>
      </c>
      <c r="V47" s="8">
        <f>[42]Outubro!$D$25</f>
        <v>19.899999999999999</v>
      </c>
      <c r="W47" s="8">
        <f>[42]Outubro!$D$26</f>
        <v>22.3</v>
      </c>
      <c r="X47" s="8">
        <f>[42]Outubro!$D$27</f>
        <v>21.5</v>
      </c>
      <c r="Y47" s="8">
        <f>[42]Outubro!$D$28</f>
        <v>25.4</v>
      </c>
      <c r="Z47" s="8">
        <f>[42]Outubro!$D$29</f>
        <v>22.7</v>
      </c>
      <c r="AA47" s="8">
        <f>[42]Outubro!$D$30</f>
        <v>20.100000000000001</v>
      </c>
      <c r="AB47" s="8">
        <f>[42]Outubro!$D$31</f>
        <v>19.100000000000001</v>
      </c>
      <c r="AC47" s="8">
        <f>[42]Outubro!$D$32</f>
        <v>21.9</v>
      </c>
      <c r="AD47" s="8">
        <f>[42]Outubro!$D$33</f>
        <v>19.899999999999999</v>
      </c>
      <c r="AE47" s="8">
        <f>[42]Outubro!$D$34</f>
        <v>21.5</v>
      </c>
      <c r="AF47" s="8">
        <f>[42]Outubro!$D$35</f>
        <v>23.9</v>
      </c>
      <c r="AG47" s="37">
        <f>MIN(B47:AF47)</f>
        <v>14.7</v>
      </c>
      <c r="AH47" s="35">
        <f t="shared" si="2"/>
        <v>21.299999999999997</v>
      </c>
    </row>
    <row r="48" spans="1:39" x14ac:dyDescent="0.2">
      <c r="A48" s="5" t="s">
        <v>49</v>
      </c>
      <c r="B48" s="8">
        <f>[43]Outubro!$D$5</f>
        <v>23.5</v>
      </c>
      <c r="C48" s="8">
        <f>[43]Outubro!$D$6</f>
        <v>26.2</v>
      </c>
      <c r="D48" s="8">
        <f>[43]Outubro!$D$7</f>
        <v>25.9</v>
      </c>
      <c r="E48" s="8">
        <f>[43]Outubro!$D$8</f>
        <v>21.2</v>
      </c>
      <c r="F48" s="8">
        <f>[43]Outubro!$D$9</f>
        <v>24.9</v>
      </c>
      <c r="G48" s="8">
        <f>[43]Outubro!$D$10</f>
        <v>22.8</v>
      </c>
      <c r="H48" s="8">
        <f>[43]Outubro!$D$11</f>
        <v>23</v>
      </c>
      <c r="I48" s="8">
        <f>[43]Outubro!$D$12</f>
        <v>26</v>
      </c>
      <c r="J48" s="8">
        <f>[43]Outubro!$D$13</f>
        <v>24.1</v>
      </c>
      <c r="K48" s="8">
        <f>[43]Outubro!$D$14</f>
        <v>21.9</v>
      </c>
      <c r="L48" s="8">
        <f>[43]Outubro!$D$15</f>
        <v>22.8</v>
      </c>
      <c r="M48" s="8">
        <f>[43]Outubro!$D$16</f>
        <v>22.5</v>
      </c>
      <c r="N48" s="8">
        <f>[43]Outubro!$D$17</f>
        <v>23.5</v>
      </c>
      <c r="O48" s="8">
        <f>[43]Outubro!$D$18</f>
        <v>23.5</v>
      </c>
      <c r="P48" s="8">
        <f>[43]Outubro!$D$19</f>
        <v>21.4</v>
      </c>
      <c r="Q48" s="8">
        <f>[43]Outubro!$D$20</f>
        <v>20.6</v>
      </c>
      <c r="R48" s="8">
        <f>[43]Outubro!$D$21</f>
        <v>23.3</v>
      </c>
      <c r="S48" s="8">
        <f>[43]Outubro!$D$22</f>
        <v>21.4</v>
      </c>
      <c r="T48" s="8">
        <f>[43]Outubro!$D$23</f>
        <v>20.9</v>
      </c>
      <c r="U48" s="8">
        <f>[43]Outubro!$D$24</f>
        <v>21.1</v>
      </c>
      <c r="V48" s="8">
        <f>[43]Outubro!$D$25</f>
        <v>20.399999999999999</v>
      </c>
      <c r="W48" s="8">
        <f>[43]Outubro!$D$26</f>
        <v>22.4</v>
      </c>
      <c r="X48" s="8">
        <f>[43]Outubro!$D$27</f>
        <v>23.5</v>
      </c>
      <c r="Y48" s="8">
        <f>[43]Outubro!$D$28</f>
        <v>23.7</v>
      </c>
      <c r="Z48" s="8">
        <f>[43]Outubro!$D$29</f>
        <v>25.2</v>
      </c>
      <c r="AA48" s="8">
        <f>[43]Outubro!$D$30</f>
        <v>20.100000000000001</v>
      </c>
      <c r="AB48" s="8">
        <f>[43]Outubro!$D$31</f>
        <v>20.9</v>
      </c>
      <c r="AC48" s="8">
        <f>[43]Outubro!$D$32</f>
        <v>23.7</v>
      </c>
      <c r="AD48" s="8">
        <f>[43]Outubro!$D$33</f>
        <v>22.3</v>
      </c>
      <c r="AE48" s="8">
        <f>[43]Outubro!$D$34</f>
        <v>20.7</v>
      </c>
      <c r="AF48" s="8">
        <f>[43]Outubro!$D$35</f>
        <v>22.5</v>
      </c>
      <c r="AG48" s="37">
        <f>MIN(B48:AF48)</f>
        <v>20.100000000000001</v>
      </c>
      <c r="AH48" s="35">
        <f t="shared" si="2"/>
        <v>22.770967741935486</v>
      </c>
      <c r="AI48" s="9" t="s">
        <v>13</v>
      </c>
      <c r="AJ48" t="s">
        <v>13</v>
      </c>
      <c r="AL48" t="s">
        <v>13</v>
      </c>
    </row>
    <row r="49" spans="1:39" x14ac:dyDescent="0.2">
      <c r="A49" s="5" t="s">
        <v>50</v>
      </c>
      <c r="B49" s="8">
        <f>[44]Outubro!$D$5</f>
        <v>25.2</v>
      </c>
      <c r="C49" s="8">
        <f>[44]Outubro!$D$6</f>
        <v>25.9</v>
      </c>
      <c r="D49" s="8">
        <f>[44]Outubro!$D$7</f>
        <v>25.9</v>
      </c>
      <c r="E49" s="8">
        <f>[44]Outubro!$D$8</f>
        <v>19.399999999999999</v>
      </c>
      <c r="F49" s="8">
        <f>[44]Outubro!$D$9</f>
        <v>18.399999999999999</v>
      </c>
      <c r="G49" s="8">
        <f>[44]Outubro!$D$10</f>
        <v>20.399999999999999</v>
      </c>
      <c r="H49" s="8">
        <f>[44]Outubro!$D$11</f>
        <v>20.8</v>
      </c>
      <c r="I49" s="8">
        <f>[44]Outubro!$D$12</f>
        <v>22.4</v>
      </c>
      <c r="J49" s="8">
        <f>[44]Outubro!$D$13</f>
        <v>23.4</v>
      </c>
      <c r="K49" s="8">
        <f>[44]Outubro!$D$14</f>
        <v>21.2</v>
      </c>
      <c r="L49" s="8">
        <f>[44]Outubro!$D$15</f>
        <v>22.4</v>
      </c>
      <c r="M49" s="8">
        <f>[44]Outubro!$D$16</f>
        <v>20.399999999999999</v>
      </c>
      <c r="N49" s="8">
        <f>[44]Outubro!$D$17</f>
        <v>20.100000000000001</v>
      </c>
      <c r="O49" s="8">
        <f>[44]Outubro!$D$18</f>
        <v>19.8</v>
      </c>
      <c r="P49" s="8">
        <f>[44]Outubro!$D$19</f>
        <v>23.8</v>
      </c>
      <c r="Q49" s="8">
        <f>[44]Outubro!$D$20</f>
        <v>24.8</v>
      </c>
      <c r="R49" s="8">
        <f>[44]Outubro!$D$21</f>
        <v>25</v>
      </c>
      <c r="S49" s="8">
        <f>[44]Outubro!$D$22</f>
        <v>21.7</v>
      </c>
      <c r="T49" s="8">
        <f>[44]Outubro!$D$23</f>
        <v>22.5</v>
      </c>
      <c r="U49" s="8">
        <f>[44]Outubro!$D$24</f>
        <v>20</v>
      </c>
      <c r="V49" s="8">
        <f>[44]Outubro!$D$25</f>
        <v>22.8</v>
      </c>
      <c r="W49" s="8">
        <f>[44]Outubro!$D$26</f>
        <v>24.4</v>
      </c>
      <c r="X49" s="8">
        <f>[44]Outubro!$D$27</f>
        <v>24.2</v>
      </c>
      <c r="Y49" s="8">
        <f>[44]Outubro!$D$28</f>
        <v>24.5</v>
      </c>
      <c r="Z49" s="8">
        <f>[44]Outubro!$D$29</f>
        <v>23.7</v>
      </c>
      <c r="AA49" s="8">
        <f>[44]Outubro!$D$30</f>
        <v>21.5</v>
      </c>
      <c r="AB49" s="8">
        <f>[44]Outubro!$D$31</f>
        <v>22.1</v>
      </c>
      <c r="AC49" s="8">
        <f>[44]Outubro!$D$32</f>
        <v>21.8</v>
      </c>
      <c r="AD49" s="8">
        <f>[44]Outubro!$D$33</f>
        <v>21.3</v>
      </c>
      <c r="AE49" s="8">
        <f>[44]Outubro!$D$34</f>
        <v>22.5</v>
      </c>
      <c r="AF49" s="8">
        <f>[44]Outubro!$D$35</f>
        <v>22.8</v>
      </c>
      <c r="AG49" s="37">
        <f>MIN(B49:AF49)</f>
        <v>18.399999999999999</v>
      </c>
      <c r="AH49" s="35">
        <f t="shared" si="2"/>
        <v>22.42258064516129</v>
      </c>
    </row>
    <row r="50" spans="1:39" s="4" customFormat="1" ht="17.100000000000001" customHeight="1" x14ac:dyDescent="0.2">
      <c r="A50" s="13" t="s">
        <v>62</v>
      </c>
      <c r="B50" s="14">
        <f t="shared" ref="B50:AG50" si="4">MIN(B5:B49)</f>
        <v>19.3</v>
      </c>
      <c r="C50" s="14">
        <f t="shared" si="4"/>
        <v>20.5</v>
      </c>
      <c r="D50" s="14">
        <f t="shared" si="4"/>
        <v>17.100000000000001</v>
      </c>
      <c r="E50" s="14">
        <f t="shared" si="4"/>
        <v>17.100000000000001</v>
      </c>
      <c r="F50" s="14">
        <f t="shared" si="4"/>
        <v>16.7</v>
      </c>
      <c r="G50" s="14">
        <f t="shared" si="4"/>
        <v>13.8</v>
      </c>
      <c r="H50" s="14">
        <f t="shared" si="4"/>
        <v>14.3</v>
      </c>
      <c r="I50" s="14">
        <f t="shared" si="4"/>
        <v>16.600000000000001</v>
      </c>
      <c r="J50" s="14">
        <f t="shared" si="4"/>
        <v>20</v>
      </c>
      <c r="K50" s="14">
        <f t="shared" si="4"/>
        <v>18.899999999999999</v>
      </c>
      <c r="L50" s="14">
        <f t="shared" si="4"/>
        <v>17.7</v>
      </c>
      <c r="M50" s="14">
        <f t="shared" si="4"/>
        <v>13.6</v>
      </c>
      <c r="N50" s="14">
        <f t="shared" si="4"/>
        <v>15.4</v>
      </c>
      <c r="O50" s="14">
        <f t="shared" si="4"/>
        <v>19.3</v>
      </c>
      <c r="P50" s="14">
        <f t="shared" si="4"/>
        <v>19.399999999999999</v>
      </c>
      <c r="Q50" s="14">
        <f t="shared" si="4"/>
        <v>17</v>
      </c>
      <c r="R50" s="14">
        <f t="shared" si="4"/>
        <v>19</v>
      </c>
      <c r="S50" s="14">
        <f t="shared" si="4"/>
        <v>18.600000000000001</v>
      </c>
      <c r="T50" s="14">
        <f t="shared" si="4"/>
        <v>18</v>
      </c>
      <c r="U50" s="14">
        <f t="shared" si="4"/>
        <v>18.2</v>
      </c>
      <c r="V50" s="14">
        <f t="shared" si="4"/>
        <v>18.399999999999999</v>
      </c>
      <c r="W50" s="14">
        <f t="shared" si="4"/>
        <v>20.100000000000001</v>
      </c>
      <c r="X50" s="14">
        <f t="shared" si="4"/>
        <v>19.399999999999999</v>
      </c>
      <c r="Y50" s="14">
        <f t="shared" si="4"/>
        <v>19.5</v>
      </c>
      <c r="Z50" s="14">
        <f t="shared" si="4"/>
        <v>18.5</v>
      </c>
      <c r="AA50" s="14">
        <f t="shared" si="4"/>
        <v>18.7</v>
      </c>
      <c r="AB50" s="14">
        <f t="shared" si="4"/>
        <v>15.3</v>
      </c>
      <c r="AC50" s="14">
        <f t="shared" si="4"/>
        <v>18.7</v>
      </c>
      <c r="AD50" s="14">
        <f t="shared" si="4"/>
        <v>18.5</v>
      </c>
      <c r="AE50" s="14">
        <f t="shared" si="4"/>
        <v>19.2</v>
      </c>
      <c r="AF50" s="14">
        <f t="shared" si="4"/>
        <v>20</v>
      </c>
      <c r="AG50" s="37">
        <f t="shared" si="4"/>
        <v>13.6</v>
      </c>
      <c r="AH50" s="35">
        <f t="shared" si="2"/>
        <v>17.961290322580645</v>
      </c>
      <c r="AL50" s="4" t="s">
        <v>13</v>
      </c>
    </row>
    <row r="51" spans="1:39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8"/>
      <c r="AF51" s="19"/>
      <c r="AG51" s="38"/>
      <c r="AH51" s="39"/>
    </row>
    <row r="52" spans="1:39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38"/>
      <c r="AH52" s="40"/>
      <c r="AL52" t="s">
        <v>13</v>
      </c>
      <c r="AM52" t="s">
        <v>13</v>
      </c>
    </row>
    <row r="53" spans="1:39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38"/>
      <c r="AH53" s="40"/>
    </row>
    <row r="54" spans="1:39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38"/>
      <c r="AH54" s="41"/>
    </row>
    <row r="55" spans="1:39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38"/>
      <c r="AH55" s="39"/>
      <c r="AK55" t="s">
        <v>13</v>
      </c>
      <c r="AL55" t="s">
        <v>13</v>
      </c>
    </row>
    <row r="56" spans="1:39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25"/>
      <c r="AG56" s="38"/>
      <c r="AH56" s="39"/>
      <c r="AL56" t="s">
        <v>13</v>
      </c>
    </row>
    <row r="57" spans="1:39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42"/>
      <c r="AH57" s="43"/>
      <c r="AL57" t="s">
        <v>13</v>
      </c>
    </row>
    <row r="58" spans="1:39" x14ac:dyDescent="0.2">
      <c r="AJ58" t="s">
        <v>13</v>
      </c>
    </row>
    <row r="60" spans="1:39" x14ac:dyDescent="0.2">
      <c r="AD60" s="1" t="s">
        <v>13</v>
      </c>
    </row>
    <row r="62" spans="1:39" x14ac:dyDescent="0.2">
      <c r="AI62" s="9" t="s">
        <v>13</v>
      </c>
      <c r="AJ62" t="s">
        <v>13</v>
      </c>
    </row>
    <row r="65" spans="9:35" x14ac:dyDescent="0.2">
      <c r="I65" s="1" t="s">
        <v>13</v>
      </c>
      <c r="Y65" s="1" t="s">
        <v>13</v>
      </c>
      <c r="AB65" s="1" t="s">
        <v>13</v>
      </c>
      <c r="AI65" t="s">
        <v>13</v>
      </c>
    </row>
    <row r="72" spans="9:35" x14ac:dyDescent="0.2">
      <c r="AI72" s="9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2:X52"/>
    <mergeCell ref="T53:X53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27" activeCellId="1" sqref="A7:XFD7 A27"/>
    </sheetView>
  </sheetViews>
  <sheetFormatPr defaultColWidth="8.7109375" defaultRowHeight="12.75" x14ac:dyDescent="0.2"/>
  <cols>
    <col min="1" max="1" width="28" style="1" customWidth="1"/>
    <col min="2" max="2" width="7" style="1" customWidth="1"/>
    <col min="3" max="22" width="5.5703125" style="1" customWidth="1"/>
    <col min="23" max="25" width="6.85546875" style="1" customWidth="1"/>
    <col min="26" max="26" width="6" style="1" customWidth="1"/>
    <col min="27" max="30" width="6.85546875" style="1" customWidth="1"/>
    <col min="31" max="31" width="7" style="1" customWidth="1"/>
    <col min="32" max="32" width="6.85546875" style="1" customWidth="1"/>
    <col min="33" max="33" width="6.85546875" style="2" customWidth="1"/>
  </cols>
  <sheetData>
    <row r="1" spans="1:37" ht="20.100000000000001" customHeight="1" x14ac:dyDescent="0.2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7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7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121" t="s">
        <v>3</v>
      </c>
    </row>
    <row r="4" spans="1:37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21"/>
    </row>
    <row r="5" spans="1:37" s="4" customFormat="1" x14ac:dyDescent="0.2">
      <c r="A5" s="5" t="s">
        <v>4</v>
      </c>
      <c r="B5" s="6">
        <f>[1]Outubro!$E$5</f>
        <v>44.6666666666667</v>
      </c>
      <c r="C5" s="6">
        <f>[1]Outubro!$E$6</f>
        <v>46.7916666666667</v>
      </c>
      <c r="D5" s="6">
        <f>[1]Outubro!$E$7</f>
        <v>54.6666666666667</v>
      </c>
      <c r="E5" s="6">
        <f>[1]Outubro!$E$8</f>
        <v>51.75</v>
      </c>
      <c r="F5" s="6">
        <f>[1]Outubro!$E$9</f>
        <v>47.875</v>
      </c>
      <c r="G5" s="6">
        <f>[1]Outubro!$E$10</f>
        <v>46.1666666666667</v>
      </c>
      <c r="H5" s="6">
        <f>[1]Outubro!$E$11</f>
        <v>38.7083333333333</v>
      </c>
      <c r="I5" s="6">
        <f>[1]Outubro!$E$12</f>
        <v>44.5833333333333</v>
      </c>
      <c r="J5" s="6">
        <f>[1]Outubro!$E$13</f>
        <v>63.8333333333333</v>
      </c>
      <c r="K5" s="6">
        <f>[1]Outubro!$E$14</f>
        <v>93.75</v>
      </c>
      <c r="L5" s="6">
        <f>[1]Outubro!$E$15</f>
        <v>81.625</v>
      </c>
      <c r="M5" s="6">
        <f>[1]Outubro!$E$16</f>
        <v>70.6666666666667</v>
      </c>
      <c r="N5" s="6">
        <f>[1]Outubro!$E$17</f>
        <v>61.75</v>
      </c>
      <c r="O5" s="6">
        <f>[1]Outubro!$E$18</f>
        <v>50.5</v>
      </c>
      <c r="P5" s="6">
        <f>[1]Outubro!$E$19</f>
        <v>50.9166666666667</v>
      </c>
      <c r="Q5" s="6">
        <f>[1]Outubro!$E$20</f>
        <v>50.9166666666667</v>
      </c>
      <c r="R5" s="6">
        <f>[1]Outubro!$E$21</f>
        <v>53.5416666666667</v>
      </c>
      <c r="S5" s="6">
        <f>[1]Outubro!$E$22</f>
        <v>71.7083333333333</v>
      </c>
      <c r="T5" s="6">
        <f>[1]Outubro!$E$23</f>
        <v>87.1666666666667</v>
      </c>
      <c r="U5" s="6">
        <f>[1]Outubro!$E$24</f>
        <v>89.4166666666667</v>
      </c>
      <c r="V5" s="6">
        <f>[1]Outubro!$E$25</f>
        <v>76.2916666666667</v>
      </c>
      <c r="W5" s="6">
        <f>[1]Outubro!$E$26</f>
        <v>68.7083333333333</v>
      </c>
      <c r="X5" s="6">
        <f>[1]Outubro!$E$27</f>
        <v>65.875</v>
      </c>
      <c r="Y5" s="6">
        <f>[1]Outubro!$E$28</f>
        <v>62.9583333333333</v>
      </c>
      <c r="Z5" s="6">
        <f>[1]Outubro!$E$29</f>
        <v>68.2916666666667</v>
      </c>
      <c r="AA5" s="6">
        <f>[1]Outubro!$E$30</f>
        <v>89.9583333333333</v>
      </c>
      <c r="AB5" s="6">
        <f>[1]Outubro!$E$31</f>
        <v>77.3333333333333</v>
      </c>
      <c r="AC5" s="6">
        <f>[1]Outubro!$E$32</f>
        <v>79.4583333333333</v>
      </c>
      <c r="AD5" s="6">
        <f>[1]Outubro!$E$33</f>
        <v>70.125</v>
      </c>
      <c r="AE5" s="6">
        <f>[1]Outubro!$E$34</f>
        <v>62.3333333333333</v>
      </c>
      <c r="AF5" s="6">
        <f>[1]Outubro!$E$35</f>
        <v>57.375</v>
      </c>
      <c r="AG5" s="46">
        <f t="shared" ref="AG5:AG13" si="1">AVERAGE(B5:AF5)</f>
        <v>63.861559139784951</v>
      </c>
    </row>
    <row r="6" spans="1:37" x14ac:dyDescent="0.2">
      <c r="A6" s="5" t="s">
        <v>5</v>
      </c>
      <c r="B6" s="8">
        <f>[2]Outubro!$E$5</f>
        <v>38.9166666666667</v>
      </c>
      <c r="C6" s="8">
        <f>[2]Outubro!$E$6</f>
        <v>41.8333333333333</v>
      </c>
      <c r="D6" s="8">
        <f>[2]Outubro!$E$7</f>
        <v>70.6666666666667</v>
      </c>
      <c r="E6" s="8">
        <f>[2]Outubro!$E$8</f>
        <v>55.9583333333333</v>
      </c>
      <c r="F6" s="8">
        <f>[2]Outubro!$E$9</f>
        <v>55.0833333333333</v>
      </c>
      <c r="G6" s="8">
        <f>[2]Outubro!$E$10</f>
        <v>47.375</v>
      </c>
      <c r="H6" s="8">
        <f>[2]Outubro!$E$11</f>
        <v>42.8333333333333</v>
      </c>
      <c r="I6" s="8">
        <f>[2]Outubro!$E$12</f>
        <v>38.4166666666667</v>
      </c>
      <c r="J6" s="8">
        <f>[2]Outubro!$E$13</f>
        <v>62.875</v>
      </c>
      <c r="K6" s="8">
        <f>[2]Outubro!$E$14</f>
        <v>93</v>
      </c>
      <c r="L6" s="8">
        <f>[2]Outubro!$E$15</f>
        <v>80.8</v>
      </c>
      <c r="M6" s="8">
        <f>[2]Outubro!$E$16</f>
        <v>70.0833333333333</v>
      </c>
      <c r="N6" s="8">
        <f>[2]Outubro!$E$17</f>
        <v>65.2916666666667</v>
      </c>
      <c r="O6" s="8">
        <f>[2]Outubro!$E$18</f>
        <v>60.2083333333333</v>
      </c>
      <c r="P6" s="8">
        <f>[2]Outubro!$E$19</f>
        <v>60.9583333333333</v>
      </c>
      <c r="Q6" s="8">
        <f>[2]Outubro!$E$20</f>
        <v>62.9583333333333</v>
      </c>
      <c r="R6" s="8">
        <f>[2]Outubro!$E$21</f>
        <v>64.1666666666667</v>
      </c>
      <c r="S6" s="8">
        <f>[2]Outubro!$E$22</f>
        <v>78.9583333333333</v>
      </c>
      <c r="T6" s="8">
        <f>[2]Outubro!$E$23</f>
        <v>79.6666666666667</v>
      </c>
      <c r="U6" s="8">
        <f>[2]Outubro!$E$24</f>
        <v>85.7916666666667</v>
      </c>
      <c r="V6" s="8">
        <f>[2]Outubro!$E$25</f>
        <v>72.25</v>
      </c>
      <c r="W6" s="8">
        <f>[2]Outubro!$E$26</f>
        <v>70.5</v>
      </c>
      <c r="X6" s="8">
        <f>[2]Outubro!$E$27</f>
        <v>72.7916666666667</v>
      </c>
      <c r="Y6" s="8">
        <f>[2]Outubro!$E$28</f>
        <v>62.2916666666667</v>
      </c>
      <c r="Z6" s="8">
        <f>[2]Outubro!$E$29</f>
        <v>54</v>
      </c>
      <c r="AA6" s="8">
        <f>[2]Outubro!$E$30</f>
        <v>47.4583333333333</v>
      </c>
      <c r="AB6" s="8">
        <f>[2]Outubro!$E$31</f>
        <v>46.9583333333333</v>
      </c>
      <c r="AC6" s="8">
        <f>[2]Outubro!$E$32</f>
        <v>58.0416666666667</v>
      </c>
      <c r="AD6" s="8">
        <f>[2]Outubro!$E$33</f>
        <v>66.4166666666667</v>
      </c>
      <c r="AE6" s="8">
        <f>[2]Outubro!$E$34</f>
        <v>54.25</v>
      </c>
      <c r="AF6" s="8">
        <f>[2]Outubro!$E$35</f>
        <v>53.4166666666667</v>
      </c>
      <c r="AG6" s="46">
        <f t="shared" si="1"/>
        <v>61.748924731182797</v>
      </c>
    </row>
    <row r="7" spans="1:37" x14ac:dyDescent="0.2">
      <c r="A7" s="5" t="s">
        <v>6</v>
      </c>
      <c r="B7" s="8">
        <f>[3]Outubro!$E$5</f>
        <v>41.7083333333333</v>
      </c>
      <c r="C7" s="8">
        <f>[3]Outubro!$E$6</f>
        <v>50.2916666666667</v>
      </c>
      <c r="D7" s="8">
        <f>[3]Outubro!$E$7</f>
        <v>63.625</v>
      </c>
      <c r="E7" s="8">
        <f>[3]Outubro!$E$8</f>
        <v>62.875</v>
      </c>
      <c r="F7" s="8">
        <f>[3]Outubro!$E$9</f>
        <v>57.0833333333333</v>
      </c>
      <c r="G7" s="8">
        <f>[3]Outubro!$E$10</f>
        <v>48.375</v>
      </c>
      <c r="H7" s="8">
        <f>[3]Outubro!$E$11</f>
        <v>37.9583333333333</v>
      </c>
      <c r="I7" s="8">
        <f>[3]Outubro!$E$12</f>
        <v>40.75</v>
      </c>
      <c r="J7" s="8">
        <f>[3]Outubro!$E$13</f>
        <v>61.5416666666667</v>
      </c>
      <c r="K7" s="8">
        <f>[3]Outubro!$E$14</f>
        <v>95.875</v>
      </c>
      <c r="L7" s="8">
        <f>[3]Outubro!$E$15</f>
        <v>94.2083333333333</v>
      </c>
      <c r="M7" s="8">
        <f>[3]Outubro!$E$16</f>
        <v>80.1666666666667</v>
      </c>
      <c r="N7" s="8">
        <f>[3]Outubro!$E$17</f>
        <v>68.9583333333333</v>
      </c>
      <c r="O7" s="8">
        <f>[3]Outubro!$E$18</f>
        <v>61.0416666666667</v>
      </c>
      <c r="P7" s="8">
        <f>[3]Outubro!$E$19</f>
        <v>63.5833333333333</v>
      </c>
      <c r="Q7" s="8">
        <f>[3]Outubro!$E$20</f>
        <v>60.2916666666667</v>
      </c>
      <c r="R7" s="8">
        <f>[3]Outubro!$E$21</f>
        <v>52.6666666666667</v>
      </c>
      <c r="S7" s="8">
        <f>[3]Outubro!$E$22</f>
        <v>67.875</v>
      </c>
      <c r="T7" s="8">
        <f>[3]Outubro!$E$23</f>
        <v>87.125</v>
      </c>
      <c r="U7" s="8">
        <f>[3]Outubro!$E$24</f>
        <v>82.75</v>
      </c>
      <c r="V7" s="8">
        <f>[3]Outubro!$E$25</f>
        <v>74.6666666666667</v>
      </c>
      <c r="W7" s="8">
        <f>[3]Outubro!$E$26</f>
        <v>69.7083333333333</v>
      </c>
      <c r="X7" s="8">
        <f>[3]Outubro!$E$27</f>
        <v>68.375</v>
      </c>
      <c r="Y7" s="8">
        <f>[3]Outubro!$E$28</f>
        <v>61.304347826087003</v>
      </c>
      <c r="Z7" s="8">
        <f>[3]Outubro!$E$29</f>
        <v>72.7083333333333</v>
      </c>
      <c r="AA7" s="8">
        <f>[3]Outubro!$E$30</f>
        <v>66.1666666666667</v>
      </c>
      <c r="AB7" s="8">
        <f>[3]Outubro!$E$31</f>
        <v>55.3333333333333</v>
      </c>
      <c r="AC7" s="8">
        <f>[3]Outubro!$E$32</f>
        <v>73.7083333333333</v>
      </c>
      <c r="AD7" s="8">
        <f>[3]Outubro!$E$33</f>
        <v>71.0833333333333</v>
      </c>
      <c r="AE7" s="8">
        <f>[3]Outubro!$E$34</f>
        <v>56.1666666666667</v>
      </c>
      <c r="AF7" s="8">
        <f>[3]Outubro!$E$35</f>
        <v>50.2083333333333</v>
      </c>
      <c r="AG7" s="46">
        <f t="shared" si="1"/>
        <v>64.45739831697054</v>
      </c>
    </row>
    <row r="8" spans="1:37" x14ac:dyDescent="0.2">
      <c r="A8" s="5" t="s">
        <v>7</v>
      </c>
      <c r="B8" s="8">
        <f>[4]Outubro!$E$5</f>
        <v>35.9166666666667</v>
      </c>
      <c r="C8" s="8">
        <f>[4]Outubro!$E$6</f>
        <v>41.875</v>
      </c>
      <c r="D8" s="8">
        <f>[4]Outubro!$E$7</f>
        <v>58.9166666666667</v>
      </c>
      <c r="E8" s="8">
        <f>[4]Outubro!$E$8</f>
        <v>51.3333333333333</v>
      </c>
      <c r="F8" s="8">
        <f>[4]Outubro!$E$9</f>
        <v>39.4166666666667</v>
      </c>
      <c r="G8" s="8">
        <f>[4]Outubro!$E$10</f>
        <v>26.875</v>
      </c>
      <c r="H8" s="8">
        <f>[4]Outubro!$E$11</f>
        <v>22.4166666666667</v>
      </c>
      <c r="I8" s="8">
        <f>[4]Outubro!$E$12</f>
        <v>37.375</v>
      </c>
      <c r="J8" s="8">
        <f>[4]Outubro!$E$13</f>
        <v>40.9583333333333</v>
      </c>
      <c r="K8" s="8">
        <f>[4]Outubro!$E$14</f>
        <v>79</v>
      </c>
      <c r="L8" s="8">
        <f>[4]Outubro!$E$15</f>
        <v>82.5416666666667</v>
      </c>
      <c r="M8" s="8">
        <f>[4]Outubro!$E$16</f>
        <v>67.875</v>
      </c>
      <c r="N8" s="8">
        <f>[4]Outubro!$E$17</f>
        <v>50.1666666666667</v>
      </c>
      <c r="O8" s="8">
        <f>[4]Outubro!$E$18</f>
        <v>46.25</v>
      </c>
      <c r="P8" s="8">
        <f>[4]Outubro!$E$19</f>
        <v>51.125</v>
      </c>
      <c r="Q8" s="8">
        <f>[4]Outubro!$E$20</f>
        <v>47.5416666666667</v>
      </c>
      <c r="R8" s="8">
        <f>[4]Outubro!$E$21</f>
        <v>52.125</v>
      </c>
      <c r="S8" s="8">
        <f>[4]Outubro!$E$22</f>
        <v>70.875</v>
      </c>
      <c r="T8" s="8">
        <f>[4]Outubro!$E$23</f>
        <v>84.375</v>
      </c>
      <c r="U8" s="8">
        <f>[4]Outubro!$E$24</f>
        <v>80.4583333333333</v>
      </c>
      <c r="V8" s="8">
        <f>[4]Outubro!$E$25</f>
        <v>71.0416666666667</v>
      </c>
      <c r="W8" s="8">
        <f>[4]Outubro!$E$26</f>
        <v>75.5</v>
      </c>
      <c r="X8" s="8">
        <f>[4]Outubro!$E$27</f>
        <v>64.4166666666667</v>
      </c>
      <c r="Y8" s="8">
        <f>[4]Outubro!$E$28</f>
        <v>53.125</v>
      </c>
      <c r="Z8" s="8">
        <f>[4]Outubro!$E$29</f>
        <v>69.875</v>
      </c>
      <c r="AA8" s="8">
        <f>[4]Outubro!$E$30</f>
        <v>80.2916666666667</v>
      </c>
      <c r="AB8" s="8">
        <f>[4]Outubro!$E$31</f>
        <v>76.5833333333333</v>
      </c>
      <c r="AC8" s="8">
        <f>[4]Outubro!$E$32</f>
        <v>70.1666666666667</v>
      </c>
      <c r="AD8" s="8">
        <f>[4]Outubro!$E$33</f>
        <v>61.9166666666667</v>
      </c>
      <c r="AE8" s="8">
        <f>[4]Outubro!$E$34</f>
        <v>60.25</v>
      </c>
      <c r="AF8" s="8">
        <f>[4]Outubro!$E$35</f>
        <v>47.7916666666667</v>
      </c>
      <c r="AG8" s="46">
        <f t="shared" si="1"/>
        <v>58.012096774193573</v>
      </c>
    </row>
    <row r="9" spans="1:37" x14ac:dyDescent="0.2">
      <c r="A9" s="5" t="s">
        <v>8</v>
      </c>
      <c r="B9" s="8">
        <f>[5]Outubro!$E$5</f>
        <v>39.3333333333333</v>
      </c>
      <c r="C9" s="8">
        <f>[5]Outubro!$E$6</f>
        <v>43.2916666666667</v>
      </c>
      <c r="D9" s="8">
        <f>[5]Outubro!$E$7</f>
        <v>81.4166666666667</v>
      </c>
      <c r="E9" s="8">
        <f>[5]Outubro!$E$8</f>
        <v>60.0416666666667</v>
      </c>
      <c r="F9" s="8">
        <f>[5]Outubro!$E$9</f>
        <v>57.7916666666667</v>
      </c>
      <c r="G9" s="8">
        <f>[5]Outubro!$E$10</f>
        <v>41.6666666666667</v>
      </c>
      <c r="H9" s="8">
        <f>[5]Outubro!$E$11</f>
        <v>42.882352941176499</v>
      </c>
      <c r="I9" s="8">
        <f>[5]Outubro!$E$12</f>
        <v>36.8333333333333</v>
      </c>
      <c r="J9" s="8">
        <f>[5]Outubro!$E$13</f>
        <v>63.0833333333333</v>
      </c>
      <c r="K9" s="8">
        <f>[5]Outubro!$E$14</f>
        <v>97</v>
      </c>
      <c r="L9" s="8">
        <f>[5]Outubro!$E$15</f>
        <v>96.7916666666667</v>
      </c>
      <c r="M9" s="8">
        <f>[5]Outubro!$E$16</f>
        <v>73.875</v>
      </c>
      <c r="N9" s="8">
        <f>[5]Outubro!$E$17</f>
        <v>66.625</v>
      </c>
      <c r="O9" s="8">
        <f>[5]Outubro!$E$18</f>
        <v>64.375</v>
      </c>
      <c r="P9" s="8">
        <f>[5]Outubro!$E$19</f>
        <v>60.4166666666667</v>
      </c>
      <c r="Q9" s="8">
        <f>[5]Outubro!$E$20</f>
        <v>56.25</v>
      </c>
      <c r="R9" s="8">
        <f>[5]Outubro!$E$21</f>
        <v>57.375</v>
      </c>
      <c r="S9" s="8">
        <f>[5]Outubro!$E$22</f>
        <v>79.625</v>
      </c>
      <c r="T9" s="8">
        <f>[5]Outubro!$E$23</f>
        <v>85.375</v>
      </c>
      <c r="U9" s="8">
        <f>[5]Outubro!$E$24</f>
        <v>94.75</v>
      </c>
      <c r="V9" s="8">
        <f>[5]Outubro!$E$25</f>
        <v>77.8333333333333</v>
      </c>
      <c r="W9" s="8">
        <f>[5]Outubro!$E$26</f>
        <v>71.7083333333333</v>
      </c>
      <c r="X9" s="8">
        <f>[5]Outubro!$E$27</f>
        <v>60</v>
      </c>
      <c r="Y9" s="8">
        <f>[5]Outubro!$E$28</f>
        <v>56</v>
      </c>
      <c r="Z9" s="8">
        <f>[5]Outubro!$E$29</f>
        <v>56.5</v>
      </c>
      <c r="AA9" s="8">
        <f>[5]Outubro!$E$30</f>
        <v>51.5416666666667</v>
      </c>
      <c r="AB9" s="8">
        <f>[5]Outubro!$E$31</f>
        <v>52.4583333333333</v>
      </c>
      <c r="AC9" s="8">
        <f>[5]Outubro!$E$32</f>
        <v>50.625</v>
      </c>
      <c r="AD9" s="8">
        <f>[5]Outubro!$E$33</f>
        <v>63.7083333333333</v>
      </c>
      <c r="AE9" s="8">
        <f>[5]Outubro!$E$34</f>
        <v>60.363636363636402</v>
      </c>
      <c r="AF9" s="8">
        <f>[5]Outubro!$E$35</f>
        <v>54.9166666666667</v>
      </c>
      <c r="AG9" s="46">
        <f t="shared" si="1"/>
        <v>63.046913633488593</v>
      </c>
    </row>
    <row r="10" spans="1:37" x14ac:dyDescent="0.2">
      <c r="A10" s="5" t="s">
        <v>9</v>
      </c>
      <c r="B10" s="8">
        <f>[6]Outubro!$E$5</f>
        <v>39.7083333333333</v>
      </c>
      <c r="C10" s="8">
        <f>[6]Outubro!$E$6</f>
        <v>44</v>
      </c>
      <c r="D10" s="8">
        <f>[6]Outubro!$E$7</f>
        <v>65.272727272727295</v>
      </c>
      <c r="E10" s="8">
        <f>[6]Outubro!$E$8</f>
        <v>65.25</v>
      </c>
      <c r="F10" s="8">
        <f>[6]Outubro!$E$9</f>
        <v>58.9583333333333</v>
      </c>
      <c r="G10" s="8">
        <f>[6]Outubro!$E$10</f>
        <v>43.5833333333333</v>
      </c>
      <c r="H10" s="8">
        <f>[6]Outubro!$E$11</f>
        <v>37.7083333333333</v>
      </c>
      <c r="I10" s="8">
        <f>[6]Outubro!$E$12</f>
        <v>43.3333333333333</v>
      </c>
      <c r="J10" s="8">
        <f>[6]Outubro!$E$13</f>
        <v>58.0833333333333</v>
      </c>
      <c r="K10" s="8">
        <f>[6]Outubro!$E$14</f>
        <v>93.0833333333333</v>
      </c>
      <c r="L10" s="8">
        <f>[6]Outubro!$E$15</f>
        <v>78.7083333333333</v>
      </c>
      <c r="M10" s="8">
        <f>[6]Outubro!$E$16</f>
        <v>75.1666666666667</v>
      </c>
      <c r="N10" s="8">
        <f>[6]Outubro!$E$17</f>
        <v>66.875</v>
      </c>
      <c r="O10" s="8">
        <f>[6]Outubro!$E$18</f>
        <v>57.9583333333333</v>
      </c>
      <c r="P10" s="8">
        <f>[6]Outubro!$E$19</f>
        <v>53.7916666666667</v>
      </c>
      <c r="Q10" s="8">
        <f>[6]Outubro!$E$20</f>
        <v>54.086956521739097</v>
      </c>
      <c r="R10" s="8">
        <f>[6]Outubro!$E$21</f>
        <v>55.3333333333333</v>
      </c>
      <c r="S10" s="8">
        <f>[6]Outubro!$E$22</f>
        <v>72.4166666666667</v>
      </c>
      <c r="T10" s="8">
        <f>[6]Outubro!$E$23</f>
        <v>95.125</v>
      </c>
      <c r="U10" s="8">
        <f>[6]Outubro!$E$24</f>
        <v>93.7083333333333</v>
      </c>
      <c r="V10" s="8">
        <f>[6]Outubro!$E$25</f>
        <v>78.1666666666667</v>
      </c>
      <c r="W10" s="8">
        <f>[6]Outubro!$E$26</f>
        <v>77.375</v>
      </c>
      <c r="X10" s="8">
        <f>[6]Outubro!$E$27</f>
        <v>71.125</v>
      </c>
      <c r="Y10" s="8">
        <f>[6]Outubro!$E$28</f>
        <v>60.521739130434803</v>
      </c>
      <c r="Z10" s="8">
        <f>[6]Outubro!$E$29</f>
        <v>71.7916666666667</v>
      </c>
      <c r="AA10" s="8">
        <f>[6]Outubro!$E$30</f>
        <v>91.7916666666667</v>
      </c>
      <c r="AB10" s="8">
        <f>[6]Outubro!$E$31</f>
        <v>85.4583333333333</v>
      </c>
      <c r="AC10" s="8">
        <f>[6]Outubro!$E$32</f>
        <v>85.3333333333333</v>
      </c>
      <c r="AD10" s="8">
        <f>[6]Outubro!$E$33</f>
        <v>79.3333333333333</v>
      </c>
      <c r="AE10" s="8">
        <f>[6]Outubro!$E$34</f>
        <v>68.043478260869605</v>
      </c>
      <c r="AF10" s="8">
        <f>[6]Outubro!$E$35</f>
        <v>69.75</v>
      </c>
      <c r="AG10" s="46">
        <f t="shared" si="1"/>
        <v>67.446502188788287</v>
      </c>
    </row>
    <row r="11" spans="1:37" x14ac:dyDescent="0.2">
      <c r="A11" s="5" t="s">
        <v>10</v>
      </c>
      <c r="B11" s="8">
        <f>[7]Outubro!$E$5</f>
        <v>31.5833333333333</v>
      </c>
      <c r="C11" s="8">
        <f>[7]Outubro!$E$6</f>
        <v>38.625</v>
      </c>
      <c r="D11" s="8">
        <f>[7]Outubro!$E$7</f>
        <v>54.25</v>
      </c>
      <c r="E11" s="8">
        <f>[7]Outubro!$E$8</f>
        <v>56</v>
      </c>
      <c r="F11" s="8">
        <f>[7]Outubro!$E$9</f>
        <v>52.9583333333333</v>
      </c>
      <c r="G11" s="8">
        <f>[7]Outubro!$E$10</f>
        <v>43</v>
      </c>
      <c r="H11" s="8">
        <f>[7]Outubro!$E$11</f>
        <v>33.2083333333333</v>
      </c>
      <c r="I11" s="8">
        <f>[7]Outubro!$E$12</f>
        <v>37.9166666666667</v>
      </c>
      <c r="J11" s="8">
        <f>[7]Outubro!$E$13</f>
        <v>54.75</v>
      </c>
      <c r="K11" s="8">
        <f>[7]Outubro!$E$14</f>
        <v>96.6666666666667</v>
      </c>
      <c r="L11" s="8">
        <f>[7]Outubro!$E$15</f>
        <v>98</v>
      </c>
      <c r="M11" s="8">
        <f>[7]Outubro!$E$16</f>
        <v>60</v>
      </c>
      <c r="N11" s="8">
        <f>[7]Outubro!$E$17</f>
        <v>64.625</v>
      </c>
      <c r="O11" s="8">
        <f>[7]Outubro!$E$18</f>
        <v>57.9583333333333</v>
      </c>
      <c r="P11" s="8">
        <f>[7]Outubro!$E$19</f>
        <v>59.6666666666667</v>
      </c>
      <c r="Q11" s="8">
        <f>[7]Outubro!$E$20</f>
        <v>57.0416666666667</v>
      </c>
      <c r="R11" s="8">
        <f>[7]Outubro!$E$21</f>
        <v>52.5</v>
      </c>
      <c r="S11" s="8">
        <f>[7]Outubro!$E$22</f>
        <v>62.375</v>
      </c>
      <c r="T11" s="8">
        <f>[7]Outubro!$E$23</f>
        <v>81.578947368421098</v>
      </c>
      <c r="U11" s="8">
        <f>[7]Outubro!$E$24</f>
        <v>80.75</v>
      </c>
      <c r="V11" s="8">
        <f>[7]Outubro!$E$25</f>
        <v>74.6666666666667</v>
      </c>
      <c r="W11" s="8">
        <f>[7]Outubro!$E$26</f>
        <v>72.476190476190496</v>
      </c>
      <c r="X11" s="8">
        <f>[7]Outubro!$E$27</f>
        <v>68.7826086956522</v>
      </c>
      <c r="Y11" s="8">
        <f>[7]Outubro!$E$28</f>
        <v>74</v>
      </c>
      <c r="Z11" s="8">
        <f>[7]Outubro!$E$29</f>
        <v>72.157894736842096</v>
      </c>
      <c r="AA11" s="8">
        <f>[7]Outubro!$E$30</f>
        <v>79.789473684210506</v>
      </c>
      <c r="AB11" s="8">
        <f>[6]Outubro!$E$31</f>
        <v>85.4583333333333</v>
      </c>
      <c r="AC11" s="8">
        <f>[7]Outubro!$E$32</f>
        <v>79.9583333333333</v>
      </c>
      <c r="AD11" s="8">
        <f>[7]Outubro!$E$33</f>
        <v>64.2</v>
      </c>
      <c r="AE11" s="8">
        <f>[7]Outubro!$E$34</f>
        <v>57.2916666666667</v>
      </c>
      <c r="AF11" s="8">
        <f>[7]Outubro!$E$35</f>
        <v>54.3333333333333</v>
      </c>
      <c r="AG11" s="46">
        <f t="shared" si="1"/>
        <v>63.115111235311282</v>
      </c>
    </row>
    <row r="12" spans="1:37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46" t="e">
        <f t="shared" si="1"/>
        <v>#DIV/0!</v>
      </c>
    </row>
    <row r="13" spans="1:37" x14ac:dyDescent="0.2">
      <c r="A13" s="5" t="s">
        <v>14</v>
      </c>
      <c r="B13" s="8">
        <f>[8]Outubro!$E$5</f>
        <v>49.3333333333333</v>
      </c>
      <c r="C13" s="8">
        <f>[8]Outubro!$E$6</f>
        <v>48.0833333333333</v>
      </c>
      <c r="D13" s="8">
        <f>[8]Outubro!$E$7</f>
        <v>72.0833333333333</v>
      </c>
      <c r="E13" s="8">
        <f>[8]Outubro!$E$8</f>
        <v>65.625</v>
      </c>
      <c r="F13" s="8">
        <f>[8]Outubro!$E$9</f>
        <v>66.5833333333333</v>
      </c>
      <c r="G13" s="8">
        <f>[8]Outubro!$E$10</f>
        <v>54.9166666666667</v>
      </c>
      <c r="H13" s="8">
        <f>[8]Outubro!$E$11</f>
        <v>44.7083333333333</v>
      </c>
      <c r="I13" s="8">
        <f>[8]Outubro!$E$12</f>
        <v>47.0833333333333</v>
      </c>
      <c r="J13" s="8">
        <f>[8]Outubro!$E$13</f>
        <v>56.2083333333333</v>
      </c>
      <c r="K13" s="8">
        <f>[8]Outubro!$E$14</f>
        <v>92.375</v>
      </c>
      <c r="L13" s="8">
        <f>[8]Outubro!$E$15</f>
        <v>90.875</v>
      </c>
      <c r="M13" s="8">
        <f>[8]Outubro!$E$16</f>
        <v>81.25</v>
      </c>
      <c r="N13" s="8">
        <f>[8]Outubro!$E$17</f>
        <v>73.3333333333333</v>
      </c>
      <c r="O13" s="8">
        <f>[8]Outubro!$E$18</f>
        <v>70.7083333333333</v>
      </c>
      <c r="P13" s="8">
        <f>[8]Outubro!$E$19</f>
        <v>68.625</v>
      </c>
      <c r="Q13" s="8">
        <f>[8]Outubro!$E$20</f>
        <v>64.9166666666667</v>
      </c>
      <c r="R13" s="8">
        <f>[8]Outubro!$E$21</f>
        <v>63.7083333333333</v>
      </c>
      <c r="S13" s="8">
        <f>[8]Outubro!$E$22</f>
        <v>84.625</v>
      </c>
      <c r="T13" s="8">
        <f>[8]Outubro!$E$23</f>
        <v>84.25</v>
      </c>
      <c r="U13" s="8">
        <f>[8]Outubro!$E$24</f>
        <v>86.25</v>
      </c>
      <c r="V13" s="8">
        <f>[8]Outubro!$E$25</f>
        <v>78.7083333333333</v>
      </c>
      <c r="W13" s="8">
        <f>[8]Outubro!$E$26</f>
        <v>75.25</v>
      </c>
      <c r="X13" s="8">
        <f>[8]Outubro!$E$27</f>
        <v>69.5</v>
      </c>
      <c r="Y13" s="8">
        <f>[8]Outubro!$E$28</f>
        <v>59.2083333333333</v>
      </c>
      <c r="Z13" s="8">
        <f>[8]Outubro!$E$29</f>
        <v>65.4166666666667</v>
      </c>
      <c r="AA13" s="8">
        <f>[8]Outubro!$E$30</f>
        <v>70</v>
      </c>
      <c r="AB13" s="8">
        <f>[8]Outubro!$E$31</f>
        <v>63.7916666666667</v>
      </c>
      <c r="AC13" s="8">
        <f>[8]Outubro!$E$32</f>
        <v>61.1666666666667</v>
      </c>
      <c r="AD13" s="8">
        <f>[8]Outubro!$E$33</f>
        <v>65.0833333333333</v>
      </c>
      <c r="AE13" s="8">
        <f>[8]Outubro!$E$34</f>
        <v>60.9583333333333</v>
      </c>
      <c r="AF13" s="8">
        <f>[8]Outubro!$E$35</f>
        <v>58.9583333333333</v>
      </c>
      <c r="AG13" s="46">
        <f t="shared" si="1"/>
        <v>67.534946236559136</v>
      </c>
    </row>
    <row r="14" spans="1:37" hidden="1" x14ac:dyDescent="0.2">
      <c r="A14" s="5" t="s">
        <v>15</v>
      </c>
      <c r="B14" s="8" t="str">
        <f>[9]Outubro!$E$5</f>
        <v>*</v>
      </c>
      <c r="C14" s="8" t="str">
        <f>[9]Outubro!$E$6</f>
        <v>*</v>
      </c>
      <c r="D14" s="8" t="str">
        <f>[9]Outubro!$E$7</f>
        <v>*</v>
      </c>
      <c r="E14" s="8" t="str">
        <f>[9]Outubro!$E$8</f>
        <v>*</v>
      </c>
      <c r="F14" s="8" t="str">
        <f>[9]Outubro!$E$9</f>
        <v>*</v>
      </c>
      <c r="G14" s="8" t="str">
        <f>[9]Outubro!$E$10</f>
        <v>*</v>
      </c>
      <c r="H14" s="8" t="str">
        <f>[9]Outubro!$E$11</f>
        <v>*</v>
      </c>
      <c r="I14" s="8" t="str">
        <f>[9]Outubro!$E$12</f>
        <v>*</v>
      </c>
      <c r="J14" s="8" t="str">
        <f>[9]Outubro!$E$13</f>
        <v>*</v>
      </c>
      <c r="K14" s="8" t="str">
        <f>[9]Outubro!$E$14</f>
        <v>*</v>
      </c>
      <c r="L14" s="8" t="str">
        <f>[9]Outubro!$E$15</f>
        <v>*</v>
      </c>
      <c r="M14" s="8" t="str">
        <f>[9]Outubro!$E$16</f>
        <v>*</v>
      </c>
      <c r="N14" s="8" t="str">
        <f>[9]Outubro!$E$17</f>
        <v>*</v>
      </c>
      <c r="O14" s="8" t="str">
        <f>[9]Outubro!$E$18</f>
        <v>*</v>
      </c>
      <c r="P14" s="8" t="str">
        <f>[9]Outubro!$E$19</f>
        <v>*</v>
      </c>
      <c r="Q14" s="8" t="str">
        <f>[9]Outubro!$E$20</f>
        <v>*</v>
      </c>
      <c r="R14" s="8" t="str">
        <f>[9]Outubro!$E$21</f>
        <v>*</v>
      </c>
      <c r="S14" s="8" t="str">
        <f>[9]Outubro!$E$22</f>
        <v>*</v>
      </c>
      <c r="T14" s="8" t="str">
        <f>[9]Outubro!$E$23</f>
        <v>*</v>
      </c>
      <c r="U14" s="8" t="str">
        <f>[9]Outubro!$E$24</f>
        <v>*</v>
      </c>
      <c r="V14" s="8" t="str">
        <f>[9]Outubro!$E$25</f>
        <v>*</v>
      </c>
      <c r="W14" s="8" t="str">
        <f>[9]Outubro!$E$26</f>
        <v>*</v>
      </c>
      <c r="X14" s="8" t="str">
        <f>[9]Outubro!$E$27</f>
        <v>*</v>
      </c>
      <c r="Y14" s="8" t="str">
        <f>[9]Outubro!$E$28</f>
        <v>*</v>
      </c>
      <c r="Z14" s="8" t="str">
        <f>[9]Outubro!$E$29</f>
        <v>*</v>
      </c>
      <c r="AA14" s="8" t="str">
        <f>[9]Outubro!$E$30</f>
        <v>*</v>
      </c>
      <c r="AB14" s="8" t="str">
        <f>[9]Outubro!$E$31</f>
        <v>*</v>
      </c>
      <c r="AC14" s="8" t="str">
        <f>[9]Outubro!$E$32</f>
        <v>*</v>
      </c>
      <c r="AD14" s="8" t="str">
        <f>[9]Outubro!$E$33</f>
        <v>*</v>
      </c>
      <c r="AE14" s="8" t="str">
        <f>[9]Outubro!$E$34</f>
        <v>*</v>
      </c>
      <c r="AF14" s="8" t="str">
        <f>[9]Outubro!$E$35</f>
        <v>*</v>
      </c>
      <c r="AG14" s="46" t="s">
        <v>12</v>
      </c>
      <c r="AK14" t="s">
        <v>13</v>
      </c>
    </row>
    <row r="15" spans="1:37" x14ac:dyDescent="0.2">
      <c r="A15" s="5" t="s">
        <v>16</v>
      </c>
      <c r="B15" s="8">
        <f>[10]Outubro!$E$5</f>
        <v>38.5</v>
      </c>
      <c r="C15" s="8">
        <f>[10]Outubro!$E$6</f>
        <v>41.4583333333333</v>
      </c>
      <c r="D15" s="8">
        <f>[10]Outubro!$E$7</f>
        <v>72.2916666666667</v>
      </c>
      <c r="E15" s="8">
        <f>[10]Outubro!$E$8</f>
        <v>62.8333333333333</v>
      </c>
      <c r="F15" s="8">
        <f>[10]Outubro!$E$9</f>
        <v>55.5</v>
      </c>
      <c r="G15" s="8">
        <f>[10]Outubro!$E$10</f>
        <v>42.375</v>
      </c>
      <c r="H15" s="8">
        <f>[10]Outubro!$E$11</f>
        <v>38.5</v>
      </c>
      <c r="I15" s="8">
        <f>[10]Outubro!$E$12</f>
        <v>36.3333333333333</v>
      </c>
      <c r="J15" s="8">
        <f>[10]Outubro!$E$13</f>
        <v>62.6666666666667</v>
      </c>
      <c r="K15" s="8">
        <f>[10]Outubro!$E$14</f>
        <v>96.4583333333333</v>
      </c>
      <c r="L15" s="8">
        <f>[10]Outubro!$E$15</f>
        <v>93.4583333333333</v>
      </c>
      <c r="M15" s="8">
        <f>[10]Outubro!$E$16</f>
        <v>76.9166666666667</v>
      </c>
      <c r="N15" s="8">
        <f>[10]Outubro!$E$17</f>
        <v>63.625</v>
      </c>
      <c r="O15" s="8">
        <f>[10]Outubro!$E$18</f>
        <v>56.9166666666667</v>
      </c>
      <c r="P15" s="8">
        <f>[10]Outubro!$E$19</f>
        <v>59.2083333333333</v>
      </c>
      <c r="Q15" s="8">
        <f>[10]Outubro!$E$20</f>
        <v>60.2083333333333</v>
      </c>
      <c r="R15" s="8">
        <f>[10]Outubro!$E$21</f>
        <v>59.521739130434803</v>
      </c>
      <c r="S15" s="8">
        <f>[10]Outubro!$E$22</f>
        <v>79.875</v>
      </c>
      <c r="T15" s="8">
        <f>[10]Outubro!$E$23</f>
        <v>97.5</v>
      </c>
      <c r="U15" s="8">
        <f>[10]Outubro!$E$24</f>
        <v>87.7916666666667</v>
      </c>
      <c r="V15" s="8">
        <f>[10]Outubro!$E$25</f>
        <v>76.7083333333333</v>
      </c>
      <c r="W15" s="8">
        <f>[10]Outubro!$E$26</f>
        <v>75.1666666666667</v>
      </c>
      <c r="X15" s="8">
        <f>[10]Outubro!$E$27</f>
        <v>70.5833333333333</v>
      </c>
      <c r="Y15" s="8">
        <f>[10]Outubro!$E$28</f>
        <v>60.2083333333333</v>
      </c>
      <c r="Z15" s="8">
        <f>[10]Outubro!$E$29</f>
        <v>64.5833333333333</v>
      </c>
      <c r="AA15" s="8">
        <f>[10]Outubro!$E$30</f>
        <v>57.5</v>
      </c>
      <c r="AB15" s="8">
        <f>[10]Outubro!$E$31</f>
        <v>54.5833333333333</v>
      </c>
      <c r="AC15" s="8">
        <f>[10]Outubro!$E$32</f>
        <v>63.625</v>
      </c>
      <c r="AD15" s="8">
        <f>[10]Outubro!$E$33</f>
        <v>62.875</v>
      </c>
      <c r="AE15" s="8">
        <f>[10]Outubro!$E$34</f>
        <v>55.7916666666667</v>
      </c>
      <c r="AF15" s="8">
        <f>[10]Outubro!$E$35</f>
        <v>47.375</v>
      </c>
      <c r="AG15" s="46">
        <f t="shared" ref="AG15:AG44" si="2">AVERAGE(B15:AF15)</f>
        <v>63.578658251519386</v>
      </c>
      <c r="AK15" t="s">
        <v>13</v>
      </c>
    </row>
    <row r="16" spans="1:37" x14ac:dyDescent="0.2">
      <c r="A16" s="5" t="s">
        <v>17</v>
      </c>
      <c r="B16" s="8">
        <f>[11]Outubro!$E$5</f>
        <v>39.2083333333333</v>
      </c>
      <c r="C16" s="8">
        <f>[11]Outubro!$E$6</f>
        <v>51.454545454545503</v>
      </c>
      <c r="D16" s="8">
        <f>[11]Outubro!$E$7</f>
        <v>61.545454545454497</v>
      </c>
      <c r="E16" s="8">
        <f>[11]Outubro!$E$8</f>
        <v>67.869565217391298</v>
      </c>
      <c r="F16" s="8">
        <f>[11]Outubro!$E$9</f>
        <v>52.6086956521739</v>
      </c>
      <c r="G16" s="8">
        <f>[11]Outubro!$E$10</f>
        <v>40.073122529644301</v>
      </c>
      <c r="H16" s="8">
        <f>[11]Outubro!$E$11</f>
        <v>29.380952380952401</v>
      </c>
      <c r="I16" s="8">
        <f>[11]Outubro!$E$12</f>
        <v>43.625</v>
      </c>
      <c r="J16" s="8">
        <f>[11]Outubro!$E$13</f>
        <v>56.826086956521699</v>
      </c>
      <c r="K16" s="8">
        <f>[11]Outubro!$E$14</f>
        <v>95.384615384615401</v>
      </c>
      <c r="L16" s="8">
        <f>[11]Outubro!$E$15</f>
        <v>74</v>
      </c>
      <c r="M16" s="8">
        <f>[11]Outubro!$E$16</f>
        <v>60.466666666666697</v>
      </c>
      <c r="N16" s="8">
        <f>[11]Outubro!$E$17</f>
        <v>61.65</v>
      </c>
      <c r="O16" s="8">
        <f>[11]Outubro!$E$18</f>
        <v>46.842105263157897</v>
      </c>
      <c r="P16" s="8">
        <f>[11]Outubro!$E$19</f>
        <v>51.454545454545503</v>
      </c>
      <c r="Q16" s="8">
        <f>[11]Outubro!$E$20</f>
        <v>62.904761904761898</v>
      </c>
      <c r="R16" s="8">
        <f>[11]Outubro!$E$21</f>
        <v>62.695652173913103</v>
      </c>
      <c r="S16" s="8">
        <f>[11]Outubro!$E$22</f>
        <v>64.409090909090907</v>
      </c>
      <c r="T16" s="8" t="str">
        <f>[11]Outubro!$E$23</f>
        <v>*</v>
      </c>
      <c r="U16" s="8" t="str">
        <f>[11]Outubro!$E$24</f>
        <v>*</v>
      </c>
      <c r="V16" s="8" t="str">
        <f>[11]Outubro!$E$25</f>
        <v>*</v>
      </c>
      <c r="W16" s="8" t="str">
        <f>[11]Outubro!$E$26</f>
        <v>*</v>
      </c>
      <c r="X16" s="8" t="str">
        <f>[11]Outubro!$E$27</f>
        <v>*</v>
      </c>
      <c r="Y16" s="8">
        <f>[11]Outubro!$E$28</f>
        <v>71.571428571428598</v>
      </c>
      <c r="Z16" s="8">
        <f>[11]Outubro!$E$29</f>
        <v>70.772727272727295</v>
      </c>
      <c r="AA16" s="8" t="str">
        <f>[11]Outubro!$E$30</f>
        <v>*</v>
      </c>
      <c r="AB16" s="8" t="str">
        <f>[11]Outubro!$E$31</f>
        <v>*</v>
      </c>
      <c r="AC16" s="8" t="str">
        <f>[11]Outubro!$E$32</f>
        <v>*</v>
      </c>
      <c r="AD16" s="8" t="str">
        <f>[11]Outubro!$E$33</f>
        <v>*</v>
      </c>
      <c r="AE16" s="8">
        <f>[11]Outubro!$E$34</f>
        <v>64.047619047619094</v>
      </c>
      <c r="AF16" s="8">
        <f>[11]Outubro!$E$35</f>
        <v>68.363636363636402</v>
      </c>
      <c r="AG16" s="46">
        <f t="shared" si="2"/>
        <v>58.96157295828089</v>
      </c>
    </row>
    <row r="17" spans="1:37" x14ac:dyDescent="0.2">
      <c r="A17" s="5" t="s">
        <v>18</v>
      </c>
      <c r="B17" s="8">
        <f>[12]Outubro!$E$5</f>
        <v>34.625</v>
      </c>
      <c r="C17" s="8">
        <f>[12]Outubro!$E$6</f>
        <v>38.375</v>
      </c>
      <c r="D17" s="8">
        <f>[12]Outubro!$E$7</f>
        <v>57.125</v>
      </c>
      <c r="E17" s="8">
        <f>[12]Outubro!$E$8</f>
        <v>54.875</v>
      </c>
      <c r="F17" s="8">
        <f>[12]Outubro!$E$9</f>
        <v>44.4166666666667</v>
      </c>
      <c r="G17" s="8">
        <f>[12]Outubro!$E$10</f>
        <v>28.0416666666667</v>
      </c>
      <c r="H17" s="8">
        <f>[12]Outubro!$E$11</f>
        <v>22.869565217391301</v>
      </c>
      <c r="I17" s="8">
        <f>[12]Outubro!$E$12</f>
        <v>36.1666666666667</v>
      </c>
      <c r="J17" s="8">
        <f>[12]Outubro!$E$13</f>
        <v>47.5</v>
      </c>
      <c r="K17" s="8">
        <f>[12]Outubro!$E$14</f>
        <v>87.0416666666667</v>
      </c>
      <c r="L17" s="8">
        <f>[12]Outubro!$E$15</f>
        <v>78.6666666666667</v>
      </c>
      <c r="M17" s="8">
        <f>[12]Outubro!$E$16</f>
        <v>68.875</v>
      </c>
      <c r="N17" s="8">
        <f>[12]Outubro!$E$17</f>
        <v>55.625</v>
      </c>
      <c r="O17" s="8">
        <f>[12]Outubro!$E$18</f>
        <v>42.25</v>
      </c>
      <c r="P17" s="8">
        <f>[12]Outubro!$E$19</f>
        <v>44.625</v>
      </c>
      <c r="Q17" s="8">
        <f>[12]Outubro!$E$20</f>
        <v>47.2083333333333</v>
      </c>
      <c r="R17" s="8">
        <f>[12]Outubro!$E$21</f>
        <v>47.913043478260903</v>
      </c>
      <c r="S17" s="8">
        <f>[12]Outubro!$E$22</f>
        <v>71.125</v>
      </c>
      <c r="T17" s="8">
        <f>[12]Outubro!$E$23</f>
        <v>83.125</v>
      </c>
      <c r="U17" s="8">
        <f>[12]Outubro!$E$24</f>
        <v>80.5</v>
      </c>
      <c r="V17" s="8">
        <f>[12]Outubro!$E$25</f>
        <v>66.3333333333333</v>
      </c>
      <c r="W17" s="8">
        <f>[12]Outubro!$E$26</f>
        <v>63.9583333333333</v>
      </c>
      <c r="X17" s="8">
        <f>[12]Outubro!$E$27</f>
        <v>59.625</v>
      </c>
      <c r="Y17" s="8">
        <f>[12]Outubro!$E$28</f>
        <v>51.75</v>
      </c>
      <c r="Z17" s="8">
        <f>[12]Outubro!$E$29</f>
        <v>67.8333333333333</v>
      </c>
      <c r="AA17" s="8">
        <f>[12]Outubro!$E$30</f>
        <v>82.5416666666667</v>
      </c>
      <c r="AB17" s="8">
        <f>[12]Outubro!$E$31</f>
        <v>79.375</v>
      </c>
      <c r="AC17" s="8">
        <f>[12]Outubro!$E$32</f>
        <v>70.375</v>
      </c>
      <c r="AD17" s="8">
        <f>[12]Outubro!$E$33</f>
        <v>64.375</v>
      </c>
      <c r="AE17" s="8">
        <f>[12]Outubro!$E$34</f>
        <v>53.9583333333333</v>
      </c>
      <c r="AF17" s="8">
        <f>[12]Outubro!$E$35</f>
        <v>53.8333333333333</v>
      </c>
      <c r="AG17" s="46">
        <f t="shared" si="2"/>
        <v>57.577664796633933</v>
      </c>
      <c r="AI17" s="9" t="s">
        <v>13</v>
      </c>
    </row>
    <row r="18" spans="1:37" x14ac:dyDescent="0.2">
      <c r="A18" s="5" t="s">
        <v>19</v>
      </c>
      <c r="B18" s="8">
        <f>[13]Outubro!$E5</f>
        <v>30.5</v>
      </c>
      <c r="C18" s="8">
        <f>[13]Outubro!$E6</f>
        <v>34.4583333333333</v>
      </c>
      <c r="D18" s="8">
        <f>[13]Outubro!$E7</f>
        <v>53.9583333333333</v>
      </c>
      <c r="E18" s="8">
        <f>[13]Outubro!$E8</f>
        <v>52.25</v>
      </c>
      <c r="F18" s="8">
        <f>[13]Outubro!$E9</f>
        <v>44.4583333333333</v>
      </c>
      <c r="G18" s="8">
        <f>[13]Outubro!$E10</f>
        <v>40.625</v>
      </c>
      <c r="H18" s="8">
        <f>[13]Outubro!$E11</f>
        <v>33.25</v>
      </c>
      <c r="I18" s="8">
        <f>[13]Outubro!$E12</f>
        <v>35.25</v>
      </c>
      <c r="J18" s="8">
        <f>[13]Outubro!$E13</f>
        <v>49.8333333333333</v>
      </c>
      <c r="K18" s="8">
        <f>[13]Outubro!$E14</f>
        <v>73.941176470588204</v>
      </c>
      <c r="L18" s="8">
        <f>[13]Outubro!$E15</f>
        <v>69.578947368421098</v>
      </c>
      <c r="M18" s="8">
        <f>[13]Outubro!$E16</f>
        <v>67.434782608695699</v>
      </c>
      <c r="N18" s="8">
        <f>[13]Outubro!$E17</f>
        <v>54.9166666666667</v>
      </c>
      <c r="O18" s="8">
        <f>[13]Outubro!$E18</f>
        <v>44.4166666666667</v>
      </c>
      <c r="P18" s="8">
        <f>[13]Outubro!$E19</f>
        <v>69.869565217391298</v>
      </c>
      <c r="Q18" s="8">
        <f>[13]Outubro!$E20</f>
        <v>62.714285714285701</v>
      </c>
      <c r="R18" s="8">
        <f>[13]Outubro!$E21</f>
        <v>51.375</v>
      </c>
      <c r="S18" s="8">
        <f>[13]Outubro!$E22</f>
        <v>71.099999999999994</v>
      </c>
      <c r="T18" s="8">
        <f>[13]Outubro!$E23</f>
        <v>72.3333333333333</v>
      </c>
      <c r="U18" s="8">
        <f>[13]Outubro!$E24</f>
        <v>84.230769230769198</v>
      </c>
      <c r="V18" s="8">
        <f>[13]Outubro!$E25</f>
        <v>65.642857142857096</v>
      </c>
      <c r="W18" s="8">
        <f>[13]Outubro!$E26</f>
        <v>71.9166666666667</v>
      </c>
      <c r="X18" s="8">
        <f>[13]Outubro!$E27</f>
        <v>74.6666666666667</v>
      </c>
      <c r="Y18" s="8">
        <f>[13]Outubro!$E28</f>
        <v>76.7777777777778</v>
      </c>
      <c r="Z18" s="8">
        <f>[13]Outubro!$E29</f>
        <v>66.125</v>
      </c>
      <c r="AA18" s="8">
        <f>[13]Outubro!$E30</f>
        <v>75.3333333333333</v>
      </c>
      <c r="AB18" s="8">
        <f>[13]Outubro!$E31</f>
        <v>73.117647058823493</v>
      </c>
      <c r="AC18" s="8">
        <f>[13]Outubro!$E32</f>
        <v>79.285714285714306</v>
      </c>
      <c r="AD18" s="8">
        <f>[13]Outubro!$E33</f>
        <v>54.769230769230802</v>
      </c>
      <c r="AE18" s="8">
        <f>[13]Outubro!$E34</f>
        <v>56.571428571428598</v>
      </c>
      <c r="AF18" s="8">
        <f>[13]Outubro!$E35</f>
        <v>60.956521739130402</v>
      </c>
      <c r="AG18" s="46">
        <f t="shared" si="2"/>
        <v>59.730882923283239</v>
      </c>
      <c r="AH18" s="9" t="s">
        <v>13</v>
      </c>
      <c r="AI18" s="9" t="s">
        <v>13</v>
      </c>
    </row>
    <row r="19" spans="1:37" x14ac:dyDescent="0.2">
      <c r="A19" s="5" t="s">
        <v>20</v>
      </c>
      <c r="B19" s="8">
        <f>[14]Outubro!$E$5</f>
        <v>29.9583333333333</v>
      </c>
      <c r="C19" s="8">
        <f>[14]Outubro!$E$6</f>
        <v>38.625</v>
      </c>
      <c r="D19" s="8">
        <f>[14]Outubro!$E$7</f>
        <v>58.25</v>
      </c>
      <c r="E19" s="8">
        <f>[14]Outubro!$E$8</f>
        <v>63.7083333333333</v>
      </c>
      <c r="F19" s="8">
        <f>[14]Outubro!$E$9</f>
        <v>52.7916666666667</v>
      </c>
      <c r="G19" s="8">
        <f>[14]Outubro!$E$10</f>
        <v>32.0746527777778</v>
      </c>
      <c r="H19" s="8">
        <f>[14]Outubro!$E$11</f>
        <v>18.521739130434799</v>
      </c>
      <c r="I19" s="8">
        <f>[14]Outubro!$E$12</f>
        <v>36.375</v>
      </c>
      <c r="J19" s="8">
        <f>[14]Outubro!$E$13</f>
        <v>55.4583333333333</v>
      </c>
      <c r="K19" s="8">
        <f>[14]Outubro!$E$14</f>
        <v>80.8333333333333</v>
      </c>
      <c r="L19" s="8">
        <f>[14]Outubro!$E$15</f>
        <v>70.6666666666667</v>
      </c>
      <c r="M19" s="8">
        <f>[14]Outubro!$E$16</f>
        <v>77.5</v>
      </c>
      <c r="N19" s="8">
        <f>[14]Outubro!$E$17</f>
        <v>58.954545454545503</v>
      </c>
      <c r="O19" s="8">
        <f>[14]Outubro!$E$18</f>
        <v>42.285714285714299</v>
      </c>
      <c r="P19" s="8" t="str">
        <f>[14]Outubro!$E$19</f>
        <v>*</v>
      </c>
      <c r="Q19" s="8" t="str">
        <f>[14]Outubro!$E$20</f>
        <v>*</v>
      </c>
      <c r="R19" s="8" t="str">
        <f>[14]Outubro!$E$21</f>
        <v>*</v>
      </c>
      <c r="S19" s="8" t="str">
        <f>[14]Outubro!$E$22</f>
        <v>*</v>
      </c>
      <c r="T19" s="8" t="str">
        <f>[14]Outubro!$E$23</f>
        <v>*</v>
      </c>
      <c r="U19" s="8" t="str">
        <f>[14]Outubro!$E$24</f>
        <v>*</v>
      </c>
      <c r="V19" s="8" t="str">
        <f>[14]Outubro!$E$25</f>
        <v>*</v>
      </c>
      <c r="W19" s="8" t="str">
        <f>[14]Outubro!$E$26</f>
        <v>*</v>
      </c>
      <c r="X19" s="8">
        <f>[14]Outubro!$E$27</f>
        <v>75.9583333333333</v>
      </c>
      <c r="Y19" s="8" t="str">
        <f>[14]Outubro!$E$28</f>
        <v>*</v>
      </c>
      <c r="Z19" s="8" t="str">
        <f>[14]Outubro!$E$29</f>
        <v>*</v>
      </c>
      <c r="AA19" s="8" t="str">
        <f>[14]Outubro!$E$30</f>
        <v>*</v>
      </c>
      <c r="AB19" s="8" t="str">
        <f>[14]Outubro!$E$31</f>
        <v>*</v>
      </c>
      <c r="AC19" s="8" t="str">
        <f>[14]Outubro!$E$32</f>
        <v>*</v>
      </c>
      <c r="AD19" s="8" t="str">
        <f>[14]Outubro!$E$33</f>
        <v>*</v>
      </c>
      <c r="AE19" s="8" t="str">
        <f>[14]Outubro!$E$34</f>
        <v>*</v>
      </c>
      <c r="AF19" s="8" t="str">
        <f>[14]Outubro!$E$35</f>
        <v>*</v>
      </c>
      <c r="AG19" s="46">
        <f t="shared" si="2"/>
        <v>52.797443443231487</v>
      </c>
      <c r="AI19" t="s">
        <v>13</v>
      </c>
    </row>
    <row r="20" spans="1:37" x14ac:dyDescent="0.2">
      <c r="A20" s="5" t="s">
        <v>21</v>
      </c>
      <c r="B20" s="8">
        <f>[15]Outubro!$E$5</f>
        <v>38.5416666666667</v>
      </c>
      <c r="C20" s="8">
        <f>[15]Outubro!$E$6</f>
        <v>34.7083333333333</v>
      </c>
      <c r="D20" s="8">
        <f>[15]Outubro!$E$7</f>
        <v>52.5</v>
      </c>
      <c r="E20" s="8">
        <f>[15]Outubro!$E$8</f>
        <v>43.1666666666667</v>
      </c>
      <c r="F20" s="8">
        <f>[15]Outubro!$E$9</f>
        <v>41.875</v>
      </c>
      <c r="G20" s="8">
        <f>[15]Outubro!$E$10</f>
        <v>26.875</v>
      </c>
      <c r="H20" s="8">
        <f>[15]Outubro!$E$11</f>
        <v>29.0833333333333</v>
      </c>
      <c r="I20" s="8">
        <f>[15]Outubro!$E$12</f>
        <v>35.5833333333333</v>
      </c>
      <c r="J20" s="8">
        <f>[15]Outubro!$E$13</f>
        <v>40.9583333333333</v>
      </c>
      <c r="K20" s="8">
        <f>[15]Outubro!$E$14</f>
        <v>75.9583333333333</v>
      </c>
      <c r="L20" s="8">
        <f>[15]Outubro!$E$15</f>
        <v>68.5</v>
      </c>
      <c r="M20" s="8">
        <f>[15]Outubro!$E$16</f>
        <v>59.375</v>
      </c>
      <c r="N20" s="8">
        <f>[15]Outubro!$E$17</f>
        <v>44.0833333333333</v>
      </c>
      <c r="O20" s="8">
        <f>[15]Outubro!$E$18</f>
        <v>45.4166666666667</v>
      </c>
      <c r="P20" s="8">
        <f>[15]Outubro!$E$19</f>
        <v>52.0833333333333</v>
      </c>
      <c r="Q20" s="8">
        <f>[15]Outubro!$E$20</f>
        <v>44.8333333333333</v>
      </c>
      <c r="R20" s="8">
        <f>[15]Outubro!$E$21</f>
        <v>46.5416666666667</v>
      </c>
      <c r="S20" s="8">
        <f>[15]Outubro!$E$22</f>
        <v>53</v>
      </c>
      <c r="T20" s="8">
        <f>[15]Outubro!$E$23</f>
        <v>73.7083333333333</v>
      </c>
      <c r="U20" s="8">
        <f>[15]Outubro!$E$24</f>
        <v>62.4583333333333</v>
      </c>
      <c r="V20" s="8">
        <f>[15]Outubro!$E$25</f>
        <v>62.7916666666667</v>
      </c>
      <c r="W20" s="8">
        <f>[15]Outubro!$E$26</f>
        <v>64.5416666666667</v>
      </c>
      <c r="X20" s="8">
        <f>[15]Outubro!$E$27</f>
        <v>54.4166666666667</v>
      </c>
      <c r="Y20" s="8">
        <f>[15]Outubro!$E$28</f>
        <v>46.7083333333333</v>
      </c>
      <c r="Z20" s="8">
        <f>[15]Outubro!$E$29</f>
        <v>55.625</v>
      </c>
      <c r="AA20" s="8">
        <f>[15]Outubro!$E$30</f>
        <v>71.9166666666667</v>
      </c>
      <c r="AB20" s="8">
        <f>[15]Outubro!$E$31</f>
        <v>70.6666666666667</v>
      </c>
      <c r="AC20" s="8">
        <f>[15]Outubro!$E$32</f>
        <v>64.5</v>
      </c>
      <c r="AD20" s="8">
        <f>[15]Outubro!$E$33</f>
        <v>68.75</v>
      </c>
      <c r="AE20" s="8">
        <f>[15]Outubro!$E$34</f>
        <v>62.4583333333333</v>
      </c>
      <c r="AF20" s="8">
        <f>[15]Outubro!$E$35</f>
        <v>56.125</v>
      </c>
      <c r="AG20" s="46">
        <f t="shared" si="2"/>
        <v>53.153225806451616</v>
      </c>
      <c r="AH20" s="9" t="s">
        <v>13</v>
      </c>
    </row>
    <row r="21" spans="1:37" x14ac:dyDescent="0.2">
      <c r="A21" s="5" t="s">
        <v>22</v>
      </c>
      <c r="B21" s="8">
        <f>[16]Outubro!$E$5</f>
        <v>32.7916666666667</v>
      </c>
      <c r="C21" s="8">
        <f>[16]Outubro!$E$6</f>
        <v>39.5</v>
      </c>
      <c r="D21" s="8">
        <f>[16]Outubro!$E$7</f>
        <v>58.75</v>
      </c>
      <c r="E21" s="8">
        <f>[16]Outubro!$E$8</f>
        <v>64.4583333333333</v>
      </c>
      <c r="F21" s="8">
        <f>[16]Outubro!$E$9</f>
        <v>47.5416666666667</v>
      </c>
      <c r="G21" s="8">
        <f>[16]Outubro!$E$10</f>
        <v>30</v>
      </c>
      <c r="H21" s="8">
        <f>[16]Outubro!$E$11</f>
        <v>21.9166666666667</v>
      </c>
      <c r="I21" s="8">
        <f>[16]Outubro!$E$12</f>
        <v>35.75</v>
      </c>
      <c r="J21" s="8">
        <f>[16]Outubro!$E$13</f>
        <v>58.5</v>
      </c>
      <c r="K21" s="8">
        <f>[16]Outubro!$E$14</f>
        <v>78.0833333333333</v>
      </c>
      <c r="L21" s="8">
        <f>[16]Outubro!$E$15</f>
        <v>72.875</v>
      </c>
      <c r="M21" s="8">
        <f>[16]Outubro!$E$16</f>
        <v>76.0833333333333</v>
      </c>
      <c r="N21" s="8">
        <f>[16]Outubro!$E$17</f>
        <v>63.75</v>
      </c>
      <c r="O21" s="8">
        <f>[16]Outubro!$E$18</f>
        <v>41.9583333333333</v>
      </c>
      <c r="P21" s="8">
        <f>[16]Outubro!$E$19</f>
        <v>66.3333333333333</v>
      </c>
      <c r="Q21" s="8">
        <f>[16]Outubro!$E$20</f>
        <v>64.375</v>
      </c>
      <c r="R21" s="8">
        <f>[16]Outubro!$E$21</f>
        <v>59.5833333333333</v>
      </c>
      <c r="S21" s="8">
        <f>[16]Outubro!$E$22</f>
        <v>74.2083333333333</v>
      </c>
      <c r="T21" s="8">
        <f>[16]Outubro!$E$23</f>
        <v>88.1666666666667</v>
      </c>
      <c r="U21" s="8">
        <f>[16]Outubro!$E$24</f>
        <v>88.4166666666667</v>
      </c>
      <c r="V21" s="8">
        <f>[16]Outubro!$E$25</f>
        <v>73.875</v>
      </c>
      <c r="W21" s="8">
        <f>[16]Outubro!$E$26</f>
        <v>69.5833333333333</v>
      </c>
      <c r="X21" s="8">
        <f>[16]Outubro!$E$27</f>
        <v>72.125</v>
      </c>
      <c r="Y21" s="8">
        <f>[16]Outubro!$E$28</f>
        <v>66.5416666666667</v>
      </c>
      <c r="Z21" s="8">
        <f>[16]Outubro!$E$29</f>
        <v>63.4166666666667</v>
      </c>
      <c r="AA21" s="8">
        <f>[16]Outubro!$E$30</f>
        <v>88.25</v>
      </c>
      <c r="AB21" s="8">
        <f>[16]Outubro!$E$31</f>
        <v>85.0416666666667</v>
      </c>
      <c r="AC21" s="8">
        <f>[16]Outubro!$E$32</f>
        <v>81.0416666666667</v>
      </c>
      <c r="AD21" s="8">
        <f>[16]Outubro!$E$33</f>
        <v>68.875</v>
      </c>
      <c r="AE21" s="8">
        <f>[16]Outubro!$E$34</f>
        <v>60.0416666666667</v>
      </c>
      <c r="AF21" s="8">
        <f>[16]Outubro!$E$35</f>
        <v>63.5416666666667</v>
      </c>
      <c r="AG21" s="46">
        <f t="shared" si="2"/>
        <v>63.076612903225815</v>
      </c>
      <c r="AI21" t="s">
        <v>13</v>
      </c>
      <c r="AJ21" t="s">
        <v>13</v>
      </c>
    </row>
    <row r="22" spans="1:37" x14ac:dyDescent="0.2">
      <c r="A22" s="5" t="s">
        <v>23</v>
      </c>
      <c r="B22" s="8">
        <f>[17]Outubro!$E$5</f>
        <v>35.521739130434803</v>
      </c>
      <c r="C22" s="8">
        <f>[17]Outubro!$E$6</f>
        <v>39.35</v>
      </c>
      <c r="D22" s="8">
        <f>[17]Outubro!$E$7</f>
        <v>46.681818181818201</v>
      </c>
      <c r="E22" s="8">
        <f>[17]Outubro!$E$8</f>
        <v>45.7826086956522</v>
      </c>
      <c r="F22" s="8">
        <f>[17]Outubro!$E$9</f>
        <v>37</v>
      </c>
      <c r="G22" s="8">
        <f>[17]Outubro!$E$10</f>
        <v>28.05</v>
      </c>
      <c r="H22" s="8">
        <f>[17]Outubro!$E$11</f>
        <v>26.681818181818201</v>
      </c>
      <c r="I22" s="8">
        <f>[17]Outubro!$E$12</f>
        <v>40.1666666666667</v>
      </c>
      <c r="J22" s="8">
        <f>[17]Outubro!$E$13</f>
        <v>60.318181818181799</v>
      </c>
      <c r="K22" s="8">
        <f>[17]Outubro!$E$14</f>
        <v>72.478260869565204</v>
      </c>
      <c r="L22" s="8">
        <f>[17]Outubro!$E$15</f>
        <v>73.695652173913004</v>
      </c>
      <c r="M22" s="8">
        <f>[17]Outubro!$E$16</f>
        <v>58.904761904761898</v>
      </c>
      <c r="N22" s="8">
        <f>[17]Outubro!$E$17</f>
        <v>51.761904761904802</v>
      </c>
      <c r="O22" s="8">
        <f>[17]Outubro!$E$18</f>
        <v>40.950000000000003</v>
      </c>
      <c r="P22" s="8">
        <f>[17]Outubro!$E$19</f>
        <v>46.818181818181799</v>
      </c>
      <c r="Q22" s="8">
        <f>[17]Outubro!$E$20</f>
        <v>52.227272727272698</v>
      </c>
      <c r="R22" s="8">
        <f>[17]Outubro!$E$21</f>
        <v>45.7916666666667</v>
      </c>
      <c r="S22" s="8">
        <f>[17]Outubro!$E$22</f>
        <v>79.5833333333333</v>
      </c>
      <c r="T22" s="8">
        <f>[17]Outubro!$E$23</f>
        <v>81.3</v>
      </c>
      <c r="U22" s="8">
        <f>[17]Outubro!$E$24</f>
        <v>78.869565217391298</v>
      </c>
      <c r="V22" s="8">
        <f>[17]Outubro!$E$25</f>
        <v>65</v>
      </c>
      <c r="W22" s="8">
        <f>[17]Outubro!$E$26</f>
        <v>54.6666666666667</v>
      </c>
      <c r="X22" s="8">
        <f>[17]Outubro!$E$27</f>
        <v>54.0416666666667</v>
      </c>
      <c r="Y22" s="8">
        <f>[17]Outubro!$E$28</f>
        <v>50.739130434782602</v>
      </c>
      <c r="Z22" s="8">
        <f>[17]Outubro!$E$29</f>
        <v>49.7826086956522</v>
      </c>
      <c r="AA22" s="8">
        <f>[17]Outubro!$E$30</f>
        <v>76.869565217391298</v>
      </c>
      <c r="AB22" s="8">
        <f>[17]Outubro!$E$31</f>
        <v>77.4166666666667</v>
      </c>
      <c r="AC22" s="8">
        <f>[17]Outubro!$E$32</f>
        <v>72.130434782608702</v>
      </c>
      <c r="AD22" s="8">
        <f>[17]Outubro!$E$33</f>
        <v>67.863636363636402</v>
      </c>
      <c r="AE22" s="8">
        <f>[17]Outubro!$E$34</f>
        <v>56</v>
      </c>
      <c r="AF22" s="8">
        <f>[17]Outubro!$E$35</f>
        <v>57.5</v>
      </c>
      <c r="AG22" s="46">
        <f t="shared" si="2"/>
        <v>55.611090569084972</v>
      </c>
      <c r="AK22" t="s">
        <v>13</v>
      </c>
    </row>
    <row r="23" spans="1:37" x14ac:dyDescent="0.2">
      <c r="A23" s="5" t="s">
        <v>24</v>
      </c>
      <c r="B23" s="8">
        <f>[18]Outubro!$E$5</f>
        <v>40.75</v>
      </c>
      <c r="C23" s="8">
        <f>[18]Outubro!$E$6</f>
        <v>41.5416666666667</v>
      </c>
      <c r="D23" s="8">
        <f>[18]Outubro!$E$7</f>
        <v>69.2083333333333</v>
      </c>
      <c r="E23" s="8">
        <f>[18]Outubro!$E$8</f>
        <v>61.5833333333333</v>
      </c>
      <c r="F23" s="8">
        <f>[18]Outubro!$E$9</f>
        <v>53.375</v>
      </c>
      <c r="G23" s="8">
        <f>[18]Outubro!$E$10</f>
        <v>37.0833333333333</v>
      </c>
      <c r="H23" s="8">
        <f>[18]Outubro!$E$11</f>
        <v>33.5833333333333</v>
      </c>
      <c r="I23" s="8">
        <f>[18]Outubro!$E$12</f>
        <v>31.8333333333333</v>
      </c>
      <c r="J23" s="8">
        <f>[18]Outubro!$E$13</f>
        <v>57.4166666666667</v>
      </c>
      <c r="K23" s="8">
        <f>[18]Outubro!$E$14</f>
        <v>94.6666666666667</v>
      </c>
      <c r="L23" s="8">
        <f>[18]Outubro!$E$15</f>
        <v>92.7083333333333</v>
      </c>
      <c r="M23" s="8">
        <f>[18]Outubro!$E$16</f>
        <v>76.6666666666667</v>
      </c>
      <c r="N23" s="8">
        <f>[18]Outubro!$E$17</f>
        <v>59.4583333333333</v>
      </c>
      <c r="O23" s="8">
        <f>[18]Outubro!$E$18</f>
        <v>52.25</v>
      </c>
      <c r="P23" s="8">
        <f>[18]Outubro!$E$19</f>
        <v>55.4166666666667</v>
      </c>
      <c r="Q23" s="8">
        <f>[18]Outubro!$E$20</f>
        <v>60.1666666666667</v>
      </c>
      <c r="R23" s="8">
        <f>[18]Outubro!$E$21</f>
        <v>58.5</v>
      </c>
      <c r="S23" s="8">
        <f>[18]Outubro!$E$22</f>
        <v>81.0833333333333</v>
      </c>
      <c r="T23" s="8">
        <f>[18]Outubro!$E$23</f>
        <v>91.5833333333333</v>
      </c>
      <c r="U23" s="8">
        <f>[18]Outubro!$E$24</f>
        <v>84</v>
      </c>
      <c r="V23" s="8">
        <f>[18]Outubro!$E$25</f>
        <v>71.2083333333333</v>
      </c>
      <c r="W23" s="8">
        <f>[18]Outubro!$E$26</f>
        <v>68.5</v>
      </c>
      <c r="X23" s="8">
        <f>[18]Outubro!$E$27</f>
        <v>64.3333333333333</v>
      </c>
      <c r="Y23" s="8">
        <f>[18]Outubro!$E$28</f>
        <v>54.8333333333333</v>
      </c>
      <c r="Z23" s="8">
        <f>[18]Outubro!$E$29</f>
        <v>68.3333333333333</v>
      </c>
      <c r="AA23" s="8">
        <f>[18]Outubro!$E$30</f>
        <v>56.875</v>
      </c>
      <c r="AB23" s="8">
        <f>[18]Outubro!$E$31</f>
        <v>52.8333333333333</v>
      </c>
      <c r="AC23" s="8">
        <f>[18]Outubro!$E$32</f>
        <v>68.625</v>
      </c>
      <c r="AD23" s="8">
        <f>[18]Outubro!$E$33</f>
        <v>66.375</v>
      </c>
      <c r="AE23" s="8">
        <f>[18]Outubro!$E$34</f>
        <v>51.0416666666667</v>
      </c>
      <c r="AF23" s="8">
        <f>[18]Outubro!$E$35</f>
        <v>47.2916666666667</v>
      </c>
      <c r="AG23" s="46">
        <f t="shared" si="2"/>
        <v>61.391129032258057</v>
      </c>
    </row>
    <row r="24" spans="1:37" x14ac:dyDescent="0.2">
      <c r="A24" s="5" t="s">
        <v>25</v>
      </c>
      <c r="B24" s="8">
        <f>[19]Outubro!$E$5</f>
        <v>40.5833333333333</v>
      </c>
      <c r="C24" s="8">
        <f>[19]Outubro!$E$6</f>
        <v>49.9166666666667</v>
      </c>
      <c r="D24" s="8">
        <f>[19]Outubro!$E$7</f>
        <v>65.5416666666667</v>
      </c>
      <c r="E24" s="8">
        <f>[19]Outubro!$E$8</f>
        <v>62.5416666666667</v>
      </c>
      <c r="F24" s="8">
        <f>[19]Outubro!$E$9</f>
        <v>55</v>
      </c>
      <c r="G24" s="8">
        <f>[19]Outubro!$E$10</f>
        <v>50.5416666666667</v>
      </c>
      <c r="H24" s="8">
        <f>[19]Outubro!$E$11</f>
        <v>42.8333333333333</v>
      </c>
      <c r="I24" s="8">
        <f>[19]Outubro!$E$12</f>
        <v>39.0416666666667</v>
      </c>
      <c r="J24" s="8">
        <f>[19]Outubro!$E$13</f>
        <v>60.1666666666667</v>
      </c>
      <c r="K24" s="8">
        <f>[19]Outubro!$E$14</f>
        <v>97.1666666666667</v>
      </c>
      <c r="L24" s="8">
        <f>[19]Outubro!$E$15</f>
        <v>94.2916666666667</v>
      </c>
      <c r="M24" s="8">
        <f>[19]Outubro!$E$16</f>
        <v>79.375</v>
      </c>
      <c r="N24" s="8">
        <f>[19]Outubro!$E$17</f>
        <v>67.1666666666667</v>
      </c>
      <c r="O24" s="8">
        <f>[19]Outubro!$E$18</f>
        <v>57.8333333333333</v>
      </c>
      <c r="P24" s="8">
        <f>[19]Outubro!$E$19</f>
        <v>59.1666666666667</v>
      </c>
      <c r="Q24" s="8">
        <f>[19]Outubro!$E$20</f>
        <v>58.9583333333333</v>
      </c>
      <c r="R24" s="8">
        <f>[19]Outubro!$E$21</f>
        <v>56.5416666666667</v>
      </c>
      <c r="S24" s="8">
        <f>[19]Outubro!$E$22</f>
        <v>71.25</v>
      </c>
      <c r="T24" s="8">
        <f>[19]Outubro!$E$23</f>
        <v>86.8333333333333</v>
      </c>
      <c r="U24" s="8">
        <f>[19]Outubro!$E$24</f>
        <v>79.125</v>
      </c>
      <c r="V24" s="8">
        <f>[19]Outubro!$E$25</f>
        <v>69.4166666666667</v>
      </c>
      <c r="W24" s="8">
        <f>[19]Outubro!$E$26</f>
        <v>70.9583333333333</v>
      </c>
      <c r="X24" s="8">
        <f>[19]Outubro!$E$27</f>
        <v>68.2916666666667</v>
      </c>
      <c r="Y24" s="8">
        <f>[19]Outubro!$E$28</f>
        <v>58.5833333333333</v>
      </c>
      <c r="Z24" s="8">
        <f>[19]Outubro!$E$29</f>
        <v>70.8333333333333</v>
      </c>
      <c r="AA24" s="8">
        <f>[19]Outubro!$E$30</f>
        <v>63.3333333333333</v>
      </c>
      <c r="AB24" s="8">
        <f>[19]Outubro!$E$31</f>
        <v>53</v>
      </c>
      <c r="AC24" s="8">
        <f>[19]Outubro!$E$32</f>
        <v>64.5833333333333</v>
      </c>
      <c r="AD24" s="8">
        <f>[19]Outubro!$E$33</f>
        <v>66.25</v>
      </c>
      <c r="AE24" s="8">
        <f>[19]Outubro!$E$34</f>
        <v>52.875</v>
      </c>
      <c r="AF24" s="8">
        <f>[19]Outubro!$E$35</f>
        <v>46.4583333333333</v>
      </c>
      <c r="AG24" s="46">
        <f t="shared" si="2"/>
        <v>63.1760752688172</v>
      </c>
      <c r="AI24" t="s">
        <v>13</v>
      </c>
      <c r="AK24" t="s">
        <v>13</v>
      </c>
    </row>
    <row r="25" spans="1:37" x14ac:dyDescent="0.2">
      <c r="A25" s="5" t="s">
        <v>26</v>
      </c>
      <c r="B25" s="8">
        <f>[20]Outubro!$E5</f>
        <v>44.0833333333333</v>
      </c>
      <c r="C25" s="8">
        <f>[20]Outubro!$E6</f>
        <v>47.9583333333333</v>
      </c>
      <c r="D25" s="8">
        <f>[20]Outubro!$E7</f>
        <v>72.7083333333333</v>
      </c>
      <c r="E25" s="8">
        <f>[20]Outubro!$E8</f>
        <v>61.625</v>
      </c>
      <c r="F25" s="8">
        <f>[20]Outubro!$E9</f>
        <v>54.1666666666667</v>
      </c>
      <c r="G25" s="8">
        <f>[20]Outubro!$E10</f>
        <v>52.125</v>
      </c>
      <c r="H25" s="8">
        <f>[20]Outubro!$E11</f>
        <v>47.8333333333333</v>
      </c>
      <c r="I25" s="8">
        <f>[20]Outubro!$E12</f>
        <v>39.5833333333333</v>
      </c>
      <c r="J25" s="8">
        <f>[20]Outubro!$E13</f>
        <v>64.9583333333333</v>
      </c>
      <c r="K25" s="8">
        <f>[20]Outubro!$E14</f>
        <v>91.875</v>
      </c>
      <c r="L25" s="8">
        <f>[20]Outubro!$E15</f>
        <v>88.5833333333333</v>
      </c>
      <c r="M25" s="8">
        <f>[20]Outubro!$E16</f>
        <v>75.2916666666667</v>
      </c>
      <c r="N25" s="8">
        <f>[20]Outubro!$E17</f>
        <v>71.2916666666667</v>
      </c>
      <c r="O25" s="8">
        <f>[20]Outubro!$E18</f>
        <v>61.875</v>
      </c>
      <c r="P25" s="8">
        <f>[20]Outubro!$E19</f>
        <v>64.5</v>
      </c>
      <c r="Q25" s="8">
        <f>[20]Outubro!$E20</f>
        <v>64.0833333333333</v>
      </c>
      <c r="R25" s="8">
        <f>[20]Outubro!$E21</f>
        <v>56.4166666666667</v>
      </c>
      <c r="S25" s="8">
        <f>[20]Outubro!$E22</f>
        <v>73.9166666666667</v>
      </c>
      <c r="T25" s="8">
        <f>[20]Outubro!$E23</f>
        <v>85</v>
      </c>
      <c r="U25" s="8">
        <f>[20]Outubro!$E24</f>
        <v>77.260869565217405</v>
      </c>
      <c r="V25" s="8">
        <f>[20]Outubro!$E25</f>
        <v>68.625</v>
      </c>
      <c r="W25" s="8">
        <f>[20]Outubro!$E26</f>
        <v>62.3913043478261</v>
      </c>
      <c r="X25" s="8">
        <f>[20]Outubro!$E27</f>
        <v>64.1666666666667</v>
      </c>
      <c r="Y25" s="8">
        <f>[20]Outubro!$E28</f>
        <v>63.1666666666667</v>
      </c>
      <c r="Z25" s="8">
        <f>[20]Outubro!$E29</f>
        <v>59.4166666666667</v>
      </c>
      <c r="AA25" s="8">
        <f>[20]Outubro!$E30</f>
        <v>52.0416666666667</v>
      </c>
      <c r="AB25" s="8">
        <f>[20]Outubro!$E31</f>
        <v>52.8333333333333</v>
      </c>
      <c r="AC25" s="8">
        <f>[20]Outubro!$E32</f>
        <v>60.5833333333333</v>
      </c>
      <c r="AD25" s="8">
        <f>[20]Outubro!$E33</f>
        <v>68.1666666666667</v>
      </c>
      <c r="AE25" s="8">
        <f>[20]Outubro!$E34</f>
        <v>63.7083333333333</v>
      </c>
      <c r="AF25" s="8">
        <f>[20]Outubro!$E35</f>
        <v>47.9166666666667</v>
      </c>
      <c r="AG25" s="46">
        <f t="shared" si="2"/>
        <v>63.166199158485284</v>
      </c>
      <c r="AH25" s="9" t="s">
        <v>13</v>
      </c>
      <c r="AK25" t="s">
        <v>13</v>
      </c>
    </row>
    <row r="26" spans="1:37" x14ac:dyDescent="0.2">
      <c r="A26" s="5" t="s">
        <v>27</v>
      </c>
      <c r="B26" s="8">
        <f>[21]Outubro!$E$5</f>
        <v>43.5416666666667</v>
      </c>
      <c r="C26" s="8">
        <f>[21]Outubro!$E$6</f>
        <v>45.4166666666667</v>
      </c>
      <c r="D26" s="8">
        <f>[21]Outubro!$E$7</f>
        <v>64.6666666666667</v>
      </c>
      <c r="E26" s="8">
        <f>[21]Outubro!$E$8</f>
        <v>59.25</v>
      </c>
      <c r="F26" s="8">
        <f>[21]Outubro!$E$9</f>
        <v>55.5</v>
      </c>
      <c r="G26" s="8">
        <f>[21]Outubro!$E$10</f>
        <v>41.125</v>
      </c>
      <c r="H26" s="8">
        <f>[21]Outubro!$E$11</f>
        <v>38.2083333333333</v>
      </c>
      <c r="I26" s="8">
        <f>[21]Outubro!$E$12</f>
        <v>36.75</v>
      </c>
      <c r="J26" s="8">
        <f>[21]Outubro!$E$13</f>
        <v>60</v>
      </c>
      <c r="K26" s="8">
        <f>[21]Outubro!$E$14</f>
        <v>99.9166666666667</v>
      </c>
      <c r="L26" s="8">
        <f>[21]Outubro!$E$15</f>
        <v>95</v>
      </c>
      <c r="M26" s="8">
        <f>[21]Outubro!$E$16</f>
        <v>78.0833333333333</v>
      </c>
      <c r="N26" s="8">
        <f>[21]Outubro!$E$17</f>
        <v>66.7916666666667</v>
      </c>
      <c r="O26" s="8">
        <f>[21]Outubro!$E$18</f>
        <v>57.7916666666667</v>
      </c>
      <c r="P26" s="8">
        <f>[21]Outubro!$E$19</f>
        <v>58.9583333333333</v>
      </c>
      <c r="Q26" s="8">
        <f>[21]Outubro!$E$20</f>
        <v>59.0833333333333</v>
      </c>
      <c r="R26" s="8">
        <f>[21]Outubro!$E$21</f>
        <v>63.9166666666667</v>
      </c>
      <c r="S26" s="8">
        <f>[21]Outubro!$E$22</f>
        <v>81.375</v>
      </c>
      <c r="T26" s="8">
        <f>[21]Outubro!$E$23</f>
        <v>94</v>
      </c>
      <c r="U26" s="8">
        <f>[21]Outubro!$E$24</f>
        <v>88.5416666666667</v>
      </c>
      <c r="V26" s="8">
        <f>[21]Outubro!$E$25</f>
        <v>78.0416666666667</v>
      </c>
      <c r="W26" s="8">
        <f>[21]Outubro!$E$26</f>
        <v>76.7916666666667</v>
      </c>
      <c r="X26" s="8">
        <f>[21]Outubro!$E$27</f>
        <v>74.375</v>
      </c>
      <c r="Y26" s="8">
        <f>[21]Outubro!$E$28</f>
        <v>61.625</v>
      </c>
      <c r="Z26" s="8">
        <f>[21]Outubro!$E$29</f>
        <v>74.7916666666667</v>
      </c>
      <c r="AA26" s="8">
        <f>[21]Outubro!$E$30</f>
        <v>58.7083333333333</v>
      </c>
      <c r="AB26" s="8">
        <f>[21]Outubro!$E$31</f>
        <v>51.9583333333333</v>
      </c>
      <c r="AC26" s="8">
        <f>[21]Outubro!$E$32</f>
        <v>73.260869565217405</v>
      </c>
      <c r="AD26" s="8">
        <f>[21]Outubro!$E$33</f>
        <v>70.9583333333333</v>
      </c>
      <c r="AE26" s="8">
        <f>[21]Outubro!$E$34</f>
        <v>53.875</v>
      </c>
      <c r="AF26" s="8">
        <f>[21]Outubro!$E$35</f>
        <v>52.75</v>
      </c>
      <c r="AG26" s="46">
        <f t="shared" si="2"/>
        <v>65.001694717157562</v>
      </c>
      <c r="AJ26" t="s">
        <v>13</v>
      </c>
      <c r="AK26" t="s">
        <v>13</v>
      </c>
    </row>
    <row r="27" spans="1:37" x14ac:dyDescent="0.2">
      <c r="A27" s="5" t="s">
        <v>28</v>
      </c>
      <c r="B27" s="8">
        <f>[22]Outubro!$E$5</f>
        <v>44.7083333333333</v>
      </c>
      <c r="C27" s="8">
        <f>[22]Outubro!$E$6</f>
        <v>46.8333333333333</v>
      </c>
      <c r="D27" s="8">
        <f>[22]Outubro!$E$7</f>
        <v>72.3333333333333</v>
      </c>
      <c r="E27" s="8">
        <f>[22]Outubro!$E$8</f>
        <v>63.7083333333333</v>
      </c>
      <c r="F27" s="8">
        <f>[22]Outubro!$E$9</f>
        <v>56.2916666666667</v>
      </c>
      <c r="G27" s="8">
        <f>[22]Outubro!$E$10</f>
        <v>49.3333333333333</v>
      </c>
      <c r="H27" s="8">
        <f>[22]Outubro!$E$11</f>
        <v>43.8333333333333</v>
      </c>
      <c r="I27" s="8">
        <f>[22]Outubro!$E$12</f>
        <v>41.5</v>
      </c>
      <c r="J27" s="8">
        <f>[22]Outubro!$E$13</f>
        <v>67.875</v>
      </c>
      <c r="K27" s="8" t="str">
        <f>[22]Outubro!$E$14</f>
        <v>*</v>
      </c>
      <c r="L27" s="8">
        <f>[22]Outubro!$E$15</f>
        <v>81.75</v>
      </c>
      <c r="M27" s="8">
        <f>[22]Outubro!$E$16</f>
        <v>70.705882352941202</v>
      </c>
      <c r="N27" s="8">
        <f>[22]Outubro!$E$17</f>
        <v>67.0555555555556</v>
      </c>
      <c r="O27" s="8">
        <f>[22]Outubro!$E$18</f>
        <v>63.9166666666667</v>
      </c>
      <c r="P27" s="8">
        <f>[22]Outubro!$E$19</f>
        <v>63.9583333333333</v>
      </c>
      <c r="Q27" s="8">
        <f>[22]Outubro!$E$20</f>
        <v>63.2083333333333</v>
      </c>
      <c r="R27" s="8">
        <f>[22]Outubro!$E$21</f>
        <v>55.125</v>
      </c>
      <c r="S27" s="8">
        <f>[22]Outubro!$E$22</f>
        <v>75.090909090909093</v>
      </c>
      <c r="T27" s="8">
        <f>[22]Outubro!$E$23</f>
        <v>95.4</v>
      </c>
      <c r="U27" s="8">
        <f>[22]Outubro!$E$24</f>
        <v>74.3333333333333</v>
      </c>
      <c r="V27" s="8">
        <f>[22]Outubro!$E$25</f>
        <v>73.5833333333333</v>
      </c>
      <c r="W27" s="8">
        <f>[22]Outubro!$E$26</f>
        <v>68.7916666666667</v>
      </c>
      <c r="X27" s="8">
        <f>[22]Outubro!$E$27</f>
        <v>63.875</v>
      </c>
      <c r="Y27" s="8">
        <f>[22]Outubro!$E$28</f>
        <v>61.2</v>
      </c>
      <c r="Z27" s="8">
        <f>[22]Outubro!$E$29</f>
        <v>62.7826086956522</v>
      </c>
      <c r="AA27" s="8">
        <f>[22]Outubro!$E$30</f>
        <v>53.2083333333333</v>
      </c>
      <c r="AB27" s="8">
        <f>[22]Outubro!$E$31</f>
        <v>53</v>
      </c>
      <c r="AC27" s="8">
        <f>[22]Outubro!$E$32</f>
        <v>64</v>
      </c>
      <c r="AD27" s="8">
        <f>[22]Outubro!$E$33</f>
        <v>64.545454545454604</v>
      </c>
      <c r="AE27" s="8">
        <f>[22]Outubro!$E$34</f>
        <v>59</v>
      </c>
      <c r="AF27" s="8">
        <f>[22]Outubro!$E$35</f>
        <v>50.5</v>
      </c>
      <c r="AG27" s="46">
        <f t="shared" si="2"/>
        <v>62.3815692302393</v>
      </c>
    </row>
    <row r="28" spans="1:37" x14ac:dyDescent="0.2">
      <c r="A28" s="5" t="s">
        <v>29</v>
      </c>
      <c r="B28" s="8">
        <f>[23]Outubro!$E5</f>
        <v>35.875</v>
      </c>
      <c r="C28" s="8">
        <f>[23]Outubro!$E6</f>
        <v>42.3333333333333</v>
      </c>
      <c r="D28" s="8">
        <f>[23]Outubro!$E7</f>
        <v>61.1666666666667</v>
      </c>
      <c r="E28" s="8">
        <f>[23]Outubro!$E8</f>
        <v>59.5833333333333</v>
      </c>
      <c r="F28" s="8">
        <f>[23]Outubro!$E9</f>
        <v>53.625</v>
      </c>
      <c r="G28" s="8">
        <f>[23]Outubro!$E10</f>
        <v>42</v>
      </c>
      <c r="H28" s="8">
        <f>[23]Outubro!$E11</f>
        <v>33.375</v>
      </c>
      <c r="I28" s="8">
        <f>[23]Outubro!$E12</f>
        <v>33.75</v>
      </c>
      <c r="J28" s="8">
        <f>[23]Outubro!$E13</f>
        <v>57.3333333333333</v>
      </c>
      <c r="K28" s="8">
        <f>[23]Outubro!$E14</f>
        <v>91.826086956521706</v>
      </c>
      <c r="L28" s="8">
        <f>[23]Outubro!$E15</f>
        <v>90.7083333333333</v>
      </c>
      <c r="M28" s="8">
        <f>[23]Outubro!$E16</f>
        <v>74.6666666666667</v>
      </c>
      <c r="N28" s="8">
        <f>[23]Outubro!$E17</f>
        <v>62.25</v>
      </c>
      <c r="O28" s="8">
        <f>[23]Outubro!$E18</f>
        <v>57.75</v>
      </c>
      <c r="P28" s="8">
        <f>[23]Outubro!$E19</f>
        <v>57.9583333333333</v>
      </c>
      <c r="Q28" s="8">
        <f>[23]Outubro!$E20</f>
        <v>53.7916666666667</v>
      </c>
      <c r="R28" s="8">
        <f>[23]Outubro!$E21</f>
        <v>47</v>
      </c>
      <c r="S28" s="8">
        <f>[23]Outubro!$E22</f>
        <v>61.913043478260903</v>
      </c>
      <c r="T28" s="8">
        <f>[23]Outubro!$E23</f>
        <v>83.125</v>
      </c>
      <c r="U28" s="8">
        <f>[23]Outubro!$E24</f>
        <v>77.0416666666667</v>
      </c>
      <c r="V28" s="8">
        <f>[23]Outubro!$E25</f>
        <v>70.2083333333333</v>
      </c>
      <c r="W28" s="8">
        <f>[23]Outubro!$E26</f>
        <v>63.8333333333333</v>
      </c>
      <c r="X28" s="8">
        <f>[23]Outubro!$E27</f>
        <v>58.9583333333333</v>
      </c>
      <c r="Y28" s="8">
        <f>[23]Outubro!$E28</f>
        <v>55.8333333333333</v>
      </c>
      <c r="Z28" s="8">
        <f>[23]Outubro!$E29</f>
        <v>66.875</v>
      </c>
      <c r="AA28" s="8">
        <f>[23]Outubro!$E30</f>
        <v>64.5833333333333</v>
      </c>
      <c r="AB28" s="8">
        <f>[23]Outubro!$E31</f>
        <v>50.8333333333333</v>
      </c>
      <c r="AC28" s="8">
        <f>[23]Outubro!$E32</f>
        <v>69.6666666666667</v>
      </c>
      <c r="AD28" s="8">
        <f>[23]Outubro!$E33</f>
        <v>64.8333333333333</v>
      </c>
      <c r="AE28" s="8">
        <f>[23]Outubro!$E34</f>
        <v>49.7916666666667</v>
      </c>
      <c r="AF28" s="8">
        <f>[23]Outubro!$E35</f>
        <v>45.3333333333333</v>
      </c>
      <c r="AG28" s="46">
        <f t="shared" si="2"/>
        <v>59.284595605423085</v>
      </c>
      <c r="AJ28" t="s">
        <v>13</v>
      </c>
      <c r="AK28" t="s">
        <v>13</v>
      </c>
    </row>
    <row r="29" spans="1:37" x14ac:dyDescent="0.2">
      <c r="A29" s="5" t="s">
        <v>30</v>
      </c>
      <c r="B29" s="8">
        <f>[24]Outubro!$E$5</f>
        <v>41.875</v>
      </c>
      <c r="C29" s="8">
        <f>[24]Outubro!$E$6</f>
        <v>44.4166666666667</v>
      </c>
      <c r="D29" s="8">
        <f>[24]Outubro!$E$7</f>
        <v>61.625</v>
      </c>
      <c r="E29" s="8">
        <f>[24]Outubro!$E$8</f>
        <v>55.0416666666667</v>
      </c>
      <c r="F29" s="8">
        <f>[24]Outubro!$E$9</f>
        <v>47.0833333333333</v>
      </c>
      <c r="G29" s="8">
        <f>[24]Outubro!$E$10</f>
        <v>35.5833333333333</v>
      </c>
      <c r="H29" s="8">
        <f>[24]Outubro!$E$11</f>
        <v>32.3333333333333</v>
      </c>
      <c r="I29" s="8">
        <f>[24]Outubro!$E$12</f>
        <v>37.9166666666667</v>
      </c>
      <c r="J29" s="8">
        <f>[24]Outubro!$E$13</f>
        <v>48.125</v>
      </c>
      <c r="K29" s="8">
        <f>[24]Outubro!$E$14</f>
        <v>73.538461538461505</v>
      </c>
      <c r="L29" s="8">
        <f>[24]Outubro!$E$15</f>
        <v>71.5</v>
      </c>
      <c r="M29" s="8">
        <f>[24]Outubro!$E$16</f>
        <v>52.923076923076898</v>
      </c>
      <c r="N29" s="8">
        <f>[24]Outubro!$E$17</f>
        <v>57.1666666666667</v>
      </c>
      <c r="O29" s="8">
        <f>[24]Outubro!$E$18</f>
        <v>51.7916666666667</v>
      </c>
      <c r="P29" s="8">
        <f>[24]Outubro!$E$19</f>
        <v>48.125</v>
      </c>
      <c r="Q29" s="8">
        <f>[24]Outubro!$E$20</f>
        <v>49.0416666666667</v>
      </c>
      <c r="R29" s="8">
        <f>[24]Outubro!$E$21</f>
        <v>51.2083333333333</v>
      </c>
      <c r="S29" s="8">
        <f>[24]Outubro!$E$22</f>
        <v>65.6666666666667</v>
      </c>
      <c r="T29" s="8">
        <f>[24]Outubro!$E$23</f>
        <v>73.25</v>
      </c>
      <c r="U29" s="8">
        <f>[24]Outubro!$E$24</f>
        <v>70.090909090909093</v>
      </c>
      <c r="V29" s="8">
        <f>[24]Outubro!$E$25</f>
        <v>60.9583333333333</v>
      </c>
      <c r="W29" s="8">
        <f>[24]Outubro!$E$26</f>
        <v>56.7083333333333</v>
      </c>
      <c r="X29" s="8">
        <f>[24]Outubro!$E$27</f>
        <v>56.125</v>
      </c>
      <c r="Y29" s="8">
        <f>[24]Outubro!$E$28</f>
        <v>48.0833333333333</v>
      </c>
      <c r="Z29" s="8">
        <f>[24]Outubro!$E$29</f>
        <v>53.0833333333333</v>
      </c>
      <c r="AA29" s="8">
        <f>[24]Outubro!$E$30</f>
        <v>59</v>
      </c>
      <c r="AB29" s="8">
        <f>[24]Outubro!$E$31</f>
        <v>52.125</v>
      </c>
      <c r="AC29" s="8">
        <f>[24]Outubro!$E$32</f>
        <v>54.75</v>
      </c>
      <c r="AD29" s="8">
        <f>[24]Outubro!$E$33</f>
        <v>53.1666666666667</v>
      </c>
      <c r="AE29" s="8">
        <f>[24]Outubro!$E$34</f>
        <v>46.625</v>
      </c>
      <c r="AF29" s="8">
        <f>[24]Outubro!$E$35</f>
        <v>44.9166666666667</v>
      </c>
      <c r="AG29" s="46">
        <f t="shared" si="2"/>
        <v>53.349810136100452</v>
      </c>
      <c r="AK29" t="s">
        <v>13</v>
      </c>
    </row>
    <row r="30" spans="1:37" x14ac:dyDescent="0.2">
      <c r="A30" s="5" t="s">
        <v>31</v>
      </c>
      <c r="B30" s="8">
        <f>[25]Outubro!$E$5</f>
        <v>34.5416666666667</v>
      </c>
      <c r="C30" s="8">
        <f>[25]Outubro!$E$6</f>
        <v>42.0833333333333</v>
      </c>
      <c r="D30" s="8">
        <f>[25]Outubro!$E$7</f>
        <v>70.25</v>
      </c>
      <c r="E30" s="8">
        <f>[25]Outubro!$E$8</f>
        <v>60.6666666666667</v>
      </c>
      <c r="F30" s="8">
        <f>[25]Outubro!$E$9</f>
        <v>53.0416666666667</v>
      </c>
      <c r="G30" s="8">
        <f>[25]Outubro!$E$10</f>
        <v>46.1666666666667</v>
      </c>
      <c r="H30" s="8">
        <f>[25]Outubro!$E$11</f>
        <v>42.4166666666667</v>
      </c>
      <c r="I30" s="8">
        <f>[25]Outubro!$E$12</f>
        <v>36.5416666666667</v>
      </c>
      <c r="J30" s="8">
        <f>[25]Outubro!$E$13</f>
        <v>63.4166666666667</v>
      </c>
      <c r="K30" s="8">
        <f>[25]Outubro!$E$14</f>
        <v>93.3333333333333</v>
      </c>
      <c r="L30" s="8">
        <f>[25]Outubro!$E$15</f>
        <v>92.7083333333333</v>
      </c>
      <c r="M30" s="8">
        <f>[25]Outubro!$E$16</f>
        <v>75.9166666666667</v>
      </c>
      <c r="N30" s="8">
        <f>[25]Outubro!$E$17</f>
        <v>65.7083333333333</v>
      </c>
      <c r="O30" s="8">
        <f>[25]Outubro!$E$18</f>
        <v>59.0833333333333</v>
      </c>
      <c r="P30" s="8">
        <f>[25]Outubro!$E$19</f>
        <v>61.25</v>
      </c>
      <c r="Q30" s="8">
        <f>[25]Outubro!$E$20</f>
        <v>61.0416666666667</v>
      </c>
      <c r="R30" s="8">
        <f>[25]Outubro!$E$21</f>
        <v>55.625</v>
      </c>
      <c r="S30" s="8">
        <f>[25]Outubro!$E$22</f>
        <v>71.375</v>
      </c>
      <c r="T30" s="8">
        <f>[25]Outubro!$E$23</f>
        <v>95.6666666666667</v>
      </c>
      <c r="U30" s="8">
        <f>[25]Outubro!$E$24</f>
        <v>84.6666666666667</v>
      </c>
      <c r="V30" s="8">
        <f>[25]Outubro!$E$25</f>
        <v>74.5416666666667</v>
      </c>
      <c r="W30" s="8">
        <f>[25]Outubro!$E$26</f>
        <v>68.9583333333333</v>
      </c>
      <c r="X30" s="8">
        <f>[25]Outubro!$E$27</f>
        <v>64.8333333333333</v>
      </c>
      <c r="Y30" s="8">
        <f>[25]Outubro!$E$28</f>
        <v>58.4583333333333</v>
      </c>
      <c r="Z30" s="8">
        <f>[25]Outubro!$E$29</f>
        <v>61.125</v>
      </c>
      <c r="AA30" s="8">
        <f>[25]Outubro!$E$30</f>
        <v>51.75</v>
      </c>
      <c r="AB30" s="8">
        <f>[25]Outubro!$E$31</f>
        <v>51.25</v>
      </c>
      <c r="AC30" s="8">
        <f>[25]Outubro!$E$32</f>
        <v>63.0833333333333</v>
      </c>
      <c r="AD30" s="8">
        <f>[25]Outubro!$E$33</f>
        <v>62.5</v>
      </c>
      <c r="AE30" s="8">
        <f>[25]Outubro!$E$34</f>
        <v>53.6666666666667</v>
      </c>
      <c r="AF30" s="8">
        <f>[25]Outubro!$E$35</f>
        <v>47.0416666666667</v>
      </c>
      <c r="AG30" s="46">
        <f t="shared" si="2"/>
        <v>62.022849462365592</v>
      </c>
      <c r="AJ30" t="s">
        <v>13</v>
      </c>
      <c r="AK30" t="s">
        <v>13</v>
      </c>
    </row>
    <row r="31" spans="1:37" x14ac:dyDescent="0.2">
      <c r="A31" s="5" t="s">
        <v>32</v>
      </c>
      <c r="B31" s="8">
        <f>[26]Outubro!$E5</f>
        <v>46.875</v>
      </c>
      <c r="C31" s="8">
        <f>[26]Outubro!$E6</f>
        <v>48.375</v>
      </c>
      <c r="D31" s="8">
        <f>[26]Outubro!$E7</f>
        <v>72.5</v>
      </c>
      <c r="E31" s="8">
        <f>[26]Outubro!$E8</f>
        <v>59.5416666666667</v>
      </c>
      <c r="F31" s="8">
        <f>[26]Outubro!$E9</f>
        <v>58.2916666666667</v>
      </c>
      <c r="G31" s="8">
        <f>[26]Outubro!$E10</f>
        <v>45.1666666666667</v>
      </c>
      <c r="H31" s="8">
        <f>[26]Outubro!$E11</f>
        <v>38.1666666666667</v>
      </c>
      <c r="I31" s="8">
        <f>[26]Outubro!$E12</f>
        <v>39.125</v>
      </c>
      <c r="J31" s="8">
        <f>[26]Outubro!$E13</f>
        <v>66.9166666666667</v>
      </c>
      <c r="K31" s="8">
        <f>[26]Outubro!$E14</f>
        <v>96.0833333333333</v>
      </c>
      <c r="L31" s="8">
        <f>[26]Outubro!$E15</f>
        <v>91.625</v>
      </c>
      <c r="M31" s="8">
        <f>[26]Outubro!$E16</f>
        <v>75.7083333333333</v>
      </c>
      <c r="N31" s="8">
        <f>[26]Outubro!$E17</f>
        <v>65.75</v>
      </c>
      <c r="O31" s="8">
        <f>[26]Outubro!$E18</f>
        <v>57.5</v>
      </c>
      <c r="P31" s="8">
        <f>[26]Outubro!$E19</f>
        <v>59.0416666666667</v>
      </c>
      <c r="Q31" s="8">
        <f>[26]Outubro!$E20</f>
        <v>64.0833333333333</v>
      </c>
      <c r="R31" s="8">
        <f>[26]Outubro!$E21</f>
        <v>61.2083333333333</v>
      </c>
      <c r="S31" s="8">
        <f>[26]Outubro!$E22</f>
        <v>82.9583333333333</v>
      </c>
      <c r="T31" s="8">
        <f>[26]Outubro!$E23</f>
        <v>92.7083333333333</v>
      </c>
      <c r="U31" s="8">
        <f>[26]Outubro!$E24</f>
        <v>89.0833333333333</v>
      </c>
      <c r="V31" s="8">
        <f>[26]Outubro!$E25</f>
        <v>75.8333333333333</v>
      </c>
      <c r="W31" s="8">
        <f>[26]Outubro!$E26</f>
        <v>71.7083333333333</v>
      </c>
      <c r="X31" s="8">
        <f>[26]Outubro!$E27</f>
        <v>67.3333333333333</v>
      </c>
      <c r="Y31" s="8">
        <f>[26]Outubro!$E28</f>
        <v>61.1666666666667</v>
      </c>
      <c r="Z31" s="8">
        <f>[26]Outubro!$E29</f>
        <v>63.0416666666667</v>
      </c>
      <c r="AA31" s="8">
        <f>[26]Outubro!$E30</f>
        <v>50.25</v>
      </c>
      <c r="AB31" s="8">
        <f>[26]Outubro!$E31</f>
        <v>49.75</v>
      </c>
      <c r="AC31" s="8">
        <f>[26]Outubro!$E32</f>
        <v>57.5</v>
      </c>
      <c r="AD31" s="8">
        <f>[26]Outubro!$E33</f>
        <v>66.8333333333333</v>
      </c>
      <c r="AE31" s="8">
        <f>[26]Outubro!$E34</f>
        <v>54.5</v>
      </c>
      <c r="AF31" s="8">
        <f>[26]Outubro!$E35</f>
        <v>57.9166666666667</v>
      </c>
      <c r="AG31" s="46">
        <f t="shared" si="2"/>
        <v>64.08198924731181</v>
      </c>
      <c r="AH31" s="9" t="s">
        <v>13</v>
      </c>
      <c r="AJ31" t="s">
        <v>13</v>
      </c>
    </row>
    <row r="32" spans="1:37" x14ac:dyDescent="0.2">
      <c r="A32" s="5" t="s">
        <v>33</v>
      </c>
      <c r="B32" s="8">
        <f>[27]Outubro!$E$5</f>
        <v>58.2916666666667</v>
      </c>
      <c r="C32" s="8">
        <f>[27]Outubro!$E$6</f>
        <v>51.7916666666667</v>
      </c>
      <c r="D32" s="8">
        <f>[27]Outubro!$E$7</f>
        <v>64.4583333333333</v>
      </c>
      <c r="E32" s="8">
        <f>[27]Outubro!$E$8</f>
        <v>59.4166666666667</v>
      </c>
      <c r="F32" s="8">
        <f>[27]Outubro!$E$9</f>
        <v>56.4583333333333</v>
      </c>
      <c r="G32" s="8">
        <f>[27]Outubro!$E$10</f>
        <v>49.125</v>
      </c>
      <c r="H32" s="8">
        <f>[27]Outubro!$E$11</f>
        <v>44</v>
      </c>
      <c r="I32" s="8">
        <f>[27]Outubro!$E$12</f>
        <v>45.6666666666667</v>
      </c>
      <c r="J32" s="8">
        <f>[27]Outubro!$E$13</f>
        <v>60.4166666666667</v>
      </c>
      <c r="K32" s="8">
        <f>[27]Outubro!$E$14</f>
        <v>89.7083333333333</v>
      </c>
      <c r="L32" s="8">
        <f>[27]Outubro!$E$15</f>
        <v>89.7083333333333</v>
      </c>
      <c r="M32" s="8">
        <f>[27]Outubro!$E$16</f>
        <v>76.8333333333333</v>
      </c>
      <c r="N32" s="8">
        <f>[27]Outubro!$E$17</f>
        <v>66.25</v>
      </c>
      <c r="O32" s="8">
        <f>[27]Outubro!$E$18</f>
        <v>58.5416666666667</v>
      </c>
      <c r="P32" s="8">
        <f>[27]Outubro!$E$19</f>
        <v>57.2083333333333</v>
      </c>
      <c r="Q32" s="8">
        <f>[27]Outubro!$E$20</f>
        <v>62.9166666666667</v>
      </c>
      <c r="R32" s="8">
        <f>[27]Outubro!$E$21</f>
        <v>66.0416666666667</v>
      </c>
      <c r="S32" s="8">
        <f>[27]Outubro!$E$22</f>
        <v>79.7083333333333</v>
      </c>
      <c r="T32" s="8">
        <f>[27]Outubro!$E$23</f>
        <v>86.7083333333333</v>
      </c>
      <c r="U32" s="8">
        <f>[27]Outubro!$E$24</f>
        <v>81.0833333333333</v>
      </c>
      <c r="V32" s="8">
        <f>[27]Outubro!$E$25</f>
        <v>74.5416666666667</v>
      </c>
      <c r="W32" s="8">
        <f>[27]Outubro!$E$26</f>
        <v>77.625</v>
      </c>
      <c r="X32" s="8">
        <f>[27]Outubro!$E$27</f>
        <v>71</v>
      </c>
      <c r="Y32" s="8">
        <f>[27]Outubro!$E$28</f>
        <v>61.25</v>
      </c>
      <c r="Z32" s="8">
        <f>[27]Outubro!$E$29</f>
        <v>77.3333333333333</v>
      </c>
      <c r="AA32" s="8">
        <f>[27]Outubro!$E$30</f>
        <v>67.5</v>
      </c>
      <c r="AB32" s="8">
        <f>[27]Outubro!$E$31</f>
        <v>57.1666666666667</v>
      </c>
      <c r="AC32" s="8">
        <f>[27]Outubro!$E$32</f>
        <v>74.875</v>
      </c>
      <c r="AD32" s="8">
        <f>[27]Outubro!$E$33</f>
        <v>73.4583333333333</v>
      </c>
      <c r="AE32" s="8">
        <f>[27]Outubro!$E$34</f>
        <v>61.7916666666667</v>
      </c>
      <c r="AF32" s="8">
        <f>[27]Outubro!$E$35</f>
        <v>59.9583333333333</v>
      </c>
      <c r="AG32" s="46">
        <f t="shared" si="2"/>
        <v>66.478494623655905</v>
      </c>
      <c r="AK32" t="s">
        <v>13</v>
      </c>
    </row>
    <row r="33" spans="1:38" s="4" customFormat="1" x14ac:dyDescent="0.2">
      <c r="A33" s="5" t="s">
        <v>34</v>
      </c>
      <c r="B33" s="8">
        <f>[28]Outubro!$E$5</f>
        <v>41.4583333333333</v>
      </c>
      <c r="C33" s="8">
        <f>[28]Outubro!$E$6</f>
        <v>45.695652173913103</v>
      </c>
      <c r="D33" s="8">
        <f>[28]Outubro!$E$7</f>
        <v>57.260869565217398</v>
      </c>
      <c r="E33" s="8">
        <f>[28]Outubro!$E$8</f>
        <v>51.086956521739097</v>
      </c>
      <c r="F33" s="8">
        <f>[28]Outubro!$E$9</f>
        <v>43.9166666666667</v>
      </c>
      <c r="G33" s="8">
        <f>[28]Outubro!$E$10</f>
        <v>30.272727272727298</v>
      </c>
      <c r="H33" s="8">
        <f>[28]Outubro!$E$11</f>
        <v>25.052631578947398</v>
      </c>
      <c r="I33" s="8">
        <f>[28]Outubro!$E$12</f>
        <v>39.4583333333333</v>
      </c>
      <c r="J33" s="8">
        <f>[28]Outubro!$E$13</f>
        <v>45.380952380952401</v>
      </c>
      <c r="K33" s="8">
        <f>[28]Outubro!$E$14</f>
        <v>83.545454545454604</v>
      </c>
      <c r="L33" s="8">
        <f>[28]Outubro!$E$15</f>
        <v>85.5833333333333</v>
      </c>
      <c r="M33" s="8">
        <f>[28]Outubro!$E$16</f>
        <v>70.260869565217405</v>
      </c>
      <c r="N33" s="8">
        <f>[28]Outubro!$E$17</f>
        <v>54.636363636363598</v>
      </c>
      <c r="O33" s="8">
        <f>[28]Outubro!$E$18</f>
        <v>58.545454545454497</v>
      </c>
      <c r="P33" s="8">
        <f>[28]Outubro!$E$19</f>
        <v>57.318181818181799</v>
      </c>
      <c r="Q33" s="8">
        <f>[28]Outubro!$E$20</f>
        <v>55.478260869565197</v>
      </c>
      <c r="R33" s="8">
        <f>[28]Outubro!$E$21</f>
        <v>58.2083333333333</v>
      </c>
      <c r="S33" s="8">
        <f>[28]Outubro!$E$22</f>
        <v>69.681818181818201</v>
      </c>
      <c r="T33" s="8">
        <f>[28]Outubro!$E$23</f>
        <v>77.590909090909093</v>
      </c>
      <c r="U33" s="8">
        <f>[28]Outubro!$E$24</f>
        <v>79.695652173913004</v>
      </c>
      <c r="V33" s="8">
        <f>[28]Outubro!$E$25</f>
        <v>73.090909090909093</v>
      </c>
      <c r="W33" s="8">
        <f>[28]Outubro!$E$26</f>
        <v>67.739130434782595</v>
      </c>
      <c r="X33" s="8">
        <f>[28]Outubro!$E$27</f>
        <v>60.2083333333333</v>
      </c>
      <c r="Y33" s="8">
        <f>[28]Outubro!$E$28</f>
        <v>51.9583333333333</v>
      </c>
      <c r="Z33" s="8">
        <f>[28]Outubro!$E$29</f>
        <v>62.7083333333333</v>
      </c>
      <c r="AA33" s="8">
        <f>[28]Outubro!$E$30</f>
        <v>81.227272727272705</v>
      </c>
      <c r="AB33" s="8">
        <f>[28]Outubro!$E$31</f>
        <v>71.5416666666667</v>
      </c>
      <c r="AC33" s="8">
        <f>[28]Outubro!$E$32</f>
        <v>70</v>
      </c>
      <c r="AD33" s="8">
        <f>[28]Outubro!$E$33</f>
        <v>63.909090909090899</v>
      </c>
      <c r="AE33" s="8">
        <f>[28]Outubro!$E$34</f>
        <v>63.434782608695699</v>
      </c>
      <c r="AF33" s="8">
        <f>[28]Outubro!$E$35</f>
        <v>56.434782608695699</v>
      </c>
      <c r="AG33" s="46">
        <f t="shared" si="2"/>
        <v>59.754206095693142</v>
      </c>
    </row>
    <row r="34" spans="1:38" x14ac:dyDescent="0.2">
      <c r="A34" s="5" t="s">
        <v>35</v>
      </c>
      <c r="B34" s="8">
        <f>[29]Outubro!$E$5</f>
        <v>40.4583333333333</v>
      </c>
      <c r="C34" s="8">
        <f>[29]Outubro!$E$6</f>
        <v>42.0416666666667</v>
      </c>
      <c r="D34" s="8">
        <f>[29]Outubro!$E$7</f>
        <v>55.5</v>
      </c>
      <c r="E34" s="8">
        <f>[29]Outubro!$E$8</f>
        <v>51.9166666666667</v>
      </c>
      <c r="F34" s="8">
        <f>[29]Outubro!$E$9</f>
        <v>46.7916666666667</v>
      </c>
      <c r="G34" s="8">
        <f>[29]Outubro!$E$10</f>
        <v>41.875</v>
      </c>
      <c r="H34" s="8">
        <f>[29]Outubro!$E$11</f>
        <v>44.4166666666667</v>
      </c>
      <c r="I34" s="8">
        <f>[29]Outubro!$E$12</f>
        <v>43.8333333333333</v>
      </c>
      <c r="J34" s="8">
        <f>[29]Outubro!$E$13</f>
        <v>44.625</v>
      </c>
      <c r="K34" s="8">
        <f>[29]Outubro!$E$14</f>
        <v>69.625</v>
      </c>
      <c r="L34" s="8">
        <f>[29]Outubro!$E$15</f>
        <v>66.4166666666667</v>
      </c>
      <c r="M34" s="8">
        <f>[29]Outubro!$E$16</f>
        <v>59.7083333333333</v>
      </c>
      <c r="N34" s="8">
        <f>[29]Outubro!$E$17</f>
        <v>51.5416666666667</v>
      </c>
      <c r="O34" s="8">
        <f>[29]Outubro!$E$18</f>
        <v>45.6666666666667</v>
      </c>
      <c r="P34" s="8">
        <f>[29]Outubro!$E$19</f>
        <v>57.4583333333333</v>
      </c>
      <c r="Q34" s="8">
        <f>[29]Outubro!$E$20</f>
        <v>46.2083333333333</v>
      </c>
      <c r="R34" s="8">
        <f>[29]Outubro!$E$21</f>
        <v>51.75</v>
      </c>
      <c r="S34" s="8">
        <f>[29]Outubro!$E$22</f>
        <v>65.7083333333333</v>
      </c>
      <c r="T34" s="8">
        <f>[29]Outubro!$E$23</f>
        <v>79.6666666666667</v>
      </c>
      <c r="U34" s="8">
        <f>[29]Outubro!$E$24</f>
        <v>76.0416666666667</v>
      </c>
      <c r="V34" s="8">
        <f>[29]Outubro!$E$25</f>
        <v>69.7916666666667</v>
      </c>
      <c r="W34" s="8">
        <f>[29]Outubro!$E$26</f>
        <v>66.4166666666667</v>
      </c>
      <c r="X34" s="8">
        <f>[29]Outubro!$E$27</f>
        <v>57.4166666666667</v>
      </c>
      <c r="Y34" s="8">
        <f>[29]Outubro!$E$28</f>
        <v>48.4583333333333</v>
      </c>
      <c r="Z34" s="8">
        <f>[29]Outubro!$E$29</f>
        <v>50.7083333333333</v>
      </c>
      <c r="AA34" s="8">
        <f>[29]Outubro!$E$30</f>
        <v>81.2916666666667</v>
      </c>
      <c r="AB34" s="8">
        <f>[29]Outubro!$E$31</f>
        <v>75.625</v>
      </c>
      <c r="AC34" s="8">
        <f>[29]Outubro!$E$32</f>
        <v>67.4166666666667</v>
      </c>
      <c r="AD34" s="8">
        <f>[29]Outubro!$E$33</f>
        <v>67.9583333333333</v>
      </c>
      <c r="AE34" s="8">
        <f>[29]Outubro!$E$34</f>
        <v>64.7083333333333</v>
      </c>
      <c r="AF34" s="8">
        <f>[29]Outubro!$E$35</f>
        <v>57.25</v>
      </c>
      <c r="AG34" s="46">
        <f t="shared" si="2"/>
        <v>57.686827956989248</v>
      </c>
      <c r="AJ34" t="s">
        <v>13</v>
      </c>
    </row>
    <row r="35" spans="1:38" x14ac:dyDescent="0.2">
      <c r="A35" s="5" t="s">
        <v>36</v>
      </c>
      <c r="B35" s="8">
        <f>[30]Outubro!$E$5</f>
        <v>40.5416666666667</v>
      </c>
      <c r="C35" s="8">
        <f>[30]Outubro!$E$6</f>
        <v>45.2916666666667</v>
      </c>
      <c r="D35" s="8">
        <f>[30]Outubro!$E$7</f>
        <v>66.1666666666667</v>
      </c>
      <c r="E35" s="8">
        <f>[30]Outubro!$E$8</f>
        <v>65.125</v>
      </c>
      <c r="F35" s="8">
        <f>[30]Outubro!$E$9</f>
        <v>54.4166666666667</v>
      </c>
      <c r="G35" s="8">
        <f>[30]Outubro!$E$10</f>
        <v>43.875</v>
      </c>
      <c r="H35" s="8">
        <f>[30]Outubro!$E$11</f>
        <v>40.5416666666667</v>
      </c>
      <c r="I35" s="8">
        <f>[30]Outubro!$E$12</f>
        <v>36.3333333333333</v>
      </c>
      <c r="J35" s="8">
        <f>[30]Outubro!$E$13</f>
        <v>53.3913043478261</v>
      </c>
      <c r="K35" s="8">
        <f>[30]Outubro!$E$14</f>
        <v>91.8333333333333</v>
      </c>
      <c r="L35" s="8">
        <f>[30]Outubro!$E$15</f>
        <v>91.5416666666667</v>
      </c>
      <c r="M35" s="8">
        <f>[30]Outubro!$E$16</f>
        <v>78.0833333333333</v>
      </c>
      <c r="N35" s="8">
        <f>[30]Outubro!$E$17</f>
        <v>63.7916666666667</v>
      </c>
      <c r="O35" s="8">
        <f>[30]Outubro!$E$18</f>
        <v>53.5416666666667</v>
      </c>
      <c r="P35" s="8">
        <f>[30]Outubro!$E$19</f>
        <v>57.2083333333333</v>
      </c>
      <c r="Q35" s="8">
        <f>[30]Outubro!$E$20</f>
        <v>58.6666666666667</v>
      </c>
      <c r="R35" s="8">
        <f>[30]Outubro!$E$21</f>
        <v>59.6666666666667</v>
      </c>
      <c r="S35" s="8">
        <f>[30]Outubro!$E$22</f>
        <v>81.1666666666667</v>
      </c>
      <c r="T35" s="8">
        <f>[30]Outubro!$E$23</f>
        <v>91.7916666666667</v>
      </c>
      <c r="U35" s="8">
        <f>[30]Outubro!$E$24</f>
        <v>81.6666666666667</v>
      </c>
      <c r="V35" s="8">
        <f>[30]Outubro!$E$25</f>
        <v>77.2916666666667</v>
      </c>
      <c r="W35" s="8">
        <f>[30]Outubro!$E$26</f>
        <v>76.0833333333333</v>
      </c>
      <c r="X35" s="8">
        <f>[30]Outubro!$E$27</f>
        <v>69.4583333333333</v>
      </c>
      <c r="Y35" s="8">
        <f>[30]Outubro!$E$28</f>
        <v>57.9583333333333</v>
      </c>
      <c r="Z35" s="8">
        <f>[30]Outubro!$E$29</f>
        <v>73.25</v>
      </c>
      <c r="AA35" s="8">
        <f>[30]Outubro!$E$30</f>
        <v>84.9583333333333</v>
      </c>
      <c r="AB35" s="8">
        <f>[30]Outubro!$E$31</f>
        <v>72.9166666666667</v>
      </c>
      <c r="AC35" s="8">
        <f>[30]Outubro!$E$32</f>
        <v>76.9166666666667</v>
      </c>
      <c r="AD35" s="8">
        <f>[30]Outubro!$E$33</f>
        <v>73.3333333333333</v>
      </c>
      <c r="AE35" s="8">
        <f>[30]Outubro!$E$34</f>
        <v>60.625</v>
      </c>
      <c r="AF35" s="8">
        <f>[30]Outubro!$E$35</f>
        <v>52.4583333333333</v>
      </c>
      <c r="AG35" s="46">
        <f t="shared" si="2"/>
        <v>65.480364656381497</v>
      </c>
      <c r="AK35" t="s">
        <v>13</v>
      </c>
    </row>
    <row r="36" spans="1:38" x14ac:dyDescent="0.2">
      <c r="A36" s="5" t="s">
        <v>37</v>
      </c>
      <c r="B36" s="8">
        <f>[31]Outubro!$E$5</f>
        <v>34.9166666666667</v>
      </c>
      <c r="C36" s="8">
        <f>[31]Outubro!$E$6</f>
        <v>41.8333333333333</v>
      </c>
      <c r="D36" s="8">
        <f>[31]Outubro!$E$7</f>
        <v>64.2916666666667</v>
      </c>
      <c r="E36" s="8">
        <f>[31]Outubro!$E$8</f>
        <v>62.9583333333333</v>
      </c>
      <c r="F36" s="8">
        <f>[31]Outubro!$E$9</f>
        <v>54.9583333333333</v>
      </c>
      <c r="G36" s="8">
        <f>[31]Outubro!$E$10</f>
        <v>44.5833333333333</v>
      </c>
      <c r="H36" s="8">
        <f>[31]Outubro!$E$11</f>
        <v>34.2916666666667</v>
      </c>
      <c r="I36" s="8">
        <f>[31]Outubro!$E$12</f>
        <v>38.0833333333333</v>
      </c>
      <c r="J36" s="8">
        <f>[31]Outubro!$E$13</f>
        <v>62.5416666666667</v>
      </c>
      <c r="K36" s="8">
        <f>[31]Outubro!$E$14</f>
        <v>97.0416666666667</v>
      </c>
      <c r="L36" s="8">
        <f>[31]Outubro!$E$15</f>
        <v>98.4166666666667</v>
      </c>
      <c r="M36" s="8">
        <f>[31]Outubro!$E$16</f>
        <v>81.5</v>
      </c>
      <c r="N36" s="8">
        <f>[31]Outubro!$E$17</f>
        <v>65.375</v>
      </c>
      <c r="O36" s="8">
        <f>[31]Outubro!$E$18</f>
        <v>59.625</v>
      </c>
      <c r="P36" s="8">
        <f>[31]Outubro!$E$19</f>
        <v>62.5416666666667</v>
      </c>
      <c r="Q36" s="8">
        <f>[31]Outubro!$E$20</f>
        <v>63.75</v>
      </c>
      <c r="R36" s="8">
        <f>[31]Outubro!$E$21</f>
        <v>58.6666666666667</v>
      </c>
      <c r="S36" s="8">
        <f>[31]Outubro!$E$22</f>
        <v>68.9583333333333</v>
      </c>
      <c r="T36" s="8">
        <f>[31]Outubro!$E$23</f>
        <v>94</v>
      </c>
      <c r="U36" s="8">
        <f>[31]Outubro!$E$24</f>
        <v>87.125</v>
      </c>
      <c r="V36" s="8">
        <f>[31]Outubro!$E$25</f>
        <v>76.4583333333333</v>
      </c>
      <c r="W36" s="8">
        <f>[31]Outubro!$E$26</f>
        <v>71.4583333333333</v>
      </c>
      <c r="X36" s="8">
        <f>[31]Outubro!$E$27</f>
        <v>73.1666666666667</v>
      </c>
      <c r="Y36" s="8">
        <f>[31]Outubro!$E$28</f>
        <v>62.75</v>
      </c>
      <c r="Z36" s="8">
        <f>[31]Outubro!$E$29</f>
        <v>80.5833333333333</v>
      </c>
      <c r="AA36" s="8">
        <f>[31]Outubro!$E$30</f>
        <v>83.7916666666667</v>
      </c>
      <c r="AB36" s="8">
        <f>[31]Outubro!$E$31</f>
        <v>68.0416666666667</v>
      </c>
      <c r="AC36" s="8">
        <f>[31]Outubro!$E$32</f>
        <v>77.5833333333333</v>
      </c>
      <c r="AD36" s="8">
        <f>[31]Outubro!$E$33</f>
        <v>74.7083333333333</v>
      </c>
      <c r="AE36" s="8">
        <f>[31]Outubro!$E$34</f>
        <v>57.5833333333333</v>
      </c>
      <c r="AF36" s="8">
        <f>[31]Outubro!$E$35</f>
        <v>51.4166666666667</v>
      </c>
      <c r="AG36" s="46">
        <f t="shared" si="2"/>
        <v>66.225806451612897</v>
      </c>
      <c r="AK36" t="s">
        <v>13</v>
      </c>
    </row>
    <row r="37" spans="1:38" x14ac:dyDescent="0.2">
      <c r="A37" s="5" t="s">
        <v>38</v>
      </c>
      <c r="B37" s="8">
        <f>[32]Outubro!$E$5</f>
        <v>26.5</v>
      </c>
      <c r="C37" s="8">
        <f>[32]Outubro!$E$6</f>
        <v>25.0833333333333</v>
      </c>
      <c r="D37" s="8">
        <f>[32]Outubro!$E$7</f>
        <v>45.9583333333333</v>
      </c>
      <c r="E37" s="8">
        <f>[32]Outubro!$E$8</f>
        <v>49.478260869565197</v>
      </c>
      <c r="F37" s="8">
        <f>[32]Outubro!$E$9</f>
        <v>45.0833333333333</v>
      </c>
      <c r="G37" s="8">
        <f>[32]Outubro!$E$10</f>
        <v>38.3913043478261</v>
      </c>
      <c r="H37" s="8">
        <f>[32]Outubro!$E$11</f>
        <v>26.6666666666667</v>
      </c>
      <c r="I37" s="8">
        <f>[32]Outubro!$E$12</f>
        <v>25.260869565217401</v>
      </c>
      <c r="J37" s="8">
        <f>[32]Outubro!$E$13</f>
        <v>45.043478260869598</v>
      </c>
      <c r="K37" s="8">
        <f>[32]Outubro!$E$14</f>
        <v>79</v>
      </c>
      <c r="L37" s="8">
        <f>[32]Outubro!$E$15</f>
        <v>74</v>
      </c>
      <c r="M37" s="8">
        <f>[32]Outubro!$E$16</f>
        <v>68.2083333333333</v>
      </c>
      <c r="N37" s="8">
        <f>[32]Outubro!$E$17</f>
        <v>48.9166666666667</v>
      </c>
      <c r="O37" s="8">
        <f>[32]Outubro!$E$18</f>
        <v>44.75</v>
      </c>
      <c r="P37" s="8">
        <f>[32]Outubro!$E$19</f>
        <v>67.0833333333333</v>
      </c>
      <c r="Q37" s="8">
        <f>[32]Outubro!$E$20</f>
        <v>54.625</v>
      </c>
      <c r="R37" s="8">
        <f>[32]Outubro!$E$21</f>
        <v>48.7083333333333</v>
      </c>
      <c r="S37" s="8">
        <f>[32]Outubro!$E$22</f>
        <v>66.9166666666667</v>
      </c>
      <c r="T37" s="8">
        <f>[32]Outubro!$E$23</f>
        <v>77.7916666666667</v>
      </c>
      <c r="U37" s="8">
        <f>[32]Outubro!$E$24</f>
        <v>87.913043478260903</v>
      </c>
      <c r="V37" s="8">
        <f>[32]Outubro!$E$25</f>
        <v>79.2916666666667</v>
      </c>
      <c r="W37" s="8">
        <f>[32]Outubro!$E$26</f>
        <v>69.7916666666667</v>
      </c>
      <c r="X37" s="8">
        <f>[32]Outubro!$E$27</f>
        <v>68.125</v>
      </c>
      <c r="Y37" s="8">
        <f>[32]Outubro!$E$28</f>
        <v>65.1666666666667</v>
      </c>
      <c r="Z37" s="8">
        <f>[32]Outubro!$E$29</f>
        <v>65.5833333333333</v>
      </c>
      <c r="AA37" s="8">
        <f>[32]Outubro!$E$30</f>
        <v>74.7083333333333</v>
      </c>
      <c r="AB37" s="8">
        <f>[32]Outubro!$E$31</f>
        <v>73.086956521739097</v>
      </c>
      <c r="AC37" s="8">
        <f>[32]Outubro!$E$32</f>
        <v>79.5833333333333</v>
      </c>
      <c r="AD37" s="8">
        <f>[32]Outubro!$E$33</f>
        <v>66.0833333333333</v>
      </c>
      <c r="AE37" s="8">
        <f>[32]Outubro!$E$34</f>
        <v>64.0416666666667</v>
      </c>
      <c r="AF37" s="8">
        <f>[32]Outubro!$E$35</f>
        <v>54.0416666666667</v>
      </c>
      <c r="AG37" s="46">
        <f t="shared" si="2"/>
        <v>58.222007947639078</v>
      </c>
      <c r="AI37" t="s">
        <v>13</v>
      </c>
      <c r="AK37" t="s">
        <v>13</v>
      </c>
    </row>
    <row r="38" spans="1:38" x14ac:dyDescent="0.2">
      <c r="A38" s="5" t="s">
        <v>39</v>
      </c>
      <c r="B38" s="8">
        <f>[33]Outubro!$E5</f>
        <v>48.75</v>
      </c>
      <c r="C38" s="8">
        <f>[33]Outubro!$E6</f>
        <v>50.2083333333333</v>
      </c>
      <c r="D38" s="8">
        <f>[33]Outubro!$E7</f>
        <v>53.363636363636402</v>
      </c>
      <c r="E38" s="8">
        <f>[33]Outubro!$E8</f>
        <v>54.2083333333333</v>
      </c>
      <c r="F38" s="8">
        <f>[33]Outubro!$E9</f>
        <v>39.4166666666667</v>
      </c>
      <c r="G38" s="8">
        <f>[33]Outubro!$E10</f>
        <v>31.727272727272702</v>
      </c>
      <c r="H38" s="8">
        <f>[33]Outubro!$E11</f>
        <v>40.6666666666667</v>
      </c>
      <c r="I38" s="8">
        <f>[33]Outubro!$E12</f>
        <v>47.913043478260903</v>
      </c>
      <c r="J38" s="8">
        <f>[33]Outubro!$E13</f>
        <v>68.95</v>
      </c>
      <c r="K38" s="8">
        <f>[33]Outubro!$E14</f>
        <v>79.375</v>
      </c>
      <c r="L38" s="8">
        <f>[33]Outubro!$E15</f>
        <v>80.526315789473699</v>
      </c>
      <c r="M38" s="8">
        <f>[33]Outubro!$E16</f>
        <v>61.523809523809497</v>
      </c>
      <c r="N38" s="8">
        <f>[33]Outubro!$E17</f>
        <v>59.2083333333333</v>
      </c>
      <c r="O38" s="8">
        <f>[33]Outubro!$E18</f>
        <v>57.347826086956502</v>
      </c>
      <c r="P38" s="8">
        <f>[33]Outubro!$E19</f>
        <v>60.086956521739097</v>
      </c>
      <c r="Q38" s="8">
        <f>[33]Outubro!$E20</f>
        <v>60.086956521739097</v>
      </c>
      <c r="R38" s="8">
        <f>[33]Outubro!$E21</f>
        <v>63.0416666666667</v>
      </c>
      <c r="S38" s="8">
        <f>[33]Outubro!$E22</f>
        <v>77.130434782608702</v>
      </c>
      <c r="T38" s="8">
        <f>[33]Outubro!$E23</f>
        <v>83.8</v>
      </c>
      <c r="U38" s="8">
        <f>[33]Outubro!$E24</f>
        <v>82.952380952380906</v>
      </c>
      <c r="V38" s="8">
        <f>[33]Outubro!$E25</f>
        <v>77.772727272727295</v>
      </c>
      <c r="W38" s="8">
        <f>[33]Outubro!$E26</f>
        <v>72.571428571428598</v>
      </c>
      <c r="X38" s="8">
        <f>[33]Outubro!$E27</f>
        <v>73.590909090909093</v>
      </c>
      <c r="Y38" s="8">
        <f>[33]Outubro!$E28</f>
        <v>67.952380952381006</v>
      </c>
      <c r="Z38" s="8">
        <f>[33]Outubro!$E29</f>
        <v>65.8333333333333</v>
      </c>
      <c r="AA38" s="8">
        <f>[33]Outubro!$E30</f>
        <v>81.5</v>
      </c>
      <c r="AB38" s="8">
        <f>[33]Outubro!$E31</f>
        <v>86.523809523809504</v>
      </c>
      <c r="AC38" s="8">
        <f>[33]Outubro!$E32</f>
        <v>79.347826086956502</v>
      </c>
      <c r="AD38" s="8">
        <f>[33]Outubro!$E33</f>
        <v>68.260869565217405</v>
      </c>
      <c r="AE38" s="8">
        <f>[33]Outubro!$E34</f>
        <v>65.5</v>
      </c>
      <c r="AF38" s="8">
        <f>[33]Outubro!$E35</f>
        <v>66</v>
      </c>
      <c r="AG38" s="46">
        <f t="shared" si="2"/>
        <v>64.681836036923883</v>
      </c>
      <c r="AI38" t="s">
        <v>13</v>
      </c>
      <c r="AJ38" t="s">
        <v>13</v>
      </c>
    </row>
    <row r="39" spans="1:38" x14ac:dyDescent="0.2">
      <c r="A39" s="5" t="s">
        <v>40</v>
      </c>
      <c r="B39" s="8">
        <f>[34]Outubro!$E$5</f>
        <v>38.25</v>
      </c>
      <c r="C39" s="8">
        <f>[34]Outubro!$E$6</f>
        <v>37.625</v>
      </c>
      <c r="D39" s="8">
        <f>[34]Outubro!$E$7</f>
        <v>79.125</v>
      </c>
      <c r="E39" s="8">
        <f>[34]Outubro!$E$8</f>
        <v>56.8333333333333</v>
      </c>
      <c r="F39" s="8">
        <f>[34]Outubro!$E$9</f>
        <v>55.3333333333333</v>
      </c>
      <c r="G39" s="8">
        <f>[34]Outubro!$E$10</f>
        <v>41.9166666666667</v>
      </c>
      <c r="H39" s="8">
        <f>[34]Outubro!$E$11</f>
        <v>35.1666666666667</v>
      </c>
      <c r="I39" s="8">
        <f>[34]Outubro!$E$12</f>
        <v>32.8333333333333</v>
      </c>
      <c r="J39" s="8">
        <f>[34]Outubro!$E$13</f>
        <v>56.5</v>
      </c>
      <c r="K39" s="8">
        <f>[34]Outubro!$E$14</f>
        <v>89.625</v>
      </c>
      <c r="L39" s="8">
        <f>[34]Outubro!$E$15</f>
        <v>90.5</v>
      </c>
      <c r="M39" s="8">
        <f>[34]Outubro!$E$16</f>
        <v>67.3333333333333</v>
      </c>
      <c r="N39" s="8">
        <f>[34]Outubro!$E$17</f>
        <v>63.2916666666667</v>
      </c>
      <c r="O39" s="8">
        <f>[34]Outubro!$E$18</f>
        <v>59.4583333333333</v>
      </c>
      <c r="P39" s="8">
        <f>[34]Outubro!$E$19</f>
        <v>56.5833333333333</v>
      </c>
      <c r="Q39" s="8">
        <f>[34]Outubro!$E$20</f>
        <v>60.875</v>
      </c>
      <c r="R39" s="8">
        <f>[34]Outubro!$E$21</f>
        <v>57.5</v>
      </c>
      <c r="S39" s="8">
        <f>[34]Outubro!$E$22</f>
        <v>75.6666666666667</v>
      </c>
      <c r="T39" s="8">
        <f>[34]Outubro!$E$23</f>
        <v>80.125</v>
      </c>
      <c r="U39" s="8">
        <f>[34]Outubro!$E$24</f>
        <v>84.2083333333333</v>
      </c>
      <c r="V39" s="8">
        <f>[34]Outubro!$E$25</f>
        <v>72.8333333333333</v>
      </c>
      <c r="W39" s="8">
        <f>[34]Outubro!$E$26</f>
        <v>70.6666666666667</v>
      </c>
      <c r="X39" s="8">
        <f>[34]Outubro!$E$27</f>
        <v>59.7083333333333</v>
      </c>
      <c r="Y39" s="8">
        <f>[34]Outubro!$E$28</f>
        <v>52.3333333333333</v>
      </c>
      <c r="Z39" s="8">
        <f>[34]Outubro!$E$29</f>
        <v>55.0833333333333</v>
      </c>
      <c r="AA39" s="8">
        <f>[34]Outubro!$E$30</f>
        <v>48.5416666666667</v>
      </c>
      <c r="AB39" s="8">
        <f>[34]Outubro!$E$31</f>
        <v>48.9583333333333</v>
      </c>
      <c r="AC39" s="8">
        <f>[34]Outubro!$E$32</f>
        <v>48.260869565217398</v>
      </c>
      <c r="AD39" s="8">
        <f>[34]Outubro!$E$33</f>
        <v>61.7083333333333</v>
      </c>
      <c r="AE39" s="8">
        <f>[34]Outubro!$E$34</f>
        <v>49.3333333333333</v>
      </c>
      <c r="AF39" s="8">
        <f>[34]Outubro!$E$35</f>
        <v>59.4166666666667</v>
      </c>
      <c r="AG39" s="46">
        <f t="shared" si="2"/>
        <v>59.535296867695173</v>
      </c>
      <c r="AH39" s="9" t="s">
        <v>13</v>
      </c>
      <c r="AI39" t="s">
        <v>13</v>
      </c>
      <c r="AK39" t="s">
        <v>13</v>
      </c>
    </row>
    <row r="40" spans="1:38" x14ac:dyDescent="0.2">
      <c r="A40" s="5" t="s">
        <v>41</v>
      </c>
      <c r="B40" s="8">
        <f>[35]Outubro!$E$5</f>
        <v>35.6666666666667</v>
      </c>
      <c r="C40" s="8">
        <f>[35]Outubro!$E$6</f>
        <v>39.9583333333333</v>
      </c>
      <c r="D40" s="8">
        <f>[35]Outubro!$E$7</f>
        <v>56.4166666666667</v>
      </c>
      <c r="E40" s="8">
        <f>[35]Outubro!$E$8</f>
        <v>45.875</v>
      </c>
      <c r="F40" s="8">
        <f>[35]Outubro!$E$9</f>
        <v>48.2916666666667</v>
      </c>
      <c r="G40" s="8">
        <f>[35]Outubro!$E$10</f>
        <v>39.4583333333333</v>
      </c>
      <c r="H40" s="8">
        <f>[35]Outubro!$E$11</f>
        <v>30.5416666666667</v>
      </c>
      <c r="I40" s="8">
        <f>[35]Outubro!$E$12</f>
        <v>38.5</v>
      </c>
      <c r="J40" s="8">
        <f>[35]Outubro!$E$13</f>
        <v>74.375</v>
      </c>
      <c r="K40" s="8">
        <f>[35]Outubro!$E$14</f>
        <v>84.5</v>
      </c>
      <c r="L40" s="8">
        <f>[35]Outubro!$E$15</f>
        <v>80.5416666666667</v>
      </c>
      <c r="M40" s="8">
        <f>[35]Outubro!$E$16</f>
        <v>66.25</v>
      </c>
      <c r="N40" s="8">
        <f>[35]Outubro!$E$17</f>
        <v>58.2083333333333</v>
      </c>
      <c r="O40" s="8">
        <f>[35]Outubro!$E$18</f>
        <v>61.375</v>
      </c>
      <c r="P40" s="8">
        <f>[35]Outubro!$E$19</f>
        <v>64.1666666666667</v>
      </c>
      <c r="Q40" s="8">
        <f>[35]Outubro!$E$20</f>
        <v>56.4166666666667</v>
      </c>
      <c r="R40" s="8">
        <f>[35]Outubro!$E$21</f>
        <v>56.0416666666667</v>
      </c>
      <c r="S40" s="8">
        <f>[35]Outubro!$E$22</f>
        <v>67.875</v>
      </c>
      <c r="T40" s="8">
        <f>[35]Outubro!$E$23</f>
        <v>73.5416666666667</v>
      </c>
      <c r="U40" s="8">
        <f>[35]Outubro!$E$24</f>
        <v>66.9583333333333</v>
      </c>
      <c r="V40" s="8">
        <f>[35]Outubro!$E$25</f>
        <v>62.5416666666667</v>
      </c>
      <c r="W40" s="8">
        <f>[35]Outubro!$E$26</f>
        <v>61.25</v>
      </c>
      <c r="X40" s="8">
        <f>[35]Outubro!$E$27</f>
        <v>58.5833333333333</v>
      </c>
      <c r="Y40" s="8">
        <f>[35]Outubro!$E$28</f>
        <v>45.5416666666667</v>
      </c>
      <c r="Z40" s="8">
        <f>[35]Outubro!$E$29</f>
        <v>42.7083333333333</v>
      </c>
      <c r="AA40" s="8">
        <f>[35]Outubro!$E$30</f>
        <v>55.8333333333333</v>
      </c>
      <c r="AB40" s="8">
        <f>[35]Outubro!$E$31</f>
        <v>47.6666666666667</v>
      </c>
      <c r="AC40" s="8">
        <f>[35]Outubro!$E$32</f>
        <v>45</v>
      </c>
      <c r="AD40" s="8">
        <f>[35]Outubro!$E$33</f>
        <v>54.3333333333333</v>
      </c>
      <c r="AE40" s="8">
        <f>[35]Outubro!$E$34</f>
        <v>60.0833333333333</v>
      </c>
      <c r="AF40" s="8">
        <f>[35]Outubro!$E$35</f>
        <v>52</v>
      </c>
      <c r="AG40" s="46">
        <f t="shared" si="2"/>
        <v>55.822580645161288</v>
      </c>
      <c r="AJ40" t="s">
        <v>13</v>
      </c>
      <c r="AK40" t="s">
        <v>13</v>
      </c>
    </row>
    <row r="41" spans="1:38" x14ac:dyDescent="0.2">
      <c r="A41" s="5" t="s">
        <v>42</v>
      </c>
      <c r="B41" s="8">
        <f>[36]Outubro!$E$5</f>
        <v>42.125</v>
      </c>
      <c r="C41" s="8">
        <f>[36]Outubro!$E$6</f>
        <v>48.0833333333333</v>
      </c>
      <c r="D41" s="8">
        <f>[36]Outubro!$E$7</f>
        <v>56.9166666666667</v>
      </c>
      <c r="E41" s="8">
        <f>[36]Outubro!$E$8</f>
        <v>58.8333333333333</v>
      </c>
      <c r="F41" s="8">
        <f>[36]Outubro!$E$9</f>
        <v>53.75</v>
      </c>
      <c r="G41" s="8">
        <f>[36]Outubro!$E$10</f>
        <v>43.2916666666667</v>
      </c>
      <c r="H41" s="8">
        <f>[36]Outubro!$E$11</f>
        <v>36.375</v>
      </c>
      <c r="I41" s="8">
        <f>[36]Outubro!$E$12</f>
        <v>42.1666666666667</v>
      </c>
      <c r="J41" s="8">
        <f>[36]Outubro!$E$13</f>
        <v>55.7916666666667</v>
      </c>
      <c r="K41" s="8">
        <f>[36]Outubro!$E$14</f>
        <v>93.25</v>
      </c>
      <c r="L41" s="8">
        <f>[36]Outubro!$E$15</f>
        <v>82.9583333333333</v>
      </c>
      <c r="M41" s="8">
        <f>[36]Outubro!$E$16</f>
        <v>74.6666666666667</v>
      </c>
      <c r="N41" s="8">
        <f>[36]Outubro!$E$17</f>
        <v>63.25</v>
      </c>
      <c r="O41" s="8">
        <f>[36]Outubro!$E$18</f>
        <v>53.75</v>
      </c>
      <c r="P41" s="8">
        <f>[36]Outubro!$E$19</f>
        <v>52.4166666666667</v>
      </c>
      <c r="Q41" s="8">
        <f>[36]Outubro!$E$20</f>
        <v>54.7916666666667</v>
      </c>
      <c r="R41" s="8">
        <f>[36]Outubro!$E$21</f>
        <v>55.2083333333333</v>
      </c>
      <c r="S41" s="8">
        <f>[36]Outubro!$E$22</f>
        <v>82.2916666666667</v>
      </c>
      <c r="T41" s="8">
        <f>[36]Outubro!$E$23</f>
        <v>92.2916666666667</v>
      </c>
      <c r="U41" s="8">
        <f>[36]Outubro!$E$24</f>
        <v>86.875</v>
      </c>
      <c r="V41" s="8">
        <f>[36]Outubro!$E$25</f>
        <v>76.0833333333333</v>
      </c>
      <c r="W41" s="8">
        <f>[36]Outubro!$E$26</f>
        <v>71</v>
      </c>
      <c r="X41" s="8">
        <f>[36]Outubro!$E$27</f>
        <v>69.4583333333333</v>
      </c>
      <c r="Y41" s="8">
        <f>[36]Outubro!$E$28</f>
        <v>59</v>
      </c>
      <c r="Z41" s="8">
        <f>[36]Outubro!$E$29</f>
        <v>63.0416666666667</v>
      </c>
      <c r="AA41" s="8">
        <f>[36]Outubro!$E$30</f>
        <v>87.875</v>
      </c>
      <c r="AB41" s="8">
        <f>[36]Outubro!$E$31</f>
        <v>83.625</v>
      </c>
      <c r="AC41" s="8">
        <f>[36]Outubro!$E$32</f>
        <v>84.875</v>
      </c>
      <c r="AD41" s="8">
        <f>[36]Outubro!$E$33</f>
        <v>79.625</v>
      </c>
      <c r="AE41" s="8">
        <f>[36]Outubro!$E$34</f>
        <v>66.2083333333333</v>
      </c>
      <c r="AF41" s="8">
        <f>[36]Outubro!$E$35</f>
        <v>56.7916666666667</v>
      </c>
      <c r="AG41" s="46">
        <f t="shared" si="2"/>
        <v>65.376344086021504</v>
      </c>
      <c r="AI41" t="s">
        <v>13</v>
      </c>
      <c r="AJ41" t="s">
        <v>13</v>
      </c>
    </row>
    <row r="42" spans="1:38" x14ac:dyDescent="0.2">
      <c r="A42" s="5" t="s">
        <v>43</v>
      </c>
      <c r="B42" s="8">
        <f>[37]Outubro!$E$5</f>
        <v>47.2916666666667</v>
      </c>
      <c r="C42" s="8">
        <f>[37]Outubro!$E$6</f>
        <v>50.25</v>
      </c>
      <c r="D42" s="8">
        <f>[37]Outubro!$E$7</f>
        <v>65.7083333333333</v>
      </c>
      <c r="E42" s="8">
        <f>[37]Outubro!$E$8</f>
        <v>64.625</v>
      </c>
      <c r="F42" s="8">
        <f>[37]Outubro!$E$9</f>
        <v>56.1666666666667</v>
      </c>
      <c r="G42" s="8">
        <f>[37]Outubro!$E$10</f>
        <v>50.9166666666667</v>
      </c>
      <c r="H42" s="8">
        <f>[37]Outubro!$E$11</f>
        <v>48.6666666666667</v>
      </c>
      <c r="I42" s="8">
        <f>[37]Outubro!$E$12</f>
        <v>41.5416666666667</v>
      </c>
      <c r="J42" s="8">
        <f>[37]Outubro!$E$13</f>
        <v>60.6666666666667</v>
      </c>
      <c r="K42" s="8">
        <f>[37]Outubro!$E$14</f>
        <v>93</v>
      </c>
      <c r="L42" s="8">
        <f>[37]Outubro!$E$15</f>
        <v>93.125</v>
      </c>
      <c r="M42" s="8">
        <f>[37]Outubro!$E$16</f>
        <v>79.25</v>
      </c>
      <c r="N42" s="8">
        <f>[37]Outubro!$E$17</f>
        <v>68.4583333333333</v>
      </c>
      <c r="O42" s="8">
        <f>[37]Outubro!$E$18</f>
        <v>57.1666666666667</v>
      </c>
      <c r="P42" s="8">
        <f>[37]Outubro!$E$19</f>
        <v>60.0833333333333</v>
      </c>
      <c r="Q42" s="8">
        <f>[37]Outubro!$E$20</f>
        <v>59.625</v>
      </c>
      <c r="R42" s="8">
        <f>[37]Outubro!$E$21</f>
        <v>62.7083333333333</v>
      </c>
      <c r="S42" s="8">
        <f>[37]Outubro!$E$22</f>
        <v>78.0416666666667</v>
      </c>
      <c r="T42" s="8">
        <f>[37]Outubro!$E$23</f>
        <v>86.9583333333333</v>
      </c>
      <c r="U42" s="8">
        <f>[37]Outubro!$E$24</f>
        <v>83.3333333333333</v>
      </c>
      <c r="V42" s="8">
        <f>[37]Outubro!$E$25</f>
        <v>78.0416666666667</v>
      </c>
      <c r="W42" s="8">
        <f>[37]Outubro!$E$26</f>
        <v>80.2083333333333</v>
      </c>
      <c r="X42" s="8">
        <f>[37]Outubro!$E$27</f>
        <v>73.9166666666667</v>
      </c>
      <c r="Y42" s="8">
        <f>[37]Outubro!$E$28</f>
        <v>63.2916666666667</v>
      </c>
      <c r="Z42" s="8">
        <f>[37]Outubro!$E$29</f>
        <v>78.0833333333333</v>
      </c>
      <c r="AA42" s="8">
        <f>[37]Outubro!$E$30</f>
        <v>73.0833333333333</v>
      </c>
      <c r="AB42" s="8">
        <f>[37]Outubro!$E$31</f>
        <v>65</v>
      </c>
      <c r="AC42" s="8">
        <f>[37]Outubro!$E$32</f>
        <v>77.375</v>
      </c>
      <c r="AD42" s="8">
        <f>[37]Outubro!$E$33</f>
        <v>73.7916666666667</v>
      </c>
      <c r="AE42" s="8">
        <f>[37]Outubro!$E$34</f>
        <v>62.2083333333333</v>
      </c>
      <c r="AF42" s="8">
        <f>[37]Outubro!$E$35</f>
        <v>53.625</v>
      </c>
      <c r="AG42" s="46">
        <f t="shared" si="2"/>
        <v>67.297043010752674</v>
      </c>
      <c r="AJ42" t="s">
        <v>13</v>
      </c>
      <c r="AK42" t="s">
        <v>13</v>
      </c>
    </row>
    <row r="43" spans="1:38" x14ac:dyDescent="0.2">
      <c r="A43" s="5" t="s">
        <v>44</v>
      </c>
      <c r="B43" s="8">
        <f>[38]Outubro!$E$5</f>
        <v>42.125</v>
      </c>
      <c r="C43" s="8">
        <f>[38]Outubro!$E$6</f>
        <v>48.0833333333333</v>
      </c>
      <c r="D43" s="8">
        <f>[38]Outubro!$E$7</f>
        <v>56.9166666666667</v>
      </c>
      <c r="E43" s="8">
        <f>[38]Outubro!$E$8</f>
        <v>58.8333333333333</v>
      </c>
      <c r="F43" s="8">
        <f>[38]Outubro!$E$9</f>
        <v>53.75</v>
      </c>
      <c r="G43" s="8">
        <f>[38]Outubro!$E$10</f>
        <v>43.2916666666667</v>
      </c>
      <c r="H43" s="8">
        <f>[38]Outubro!$E$11</f>
        <v>36.625</v>
      </c>
      <c r="I43" s="8">
        <f>[38]Outubro!$E$12</f>
        <v>38.3333333333333</v>
      </c>
      <c r="J43" s="8">
        <f>[38]Outubro!$E$13</f>
        <v>68.7916666666667</v>
      </c>
      <c r="K43" s="8">
        <f>[38]Outubro!$E$14</f>
        <v>96.9166666666667</v>
      </c>
      <c r="L43" s="8">
        <f>[38]Outubro!$E$15</f>
        <v>93.6666666666667</v>
      </c>
      <c r="M43" s="8">
        <f>[38]Outubro!$E$16</f>
        <v>78.2916666666667</v>
      </c>
      <c r="N43" s="8">
        <f>[38]Outubro!$E$17</f>
        <v>70</v>
      </c>
      <c r="O43" s="8">
        <f>[38]Outubro!$E$18</f>
        <v>57.5416666666667</v>
      </c>
      <c r="P43" s="8">
        <f>[38]Outubro!$E$19</f>
        <v>60.2083333333333</v>
      </c>
      <c r="Q43" s="8">
        <f>[38]Outubro!$E$20</f>
        <v>65.4166666666667</v>
      </c>
      <c r="R43" s="8">
        <f>[38]Outubro!$E$21</f>
        <v>63.75</v>
      </c>
      <c r="S43" s="8">
        <f>[38]Outubro!$E$22</f>
        <v>74.25</v>
      </c>
      <c r="T43" s="8">
        <f>[38]Outubro!$E$23</f>
        <v>88.6666666666667</v>
      </c>
      <c r="U43" s="8">
        <f>[38]Outubro!$E$24</f>
        <v>89.75</v>
      </c>
      <c r="V43" s="8">
        <f>[38]Outubro!$E$25</f>
        <v>81.8333333333333</v>
      </c>
      <c r="W43" s="8">
        <f>[38]Outubro!$E$26</f>
        <v>74.4583333333333</v>
      </c>
      <c r="X43" s="8">
        <f>[38]Outubro!$E$27</f>
        <v>73.9166666666667</v>
      </c>
      <c r="Y43" s="8">
        <f>[38]Outubro!$E$28</f>
        <v>75.0416666666667</v>
      </c>
      <c r="Z43" s="8">
        <f>[38]Outubro!$E$29</f>
        <v>73.2083333333333</v>
      </c>
      <c r="AA43" s="8">
        <f>[38]Outubro!$E$30</f>
        <v>87.4166666666667</v>
      </c>
      <c r="AB43" s="8">
        <f>[38]Outubro!$E$31</f>
        <v>76.7916666666667</v>
      </c>
      <c r="AC43" s="8">
        <f>[38]Outubro!$E$32</f>
        <v>81.5833333333333</v>
      </c>
      <c r="AD43" s="8">
        <f>[38]Outubro!$E$33</f>
        <v>78.1666666666667</v>
      </c>
      <c r="AE43" s="8">
        <f>[38]Outubro!$E$34</f>
        <v>68</v>
      </c>
      <c r="AF43" s="8">
        <f>[38]Outubro!$E$35</f>
        <v>57</v>
      </c>
      <c r="AG43" s="46">
        <f t="shared" si="2"/>
        <v>68.149193548387117</v>
      </c>
      <c r="AK43" t="s">
        <v>13</v>
      </c>
    </row>
    <row r="44" spans="1:38" x14ac:dyDescent="0.2">
      <c r="A44" s="5" t="s">
        <v>45</v>
      </c>
      <c r="B44" s="8">
        <f>[39]Outubro!$E$5</f>
        <v>38.9166666666667</v>
      </c>
      <c r="C44" s="8">
        <f>[39]Outubro!$E$6</f>
        <v>42.2916666666667</v>
      </c>
      <c r="D44" s="8">
        <f>[39]Outubro!$E$7</f>
        <v>53.1666666666667</v>
      </c>
      <c r="E44" s="8">
        <f>[39]Outubro!$E$8</f>
        <v>56.0833333333333</v>
      </c>
      <c r="F44" s="8">
        <f>[39]Outubro!$E$9</f>
        <v>49.0416666666667</v>
      </c>
      <c r="G44" s="8">
        <f>[39]Outubro!$E$10</f>
        <v>30.4583333333333</v>
      </c>
      <c r="H44" s="8">
        <f>[39]Outubro!$E$11</f>
        <v>25.2083333333333</v>
      </c>
      <c r="I44" s="8">
        <f>[39]Outubro!$E$12</f>
        <v>41.375</v>
      </c>
      <c r="J44" s="8">
        <f>[39]Outubro!$E$13</f>
        <v>55.5833333333333</v>
      </c>
      <c r="K44" s="8">
        <f>[39]Outubro!$E$14</f>
        <v>86.5833333333333</v>
      </c>
      <c r="L44" s="8">
        <f>[39]Outubro!$E$15</f>
        <v>72.25</v>
      </c>
      <c r="M44" s="8">
        <f>[39]Outubro!$E$16</f>
        <v>66</v>
      </c>
      <c r="N44" s="8">
        <f>[39]Outubro!$E$17</f>
        <v>57</v>
      </c>
      <c r="O44" s="8">
        <f>[39]Outubro!$E$18</f>
        <v>43.7916666666667</v>
      </c>
      <c r="P44" s="8">
        <f>[39]Outubro!$E$19</f>
        <v>48.0833333333333</v>
      </c>
      <c r="Q44" s="8">
        <f>[39]Outubro!$E$20</f>
        <v>51</v>
      </c>
      <c r="R44" s="8">
        <f>[39]Outubro!$E$21</f>
        <v>54.875</v>
      </c>
      <c r="S44" s="8">
        <f>[39]Outubro!$E$22</f>
        <v>63.25</v>
      </c>
      <c r="T44" s="8">
        <f>[39]Outubro!$E$23</f>
        <v>88.375</v>
      </c>
      <c r="U44" s="8">
        <f>[39]Outubro!$E$24</f>
        <v>88.5</v>
      </c>
      <c r="V44" s="8">
        <f>[39]Outubro!$E$25</f>
        <v>76.125</v>
      </c>
      <c r="W44" s="8">
        <f>[39]Outubro!$E$26</f>
        <v>70.5416666666667</v>
      </c>
      <c r="X44" s="8">
        <f>[39]Outubro!$E$27</f>
        <v>71.8333333333333</v>
      </c>
      <c r="Y44" s="8">
        <f>[39]Outubro!$E$28</f>
        <v>67.5833333333333</v>
      </c>
      <c r="Z44" s="8">
        <f>[39]Outubro!$E$29</f>
        <v>69.25</v>
      </c>
      <c r="AA44" s="8">
        <f>[39]Outubro!$E$30</f>
        <v>85.125</v>
      </c>
      <c r="AB44" s="8">
        <f>[39]Outubro!$E$31</f>
        <v>82</v>
      </c>
      <c r="AC44" s="8">
        <f>[39]Outubro!$E$32</f>
        <v>79.6666666666667</v>
      </c>
      <c r="AD44" s="8">
        <f>[39]Outubro!$E$33</f>
        <v>76.2083333333333</v>
      </c>
      <c r="AE44" s="8">
        <f>[39]Outubro!$E$34</f>
        <v>60.9583333333333</v>
      </c>
      <c r="AF44" s="8">
        <f>[39]Outubro!$E$35</f>
        <v>56.4166666666667</v>
      </c>
      <c r="AG44" s="46">
        <f t="shared" si="2"/>
        <v>61.533602150537639</v>
      </c>
      <c r="AI44" s="9" t="s">
        <v>13</v>
      </c>
      <c r="AK44" t="s">
        <v>13</v>
      </c>
    </row>
    <row r="45" spans="1:38" hidden="1" x14ac:dyDescent="0.2">
      <c r="A45" s="5" t="s">
        <v>46</v>
      </c>
      <c r="B45" s="8" t="str">
        <f>[40]Outubro!$E$5</f>
        <v>*</v>
      </c>
      <c r="C45" s="8" t="str">
        <f>[40]Outubro!$E$6</f>
        <v>*</v>
      </c>
      <c r="D45" s="8" t="str">
        <f>[40]Outubro!$E$7</f>
        <v>*</v>
      </c>
      <c r="E45" s="8" t="str">
        <f>[40]Outubro!$E$8</f>
        <v>*</v>
      </c>
      <c r="F45" s="8" t="str">
        <f>[40]Outubro!$E$9</f>
        <v>*</v>
      </c>
      <c r="G45" s="8" t="str">
        <f>[40]Outubro!$E$10</f>
        <v>*</v>
      </c>
      <c r="H45" s="8" t="str">
        <f>[40]Outubro!$E$11</f>
        <v>*</v>
      </c>
      <c r="I45" s="8" t="str">
        <f>[40]Outubro!$E$12</f>
        <v>*</v>
      </c>
      <c r="J45" s="8" t="str">
        <f>[40]Outubro!$E$13</f>
        <v>*</v>
      </c>
      <c r="K45" s="8" t="str">
        <f>[40]Outubro!$E$14</f>
        <v>*</v>
      </c>
      <c r="L45" s="8" t="str">
        <f>[40]Outubro!$E$15</f>
        <v>*</v>
      </c>
      <c r="M45" s="8" t="str">
        <f>[40]Outubro!$E$16</f>
        <v>*</v>
      </c>
      <c r="N45" s="8" t="str">
        <f>[40]Outubro!$E$17</f>
        <v>*</v>
      </c>
      <c r="O45" s="8" t="str">
        <f>[40]Outubro!$E$18</f>
        <v>*</v>
      </c>
      <c r="P45" s="8" t="str">
        <f>[40]Outubro!$E$19</f>
        <v>*</v>
      </c>
      <c r="Q45" s="8" t="str">
        <f>[40]Outubro!$E$20</f>
        <v>*</v>
      </c>
      <c r="R45" s="8" t="str">
        <f>[40]Outubro!$E$21</f>
        <v>*</v>
      </c>
      <c r="S45" s="8" t="str">
        <f>[40]Outubro!$E$22</f>
        <v>*</v>
      </c>
      <c r="T45" s="8" t="str">
        <f>[40]Outubro!$E$23</f>
        <v>*</v>
      </c>
      <c r="U45" s="8" t="str">
        <f>[40]Outubro!$E$24</f>
        <v>*</v>
      </c>
      <c r="V45" s="8" t="str">
        <f>[40]Outubro!$E$25</f>
        <v>*</v>
      </c>
      <c r="W45" s="8" t="str">
        <f>[40]Outubro!$E$26</f>
        <v>*</v>
      </c>
      <c r="X45" s="8" t="str">
        <f>[40]Outubro!$E$27</f>
        <v>*</v>
      </c>
      <c r="Y45" s="8" t="str">
        <f>[40]Outubro!$E$28</f>
        <v>*</v>
      </c>
      <c r="Z45" s="8" t="str">
        <f>[40]Outubro!$E$29</f>
        <v>*</v>
      </c>
      <c r="AA45" s="8" t="str">
        <f>[40]Outubro!$E$30</f>
        <v>*</v>
      </c>
      <c r="AB45" s="8" t="str">
        <f>[40]Outubro!$E$31</f>
        <v>*</v>
      </c>
      <c r="AC45" s="8" t="str">
        <f>[40]Outubro!$E$32</f>
        <v>*</v>
      </c>
      <c r="AD45" s="8" t="str">
        <f>[40]Outubro!$E$33</f>
        <v>*</v>
      </c>
      <c r="AE45" s="8" t="str">
        <f>[40]Outubro!$E$34</f>
        <v>*</v>
      </c>
      <c r="AF45" s="8" t="str">
        <f>[40]Outubro!$E$35</f>
        <v>*</v>
      </c>
      <c r="AG45" s="46" t="s">
        <v>12</v>
      </c>
      <c r="AJ45" t="s">
        <v>13</v>
      </c>
      <c r="AK45" t="s">
        <v>13</v>
      </c>
    </row>
    <row r="46" spans="1:38" x14ac:dyDescent="0.2">
      <c r="A46" s="5" t="s">
        <v>47</v>
      </c>
      <c r="B46" s="8">
        <f>[41]Outubro!$E$5</f>
        <v>42.625</v>
      </c>
      <c r="C46" s="8">
        <f>[41]Outubro!$E$6</f>
        <v>48.125</v>
      </c>
      <c r="D46" s="8">
        <f>[41]Outubro!$E$7</f>
        <v>76.2916666666667</v>
      </c>
      <c r="E46" s="8">
        <f>[41]Outubro!$E$8</f>
        <v>61.5833333333333</v>
      </c>
      <c r="F46" s="8">
        <f>[41]Outubro!$E$9</f>
        <v>53.7916666666667</v>
      </c>
      <c r="G46" s="8">
        <f>[41]Outubro!$E$10</f>
        <v>44.75</v>
      </c>
      <c r="H46" s="8">
        <f>[41]Outubro!$E$11</f>
        <v>40.6666666666667</v>
      </c>
      <c r="I46" s="8">
        <f>[41]Outubro!$E$12</f>
        <v>42.0416666666667</v>
      </c>
      <c r="J46" s="8">
        <f>[41]Outubro!$E$13</f>
        <v>74.625</v>
      </c>
      <c r="K46" s="8">
        <f>[41]Outubro!$E$14</f>
        <v>96</v>
      </c>
      <c r="L46" s="8">
        <f>[41]Outubro!$E$15</f>
        <v>95.5</v>
      </c>
      <c r="M46" s="8">
        <f>[41]Outubro!$E$16</f>
        <v>80.75</v>
      </c>
      <c r="N46" s="8">
        <f>[41]Outubro!$E$17</f>
        <v>69.1666666666667</v>
      </c>
      <c r="O46" s="8">
        <f>[41]Outubro!$E$18</f>
        <v>66.125</v>
      </c>
      <c r="P46" s="8">
        <f>[41]Outubro!$E$19</f>
        <v>68.5833333333333</v>
      </c>
      <c r="Q46" s="8">
        <f>[41]Outubro!$E$20</f>
        <v>68.5416666666667</v>
      </c>
      <c r="R46" s="8">
        <f>[41]Outubro!$E$21</f>
        <v>61.0833333333333</v>
      </c>
      <c r="S46" s="8">
        <f>[41]Outubro!$E$22</f>
        <v>80.7916666666667</v>
      </c>
      <c r="T46" s="8">
        <f>[41]Outubro!$E$23</f>
        <v>84.5</v>
      </c>
      <c r="U46" s="8">
        <f>[41]Outubro!$E$24</f>
        <v>83.3333333333333</v>
      </c>
      <c r="V46" s="8">
        <f>[41]Outubro!$E$25</f>
        <v>71.1666666666667</v>
      </c>
      <c r="W46" s="8">
        <f>[41]Outubro!$E$26</f>
        <v>68.2083333333333</v>
      </c>
      <c r="X46" s="8">
        <f>[41]Outubro!$E$27</f>
        <v>67.5833333333333</v>
      </c>
      <c r="Y46" s="8">
        <f>[41]Outubro!$E$28</f>
        <v>68.5416666666667</v>
      </c>
      <c r="Z46" s="8">
        <f>[41]Outubro!$E$29</f>
        <v>63.6666666666667</v>
      </c>
      <c r="AA46" s="8">
        <f>[41]Outubro!$E$30</f>
        <v>53.625</v>
      </c>
      <c r="AB46" s="8">
        <f>[41]Outubro!$E$31</f>
        <v>47.8333333333333</v>
      </c>
      <c r="AC46" s="8">
        <f>[41]Outubro!$E$32</f>
        <v>50.75</v>
      </c>
      <c r="AD46" s="8">
        <f>[41]Outubro!$E$33</f>
        <v>66.125</v>
      </c>
      <c r="AE46" s="8">
        <f>[41]Outubro!$E$34</f>
        <v>68.1666666666667</v>
      </c>
      <c r="AF46" s="8">
        <f>[41]Outubro!$E$35</f>
        <v>51.4583333333333</v>
      </c>
      <c r="AG46" s="46">
        <f>AVERAGE(B46:AF46)</f>
        <v>65.032258064516128</v>
      </c>
      <c r="AH46" s="9" t="s">
        <v>13</v>
      </c>
      <c r="AJ46" t="s">
        <v>13</v>
      </c>
      <c r="AK46" t="s">
        <v>13</v>
      </c>
      <c r="AL46" t="s">
        <v>13</v>
      </c>
    </row>
    <row r="47" spans="1:38" x14ac:dyDescent="0.2">
      <c r="A47" s="5" t="s">
        <v>48</v>
      </c>
      <c r="B47" s="8">
        <f>[42]Outubro!$E$5</f>
        <v>35.4583333333333</v>
      </c>
      <c r="C47" s="8">
        <f>[42]Outubro!$E$6</f>
        <v>37.875</v>
      </c>
      <c r="D47" s="8">
        <f>[42]Outubro!$E$7</f>
        <v>60.7083333333333</v>
      </c>
      <c r="E47" s="8">
        <f>[42]Outubro!$E$8</f>
        <v>58.2916666666667</v>
      </c>
      <c r="F47" s="8">
        <f>[42]Outubro!$E$9</f>
        <v>49.7083333333333</v>
      </c>
      <c r="G47" s="8">
        <f>[42]Outubro!$E$10</f>
        <v>35.5833333333333</v>
      </c>
      <c r="H47" s="8">
        <f>[42]Outubro!$E$11</f>
        <v>30.7916666666667</v>
      </c>
      <c r="I47" s="8">
        <f>[42]Outubro!$E$12</f>
        <v>33.5416666666667</v>
      </c>
      <c r="J47" s="8">
        <f>[42]Outubro!$E$13</f>
        <v>45.625</v>
      </c>
      <c r="K47" s="8">
        <f>[42]Outubro!$E$14</f>
        <v>84.2916666666667</v>
      </c>
      <c r="L47" s="8">
        <f>[42]Outubro!$E$15</f>
        <v>88.4583333333333</v>
      </c>
      <c r="M47" s="8">
        <f>[42]Outubro!$E$16</f>
        <v>73.875</v>
      </c>
      <c r="N47" s="8">
        <f>[42]Outubro!$E$17</f>
        <v>62.0416666666667</v>
      </c>
      <c r="O47" s="8">
        <f>[42]Outubro!$E$18</f>
        <v>51.9583333333333</v>
      </c>
      <c r="P47" s="8">
        <f>[42]Outubro!$E$19</f>
        <v>51.1666666666667</v>
      </c>
      <c r="Q47" s="8">
        <f>[42]Outubro!$E$20</f>
        <v>56.2916666666667</v>
      </c>
      <c r="R47" s="8">
        <f>[42]Outubro!$E$21</f>
        <v>53.7083333333333</v>
      </c>
      <c r="S47" s="8">
        <f>[42]Outubro!$E$22</f>
        <v>71.625</v>
      </c>
      <c r="T47" s="8">
        <f>[42]Outubro!$E$23</f>
        <v>87.5</v>
      </c>
      <c r="U47" s="8">
        <f>[42]Outubro!$E$24</f>
        <v>78.2916666666667</v>
      </c>
      <c r="V47" s="8">
        <f>[42]Outubro!$E$25</f>
        <v>71.25</v>
      </c>
      <c r="W47" s="8">
        <f>[42]Outubro!$E$26</f>
        <v>65.2916666666667</v>
      </c>
      <c r="X47" s="8">
        <f>[42]Outubro!$E$27</f>
        <v>60.0833333333333</v>
      </c>
      <c r="Y47" s="8">
        <f>[42]Outubro!$E$28</f>
        <v>51.6666666666667</v>
      </c>
      <c r="Z47" s="8">
        <f>[42]Outubro!$E$29</f>
        <v>69.5</v>
      </c>
      <c r="AA47" s="8">
        <f>[42]Outubro!$E$30</f>
        <v>72.7916666666667</v>
      </c>
      <c r="AB47" s="8">
        <f>[42]Outubro!$E$31</f>
        <v>71.6666666666667</v>
      </c>
      <c r="AC47" s="8">
        <f>[42]Outubro!$E$32</f>
        <v>74.5833333333333</v>
      </c>
      <c r="AD47" s="8">
        <f>[42]Outubro!$E$33</f>
        <v>66.5833333333333</v>
      </c>
      <c r="AE47" s="8">
        <f>[42]Outubro!$E$34</f>
        <v>59.25</v>
      </c>
      <c r="AF47" s="8">
        <f>[42]Outubro!$E$35</f>
        <v>51.625</v>
      </c>
      <c r="AG47" s="46">
        <f>AVERAGE(B47:AF47)</f>
        <v>60.034946236559144</v>
      </c>
      <c r="AK47" t="s">
        <v>13</v>
      </c>
    </row>
    <row r="48" spans="1:38" x14ac:dyDescent="0.2">
      <c r="A48" s="5" t="s">
        <v>49</v>
      </c>
      <c r="B48" s="8">
        <f>[43]Outubro!$E$5</f>
        <v>37.625</v>
      </c>
      <c r="C48" s="8">
        <f>[43]Outubro!$E$6</f>
        <v>42.375</v>
      </c>
      <c r="D48" s="8">
        <f>[43]Outubro!$E$7</f>
        <v>40.75</v>
      </c>
      <c r="E48" s="8">
        <f>[43]Outubro!$E$8</f>
        <v>55.2916666666667</v>
      </c>
      <c r="F48" s="8">
        <f>[43]Outubro!$E$9</f>
        <v>39.1666666666667</v>
      </c>
      <c r="G48" s="8">
        <f>[43]Outubro!$E$10</f>
        <v>27.1666666666667</v>
      </c>
      <c r="H48" s="8">
        <f>[43]Outubro!$E$11</f>
        <v>25.7083333333333</v>
      </c>
      <c r="I48" s="8">
        <f>[43]Outubro!$E$12</f>
        <v>39.2083333333333</v>
      </c>
      <c r="J48" s="8">
        <f>[43]Outubro!$E$13</f>
        <v>48.7083333333333</v>
      </c>
      <c r="K48" s="8">
        <f>[43]Outubro!$E$14</f>
        <v>66.599999999999994</v>
      </c>
      <c r="L48" s="8">
        <f>[43]Outubro!$E$15</f>
        <v>62.363636363636402</v>
      </c>
      <c r="M48" s="8">
        <f>[43]Outubro!$E$16</f>
        <v>59.5416666666667</v>
      </c>
      <c r="N48" s="8">
        <f>[43]Outubro!$E$17</f>
        <v>48.5833333333333</v>
      </c>
      <c r="O48" s="8">
        <f>[43]Outubro!$E$18</f>
        <v>39.6666666666667</v>
      </c>
      <c r="P48" s="8">
        <f>[43]Outubro!$E$19</f>
        <v>58.625</v>
      </c>
      <c r="Q48" s="8">
        <f>[43]Outubro!$E$20</f>
        <v>57.772727272727302</v>
      </c>
      <c r="R48" s="8">
        <f>[43]Outubro!$E$21</f>
        <v>54.75</v>
      </c>
      <c r="S48" s="8">
        <f>[43]Outubro!$E$22</f>
        <v>73.6666666666667</v>
      </c>
      <c r="T48" s="8">
        <f>[43]Outubro!$E$23</f>
        <v>75.7222222222222</v>
      </c>
      <c r="U48" s="8">
        <f>[43]Outubro!$E$24</f>
        <v>68.588235294117695</v>
      </c>
      <c r="V48" s="8">
        <f>[43]Outubro!$E$25</f>
        <v>67.5833333333333</v>
      </c>
      <c r="W48" s="8">
        <f>[43]Outubro!$E$26</f>
        <v>65.3333333333333</v>
      </c>
      <c r="X48" s="8">
        <f>[43]Outubro!$E$27</f>
        <v>65.2916666666667</v>
      </c>
      <c r="Y48" s="8">
        <f>[43]Outubro!$E$28</f>
        <v>55.0833333333333</v>
      </c>
      <c r="Z48" s="8">
        <f>[42]Outubro!$E$29</f>
        <v>69.5</v>
      </c>
      <c r="AA48" s="8">
        <f>[43]Outubro!$E$30</f>
        <v>66.4375</v>
      </c>
      <c r="AB48" s="8">
        <f>[43]Outubro!$E$31</f>
        <v>78.0625</v>
      </c>
      <c r="AC48" s="8">
        <f>[43]Outubro!$E$32</f>
        <v>71</v>
      </c>
      <c r="AD48" s="8">
        <f>[43]Outubro!$E$33</f>
        <v>76.95</v>
      </c>
      <c r="AE48" s="8">
        <f>[43]Outubro!$E$34</f>
        <v>63.5</v>
      </c>
      <c r="AF48" s="8">
        <f>[43]Outubro!$E$35</f>
        <v>62.25</v>
      </c>
      <c r="AG48" s="46">
        <f>AVERAGE(B48:AF48)</f>
        <v>56.866832940409793</v>
      </c>
      <c r="AH48" s="9" t="s">
        <v>13</v>
      </c>
      <c r="AJ48" t="s">
        <v>13</v>
      </c>
      <c r="AK48" t="s">
        <v>13</v>
      </c>
    </row>
    <row r="49" spans="1:37" x14ac:dyDescent="0.2">
      <c r="A49" s="5" t="s">
        <v>50</v>
      </c>
      <c r="B49" s="8">
        <f>[44]Outubro!$E$5</f>
        <v>27.5833333333333</v>
      </c>
      <c r="C49" s="8">
        <f>[44]Outubro!$E$6</f>
        <v>31.3333333333333</v>
      </c>
      <c r="D49" s="8">
        <f>[44]Outubro!$E$7</f>
        <v>41.5416666666667</v>
      </c>
      <c r="E49" s="8">
        <f>[44]Outubro!$E$8</f>
        <v>46.2083333333333</v>
      </c>
      <c r="F49" s="8">
        <f>[44]Outubro!$E$9</f>
        <v>42.75</v>
      </c>
      <c r="G49" s="8">
        <f>[44]Outubro!$E$10</f>
        <v>35</v>
      </c>
      <c r="H49" s="8">
        <f>[44]Outubro!$E$11</f>
        <v>30.125</v>
      </c>
      <c r="I49" s="8">
        <f>[44]Outubro!$E$12</f>
        <v>26.2916666666667</v>
      </c>
      <c r="J49" s="8">
        <f>[44]Outubro!$E$13</f>
        <v>47.5416666666667</v>
      </c>
      <c r="K49" s="8">
        <f>[44]Outubro!$E$14</f>
        <v>80.7916666666667</v>
      </c>
      <c r="L49" s="8">
        <f>[44]Outubro!$E$15</f>
        <v>80.5833333333333</v>
      </c>
      <c r="M49" s="8">
        <f>[44]Outubro!$E$16</f>
        <v>68.5416666666667</v>
      </c>
      <c r="N49" s="8">
        <f>[44]Outubro!$E$17</f>
        <v>50.9166666666667</v>
      </c>
      <c r="O49" s="8">
        <f>[44]Outubro!$E$18</f>
        <v>47.5</v>
      </c>
      <c r="P49" s="8">
        <f>[44]Outubro!$E$19</f>
        <v>47.7083333333333</v>
      </c>
      <c r="Q49" s="8">
        <f>[44]Outubro!$E$20</f>
        <v>44.4166666666667</v>
      </c>
      <c r="R49" s="8">
        <f>[44]Outubro!$E$21</f>
        <v>42.9166666666667</v>
      </c>
      <c r="S49" s="8">
        <f>[44]Outubro!$E$22</f>
        <v>69.2083333333333</v>
      </c>
      <c r="T49" s="8">
        <f>[44]Outubro!$E$23</f>
        <v>74.7083333333333</v>
      </c>
      <c r="U49" s="8">
        <f>[44]Outubro!$E$24</f>
        <v>82.6666666666667</v>
      </c>
      <c r="V49" s="8">
        <f>[44]Outubro!$E$25</f>
        <v>72.5416666666667</v>
      </c>
      <c r="W49" s="8">
        <f>[44]Outubro!$E$26</f>
        <v>66.5416666666667</v>
      </c>
      <c r="X49" s="8">
        <f>[44]Outubro!$E$27</f>
        <v>68.8333333333333</v>
      </c>
      <c r="Y49" s="8">
        <f>[44]Outubro!$E$28</f>
        <v>67.375</v>
      </c>
      <c r="Z49" s="8">
        <f>[44]Outubro!$E$29</f>
        <v>67.0833333333333</v>
      </c>
      <c r="AA49" s="8">
        <f>[44]Outubro!$E$30</f>
        <v>79.7916666666667</v>
      </c>
      <c r="AB49" s="8">
        <f>[44]Outubro!$E$31</f>
        <v>69.6666666666667</v>
      </c>
      <c r="AC49" s="8">
        <f>[44]Outubro!$E$32</f>
        <v>74</v>
      </c>
      <c r="AD49" s="8">
        <f>[44]Outubro!$E$33</f>
        <v>66.9166666666667</v>
      </c>
      <c r="AE49" s="8">
        <f>[44]Outubro!$E$34</f>
        <v>55.5416666666667</v>
      </c>
      <c r="AF49" s="8">
        <f>[44]Outubro!$E$35</f>
        <v>45.0416666666667</v>
      </c>
      <c r="AG49" s="46">
        <f>AVERAGE(B49:AF49)</f>
        <v>56.505376344086038</v>
      </c>
      <c r="AI49" t="s">
        <v>13</v>
      </c>
      <c r="AJ49" t="s">
        <v>13</v>
      </c>
      <c r="AK49" t="s">
        <v>13</v>
      </c>
    </row>
    <row r="50" spans="1:37" s="4" customFormat="1" ht="17.100000000000001" customHeight="1" x14ac:dyDescent="0.2">
      <c r="A50" s="13" t="s">
        <v>51</v>
      </c>
      <c r="B50" s="14">
        <f t="shared" ref="B50:AF50" si="3">AVERAGE(B5:B49)</f>
        <v>39.338811249137336</v>
      </c>
      <c r="C50" s="14">
        <f t="shared" si="3"/>
        <v>43.084330102264879</v>
      </c>
      <c r="D50" s="14">
        <f t="shared" si="3"/>
        <v>61.584313633226671</v>
      </c>
      <c r="E50" s="14">
        <f t="shared" si="3"/>
        <v>57.713509316770192</v>
      </c>
      <c r="F50" s="14">
        <f t="shared" si="3"/>
        <v>50.978778467908917</v>
      </c>
      <c r="G50" s="14">
        <f t="shared" si="3"/>
        <v>40.259065388617017</v>
      </c>
      <c r="H50" s="14">
        <f t="shared" si="3"/>
        <v>34.969580780096528</v>
      </c>
      <c r="I50" s="14">
        <f t="shared" si="3"/>
        <v>38.427751897860603</v>
      </c>
      <c r="J50" s="14">
        <f t="shared" si="3"/>
        <v>57.337142946770278</v>
      </c>
      <c r="K50" s="14">
        <f t="shared" si="3"/>
        <v>87.829814368257061</v>
      </c>
      <c r="L50" s="14">
        <f t="shared" si="3"/>
        <v>84.047767103859783</v>
      </c>
      <c r="M50" s="14">
        <f t="shared" si="3"/>
        <v>71.299877370123085</v>
      </c>
      <c r="N50" s="14">
        <f t="shared" si="3"/>
        <v>61.315873874802456</v>
      </c>
      <c r="O50" s="14">
        <f t="shared" si="3"/>
        <v>53.956653178919453</v>
      </c>
      <c r="P50" s="14">
        <f t="shared" si="3"/>
        <v>57.911725955204211</v>
      </c>
      <c r="Q50" s="14">
        <f t="shared" si="3"/>
        <v>57.53202166338432</v>
      </c>
      <c r="R50" s="14">
        <f t="shared" si="3"/>
        <v>56.073303287380718</v>
      </c>
      <c r="S50" s="14">
        <f t="shared" si="3"/>
        <v>72.983543815675276</v>
      </c>
      <c r="T50" s="14">
        <f t="shared" si="3"/>
        <v>85.05251030037212</v>
      </c>
      <c r="U50" s="14">
        <f t="shared" si="3"/>
        <v>82.231702291740646</v>
      </c>
      <c r="V50" s="14">
        <f t="shared" si="3"/>
        <v>72.86578733766234</v>
      </c>
      <c r="W50" s="14">
        <f t="shared" si="3"/>
        <v>69.622159679089023</v>
      </c>
      <c r="X50" s="14">
        <f t="shared" si="3"/>
        <v>66.506061409428341</v>
      </c>
      <c r="Y50" s="14">
        <f t="shared" si="3"/>
        <v>59.941670033159944</v>
      </c>
      <c r="Z50" s="14">
        <f t="shared" si="3"/>
        <v>65.275305026037572</v>
      </c>
      <c r="AA50" s="14">
        <f t="shared" si="3"/>
        <v>70.116428624055189</v>
      </c>
      <c r="AB50" s="14">
        <f t="shared" si="3"/>
        <v>65.683314494275947</v>
      </c>
      <c r="AC50" s="14">
        <f t="shared" si="3"/>
        <v>69.45714285714287</v>
      </c>
      <c r="AD50" s="14">
        <f t="shared" si="3"/>
        <v>67.528082053815737</v>
      </c>
      <c r="AE50" s="14">
        <f t="shared" si="3"/>
        <v>59.135226297209336</v>
      </c>
      <c r="AF50" s="14">
        <f t="shared" si="3"/>
        <v>54.579388797840558</v>
      </c>
      <c r="AG50" s="46">
        <f>AVERAGE(B50:AF50)</f>
        <v>61.76253689038996</v>
      </c>
      <c r="AI50" s="4" t="s">
        <v>13</v>
      </c>
    </row>
    <row r="51" spans="1:37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9"/>
      <c r="AF51" s="19"/>
      <c r="AG51" s="20"/>
    </row>
    <row r="52" spans="1:37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20"/>
      <c r="AJ52" t="s">
        <v>13</v>
      </c>
      <c r="AK52" t="s">
        <v>13</v>
      </c>
    </row>
    <row r="53" spans="1:37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20"/>
    </row>
    <row r="54" spans="1:37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20"/>
    </row>
    <row r="55" spans="1:37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20"/>
    </row>
    <row r="56" spans="1:37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5"/>
      <c r="AF56" s="25"/>
      <c r="AG56" s="20"/>
    </row>
    <row r="57" spans="1:37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  <c r="AI57" t="s">
        <v>13</v>
      </c>
    </row>
    <row r="59" spans="1:37" x14ac:dyDescent="0.2">
      <c r="AI59" t="s">
        <v>13</v>
      </c>
    </row>
    <row r="60" spans="1:37" x14ac:dyDescent="0.2">
      <c r="K60" s="1" t="s">
        <v>13</v>
      </c>
      <c r="AE60" s="1" t="s">
        <v>13</v>
      </c>
    </row>
    <row r="62" spans="1:37" x14ac:dyDescent="0.2">
      <c r="M62" s="1" t="s">
        <v>13</v>
      </c>
      <c r="T62" s="1" t="s">
        <v>13</v>
      </c>
    </row>
    <row r="63" spans="1:37" x14ac:dyDescent="0.2">
      <c r="AB63" s="1" t="s">
        <v>13</v>
      </c>
      <c r="AC63" s="1" t="s">
        <v>13</v>
      </c>
      <c r="AG63" s="2" t="s">
        <v>13</v>
      </c>
    </row>
    <row r="64" spans="1:37" x14ac:dyDescent="0.2">
      <c r="P64" s="1" t="s">
        <v>13</v>
      </c>
      <c r="R64" s="1" t="s">
        <v>13</v>
      </c>
    </row>
    <row r="66" spans="11:34" x14ac:dyDescent="0.2">
      <c r="AH66" t="s">
        <v>13</v>
      </c>
    </row>
    <row r="69" spans="11:34" x14ac:dyDescent="0.2">
      <c r="T69" s="1" t="s">
        <v>13</v>
      </c>
    </row>
    <row r="72" spans="11:34" x14ac:dyDescent="0.2">
      <c r="K72" s="1" t="s">
        <v>13</v>
      </c>
    </row>
  </sheetData>
  <mergeCells count="37"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53:X53"/>
    <mergeCell ref="AD3:AD4"/>
    <mergeCell ref="AE3:AE4"/>
    <mergeCell ref="AF3:AF4"/>
    <mergeCell ref="AG3:AG4"/>
    <mergeCell ref="T52:X52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zoomScale="90" zoomScaleNormal="90" workbookViewId="0">
      <selection activeCell="A27" activeCellId="1" sqref="A7:XFD7 A27"/>
    </sheetView>
  </sheetViews>
  <sheetFormatPr defaultColWidth="8.7109375" defaultRowHeight="12.75" x14ac:dyDescent="0.2"/>
  <cols>
    <col min="1" max="1" width="23.42578125" style="1" customWidth="1"/>
    <col min="2" max="2" width="6.28515625" style="1" customWidth="1"/>
    <col min="3" max="3" width="6" style="1" customWidth="1"/>
    <col min="4" max="4" width="6.42578125" style="1" customWidth="1"/>
    <col min="5" max="5" width="6" style="1" customWidth="1"/>
    <col min="6" max="6" width="6.140625" style="1" customWidth="1"/>
    <col min="7" max="8" width="6" style="1" customWidth="1"/>
    <col min="9" max="9" width="6.140625" style="1" customWidth="1"/>
    <col min="10" max="12" width="6" style="1" customWidth="1"/>
    <col min="13" max="13" width="6.28515625" style="1" customWidth="1"/>
    <col min="14" max="14" width="6.140625" style="1" customWidth="1"/>
    <col min="15" max="15" width="6" style="1" customWidth="1"/>
    <col min="16" max="16" width="6.28515625" style="1" customWidth="1"/>
    <col min="17" max="17" width="6.140625" style="1" customWidth="1"/>
    <col min="18" max="18" width="6.28515625" style="1" customWidth="1"/>
    <col min="19" max="19" width="6.42578125" style="1" customWidth="1"/>
    <col min="20" max="20" width="6.7109375" style="1" customWidth="1"/>
    <col min="21" max="21" width="6.140625" style="1" customWidth="1"/>
    <col min="22" max="22" width="6" style="1" customWidth="1"/>
    <col min="23" max="24" width="6.140625" style="1" customWidth="1"/>
    <col min="25" max="26" width="6.42578125" style="1" customWidth="1"/>
    <col min="27" max="27" width="6" style="1" customWidth="1"/>
    <col min="28" max="28" width="6.140625" style="1" customWidth="1"/>
    <col min="29" max="30" width="6" style="1" customWidth="1"/>
    <col min="31" max="32" width="6.28515625" style="1" customWidth="1"/>
    <col min="33" max="33" width="7.5703125" style="2" customWidth="1"/>
    <col min="34" max="34" width="7.7109375" style="44" customWidth="1"/>
  </cols>
  <sheetData>
    <row r="1" spans="1:36" ht="20.100000000000001" customHeight="1" x14ac:dyDescent="0.2">
      <c r="A1" s="118" t="s">
        <v>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6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6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56</v>
      </c>
      <c r="AH3" s="33" t="s">
        <v>3</v>
      </c>
    </row>
    <row r="4" spans="1:36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6" s="4" customFormat="1" x14ac:dyDescent="0.2">
      <c r="A5" s="5" t="s">
        <v>4</v>
      </c>
      <c r="B5" s="6">
        <f>[1]Outubro!$F$5</f>
        <v>80</v>
      </c>
      <c r="C5" s="6">
        <f>[1]Outubro!$F$6</f>
        <v>84</v>
      </c>
      <c r="D5" s="6">
        <f>[1]Outubro!$F$7</f>
        <v>79</v>
      </c>
      <c r="E5" s="6">
        <f>[1]Outubro!$F$8</f>
        <v>71</v>
      </c>
      <c r="F5" s="6">
        <f>[1]Outubro!$F$9</f>
        <v>72</v>
      </c>
      <c r="G5" s="6">
        <f>[1]Outubro!$F$10</f>
        <v>90</v>
      </c>
      <c r="H5" s="6">
        <f>[1]Outubro!$F$11</f>
        <v>85</v>
      </c>
      <c r="I5" s="6">
        <f>[1]Outubro!$F$12</f>
        <v>83</v>
      </c>
      <c r="J5" s="6">
        <f>[1]Outubro!$F$13</f>
        <v>90</v>
      </c>
      <c r="K5" s="6">
        <f>[1]Outubro!$F$14</f>
        <v>100</v>
      </c>
      <c r="L5" s="6">
        <f>[1]Outubro!$F$15</f>
        <v>100</v>
      </c>
      <c r="M5" s="6">
        <f>[1]Outubro!$F$16</f>
        <v>100</v>
      </c>
      <c r="N5" s="6">
        <f>[1]Outubro!$F$17</f>
        <v>99</v>
      </c>
      <c r="O5" s="6">
        <f>[1]Outubro!$F$18</f>
        <v>84</v>
      </c>
      <c r="P5" s="6">
        <f>[1]Outubro!$F$19</f>
        <v>79</v>
      </c>
      <c r="Q5" s="6">
        <f>[1]Outubro!$F$20</f>
        <v>79</v>
      </c>
      <c r="R5" s="6">
        <f>[1]Outubro!$F$21</f>
        <v>91</v>
      </c>
      <c r="S5" s="6">
        <f>[1]Outubro!$F$22</f>
        <v>97</v>
      </c>
      <c r="T5" s="6">
        <f>[1]Outubro!$F$23</f>
        <v>100</v>
      </c>
      <c r="U5" s="6">
        <f>[1]Outubro!$F$24</f>
        <v>100</v>
      </c>
      <c r="V5" s="6">
        <f>[1]Outubro!$F$25</f>
        <v>96</v>
      </c>
      <c r="W5" s="6">
        <f>[1]Outubro!$F$26</f>
        <v>95</v>
      </c>
      <c r="X5" s="6">
        <f>[1]Outubro!$F$27</f>
        <v>98</v>
      </c>
      <c r="Y5" s="6">
        <f>[1]Outubro!$F$28</f>
        <v>95</v>
      </c>
      <c r="Z5" s="6">
        <f>[1]Outubro!$F$29</f>
        <v>97</v>
      </c>
      <c r="AA5" s="6">
        <f>[1]Outubro!$F$30</f>
        <v>100</v>
      </c>
      <c r="AB5" s="6">
        <f>[1]Outubro!$F$31</f>
        <v>100</v>
      </c>
      <c r="AC5" s="6">
        <f>[1]Outubro!$F$32</f>
        <v>100</v>
      </c>
      <c r="AD5" s="6">
        <f>[1]Outubro!$F$33</f>
        <v>100</v>
      </c>
      <c r="AE5" s="6">
        <f>[1]Outubro!$F$34</f>
        <v>99</v>
      </c>
      <c r="AF5" s="6">
        <f>[1]Outubro!$F$35</f>
        <v>91</v>
      </c>
      <c r="AG5" s="37">
        <f t="shared" ref="AG5:AG44" si="1">MAX(B5:AF5)</f>
        <v>100</v>
      </c>
      <c r="AH5" s="35">
        <f t="shared" ref="AH5:AH44" si="2">AVERAGE(B5:AF5)</f>
        <v>91.41935483870968</v>
      </c>
    </row>
    <row r="6" spans="1:36" x14ac:dyDescent="0.2">
      <c r="A6" s="5" t="s">
        <v>5</v>
      </c>
      <c r="B6" s="8">
        <f>[2]Outubro!$F$5</f>
        <v>65</v>
      </c>
      <c r="C6" s="8">
        <f>[2]Outubro!$F$6</f>
        <v>61</v>
      </c>
      <c r="D6" s="8">
        <f>[2]Outubro!$F$7</f>
        <v>89</v>
      </c>
      <c r="E6" s="8">
        <f>[2]Outubro!$F$8</f>
        <v>79</v>
      </c>
      <c r="F6" s="8">
        <f>[2]Outubro!$F$9</f>
        <v>83</v>
      </c>
      <c r="G6" s="8">
        <f>[2]Outubro!$F$10</f>
        <v>78</v>
      </c>
      <c r="H6" s="8">
        <f>[2]Outubro!$F$11</f>
        <v>80</v>
      </c>
      <c r="I6" s="8">
        <f>[2]Outubro!$F$12</f>
        <v>65</v>
      </c>
      <c r="J6" s="8">
        <f>[2]Outubro!$F$13</f>
        <v>83</v>
      </c>
      <c r="K6" s="8">
        <f>[2]Outubro!$F$14</f>
        <v>100</v>
      </c>
      <c r="L6" s="8">
        <f>[2]Outubro!$F$15</f>
        <v>96</v>
      </c>
      <c r="M6" s="8">
        <f>[2]Outubro!$F$16</f>
        <v>100</v>
      </c>
      <c r="N6" s="8">
        <f>[2]Outubro!$F$17</f>
        <v>100</v>
      </c>
      <c r="O6" s="8">
        <f>[2]Outubro!$F$18</f>
        <v>86</v>
      </c>
      <c r="P6" s="8">
        <f>[2]Outubro!$F$19</f>
        <v>86</v>
      </c>
      <c r="Q6" s="8">
        <f>[2]Outubro!$F$20</f>
        <v>87</v>
      </c>
      <c r="R6" s="8">
        <f>[2]Outubro!$F$21</f>
        <v>90</v>
      </c>
      <c r="S6" s="8">
        <f>[2]Outubro!$F$22</f>
        <v>91</v>
      </c>
      <c r="T6" s="8">
        <f>[2]Outubro!$F$23</f>
        <v>100</v>
      </c>
      <c r="U6" s="8">
        <f>[2]Outubro!$F$24</f>
        <v>100</v>
      </c>
      <c r="V6" s="8">
        <f>[2]Outubro!$F$25</f>
        <v>93</v>
      </c>
      <c r="W6" s="8">
        <f>[2]Outubro!$F$26</f>
        <v>90</v>
      </c>
      <c r="X6" s="8">
        <f>[2]Outubro!$F$27</f>
        <v>91</v>
      </c>
      <c r="Y6" s="8">
        <f>[2]Outubro!$F$28</f>
        <v>90</v>
      </c>
      <c r="Z6" s="8">
        <f>[2]Outubro!$F$29</f>
        <v>87</v>
      </c>
      <c r="AA6" s="8">
        <f>[2]Outubro!$F$30</f>
        <v>75</v>
      </c>
      <c r="AB6" s="8">
        <f>[2]Outubro!$F$31</f>
        <v>80</v>
      </c>
      <c r="AC6" s="8">
        <f>[2]Outubro!$F$32</f>
        <v>90</v>
      </c>
      <c r="AD6" s="8">
        <f>[2]Outubro!$F$33</f>
        <v>100</v>
      </c>
      <c r="AE6" s="8">
        <f>[2]Outubro!$F$34</f>
        <v>85</v>
      </c>
      <c r="AF6" s="8">
        <f>[2]Outubro!$F$35</f>
        <v>82</v>
      </c>
      <c r="AG6" s="37">
        <f t="shared" si="1"/>
        <v>100</v>
      </c>
      <c r="AH6" s="35">
        <f t="shared" si="2"/>
        <v>86.516129032258064</v>
      </c>
    </row>
    <row r="7" spans="1:36" x14ac:dyDescent="0.2">
      <c r="A7" s="5" t="s">
        <v>6</v>
      </c>
      <c r="B7" s="8">
        <f>[3]Outubro!$F$5</f>
        <v>56</v>
      </c>
      <c r="C7" s="8">
        <f>[3]Outubro!$F$6</f>
        <v>76</v>
      </c>
      <c r="D7" s="8">
        <f>[3]Outubro!$F$7</f>
        <v>82</v>
      </c>
      <c r="E7" s="8">
        <f>[3]Outubro!$F$8</f>
        <v>83</v>
      </c>
      <c r="F7" s="8">
        <f>[3]Outubro!$F$9</f>
        <v>80</v>
      </c>
      <c r="G7" s="8">
        <f>[3]Outubro!$F$10</f>
        <v>73</v>
      </c>
      <c r="H7" s="8">
        <f>[3]Outubro!$F$11</f>
        <v>61</v>
      </c>
      <c r="I7" s="8">
        <f>[3]Outubro!$F$12</f>
        <v>58</v>
      </c>
      <c r="J7" s="8">
        <f>[3]Outubro!$F$13</f>
        <v>97</v>
      </c>
      <c r="K7" s="8">
        <f>[3]Outubro!$F$14</f>
        <v>99</v>
      </c>
      <c r="L7" s="8">
        <f>[3]Outubro!$F$15</f>
        <v>99</v>
      </c>
      <c r="M7" s="8">
        <f>[3]Outubro!$F$16</f>
        <v>99</v>
      </c>
      <c r="N7" s="8">
        <f>[3]Outubro!$F$17</f>
        <v>93</v>
      </c>
      <c r="O7" s="8">
        <f>[3]Outubro!$F$18</f>
        <v>83</v>
      </c>
      <c r="P7" s="8">
        <f>[3]Outubro!$F$19</f>
        <v>89</v>
      </c>
      <c r="Q7" s="8">
        <f>[3]Outubro!$F$20</f>
        <v>91</v>
      </c>
      <c r="R7" s="8">
        <f>[3]Outubro!$F$21</f>
        <v>79</v>
      </c>
      <c r="S7" s="8">
        <f>[3]Outubro!$F$22</f>
        <v>87</v>
      </c>
      <c r="T7" s="8">
        <f>[3]Outubro!$F$23</f>
        <v>97</v>
      </c>
      <c r="U7" s="8">
        <f>[3]Outubro!$F$24</f>
        <v>98</v>
      </c>
      <c r="V7" s="8">
        <f>[3]Outubro!$F$25</f>
        <v>92</v>
      </c>
      <c r="W7" s="8">
        <f>[3]Outubro!$F$26</f>
        <v>89</v>
      </c>
      <c r="X7" s="8">
        <f>[3]Outubro!$F$27</f>
        <v>96</v>
      </c>
      <c r="Y7" s="8">
        <f>[3]Outubro!$F$28</f>
        <v>90</v>
      </c>
      <c r="Z7" s="8">
        <f>[3]Outubro!$F$29</f>
        <v>93</v>
      </c>
      <c r="AA7" s="8">
        <f>[3]Outubro!$F$30</f>
        <v>87</v>
      </c>
      <c r="AB7" s="8">
        <f>[3]Outubro!$F$31</f>
        <v>77</v>
      </c>
      <c r="AC7" s="8">
        <f>[3]Outubro!$F$32</f>
        <v>86</v>
      </c>
      <c r="AD7" s="8">
        <f>[3]Outubro!$F$33</f>
        <v>98</v>
      </c>
      <c r="AE7" s="8">
        <f>[3]Outubro!$F$34</f>
        <v>77</v>
      </c>
      <c r="AF7" s="8">
        <f>[3]Outubro!$F$35</f>
        <v>68</v>
      </c>
      <c r="AG7" s="37">
        <f t="shared" si="1"/>
        <v>99</v>
      </c>
      <c r="AH7" s="35">
        <f t="shared" si="2"/>
        <v>84.935483870967744</v>
      </c>
    </row>
    <row r="8" spans="1:36" x14ac:dyDescent="0.2">
      <c r="A8" s="5" t="s">
        <v>7</v>
      </c>
      <c r="B8" s="8">
        <f>[4]Outubro!$F$5</f>
        <v>63</v>
      </c>
      <c r="C8" s="8">
        <f>[4]Outubro!$F$6</f>
        <v>73</v>
      </c>
      <c r="D8" s="8">
        <f>[4]Outubro!$F$7</f>
        <v>76</v>
      </c>
      <c r="E8" s="8">
        <f>[4]Outubro!$F$8</f>
        <v>73</v>
      </c>
      <c r="F8" s="8">
        <f>[4]Outubro!$F$9</f>
        <v>54</v>
      </c>
      <c r="G8" s="8">
        <f>[4]Outubro!$F$10</f>
        <v>41</v>
      </c>
      <c r="H8" s="8">
        <f>[4]Outubro!$F$11</f>
        <v>40</v>
      </c>
      <c r="I8" s="8">
        <f>[4]Outubro!$F$12</f>
        <v>68</v>
      </c>
      <c r="J8" s="8">
        <f>[4]Outubro!$F$13</f>
        <v>67</v>
      </c>
      <c r="K8" s="8">
        <f>[4]Outubro!$F$14</f>
        <v>89</v>
      </c>
      <c r="L8" s="8">
        <f>[4]Outubro!$F$15</f>
        <v>92</v>
      </c>
      <c r="M8" s="8">
        <f>[4]Outubro!$F$16</f>
        <v>94</v>
      </c>
      <c r="N8" s="8">
        <f>[4]Outubro!$F$17</f>
        <v>75</v>
      </c>
      <c r="O8" s="8">
        <f>[4]Outubro!$F$18</f>
        <v>64</v>
      </c>
      <c r="P8" s="8">
        <f>[4]Outubro!$F$19</f>
        <v>84</v>
      </c>
      <c r="Q8" s="8">
        <f>[4]Outubro!$F$20</f>
        <v>75</v>
      </c>
      <c r="R8" s="8">
        <f>[4]Outubro!$F$21</f>
        <v>79</v>
      </c>
      <c r="S8" s="8">
        <f>[4]Outubro!$F$22</f>
        <v>92</v>
      </c>
      <c r="T8" s="8">
        <f>[4]Outubro!$F$23</f>
        <v>91</v>
      </c>
      <c r="U8" s="8">
        <f>[4]Outubro!$F$24</f>
        <v>92</v>
      </c>
      <c r="V8" s="8">
        <f>[4]Outubro!$F$25</f>
        <v>87</v>
      </c>
      <c r="W8" s="8">
        <f>[4]Outubro!$F$26</f>
        <v>89</v>
      </c>
      <c r="X8" s="8">
        <f>[4]Outubro!$F$27</f>
        <v>89</v>
      </c>
      <c r="Y8" s="8">
        <f>[4]Outubro!$F$28</f>
        <v>79</v>
      </c>
      <c r="Z8" s="8">
        <f>[4]Outubro!$F$29</f>
        <v>91</v>
      </c>
      <c r="AA8" s="8">
        <f>[4]Outubro!$F$30</f>
        <v>92</v>
      </c>
      <c r="AB8" s="8">
        <f>[4]Outubro!$F$31</f>
        <v>93</v>
      </c>
      <c r="AC8" s="8">
        <f>[4]Outubro!$F$32</f>
        <v>90</v>
      </c>
      <c r="AD8" s="8">
        <f>[4]Outubro!$F$33</f>
        <v>87</v>
      </c>
      <c r="AE8" s="8">
        <f>[4]Outubro!$F$34</f>
        <v>89</v>
      </c>
      <c r="AF8" s="8">
        <f>[4]Outubro!$F$35</f>
        <v>66</v>
      </c>
      <c r="AG8" s="37">
        <f t="shared" si="1"/>
        <v>94</v>
      </c>
      <c r="AH8" s="35">
        <f t="shared" si="2"/>
        <v>78.516129032258064</v>
      </c>
    </row>
    <row r="9" spans="1:36" x14ac:dyDescent="0.2">
      <c r="A9" s="5" t="s">
        <v>8</v>
      </c>
      <c r="B9" s="8">
        <f>[5]Outubro!$F$5</f>
        <v>61</v>
      </c>
      <c r="C9" s="8">
        <f>[5]Outubro!$F$6</f>
        <v>76</v>
      </c>
      <c r="D9" s="8">
        <f>[5]Outubro!$F$7</f>
        <v>97</v>
      </c>
      <c r="E9" s="8">
        <f>[5]Outubro!$F$8</f>
        <v>78</v>
      </c>
      <c r="F9" s="8">
        <f>[5]Outubro!$F$9</f>
        <v>87</v>
      </c>
      <c r="G9" s="8">
        <f>[5]Outubro!$F$10</f>
        <v>55</v>
      </c>
      <c r="H9" s="8">
        <f>[5]Outubro!$F$11</f>
        <v>53</v>
      </c>
      <c r="I9" s="8">
        <f>[5]Outubro!$F$12</f>
        <v>57</v>
      </c>
      <c r="J9" s="8">
        <f>[5]Outubro!$F$13</f>
        <v>90</v>
      </c>
      <c r="K9" s="8">
        <f>[5]Outubro!$F$14</f>
        <v>99</v>
      </c>
      <c r="L9" s="8">
        <f>[5]Outubro!$F$15</f>
        <v>99</v>
      </c>
      <c r="M9" s="8">
        <f>[5]Outubro!$F$16</f>
        <v>98</v>
      </c>
      <c r="N9" s="8">
        <f>[5]Outubro!$F$17</f>
        <v>88</v>
      </c>
      <c r="O9" s="8">
        <f>[5]Outubro!$F$18</f>
        <v>84</v>
      </c>
      <c r="P9" s="8">
        <f>[5]Outubro!$F$19</f>
        <v>84</v>
      </c>
      <c r="Q9" s="8">
        <f>[5]Outubro!$F$20</f>
        <v>76</v>
      </c>
      <c r="R9" s="8">
        <f>[5]Outubro!$F$21</f>
        <v>78</v>
      </c>
      <c r="S9" s="8">
        <f>[5]Outubro!$F$22</f>
        <v>97</v>
      </c>
      <c r="T9" s="8">
        <f>[5]Outubro!$F$23</f>
        <v>99</v>
      </c>
      <c r="U9" s="8">
        <f>[5]Outubro!$F$24</f>
        <v>99</v>
      </c>
      <c r="V9" s="8">
        <f>[5]Outubro!$F$25</f>
        <v>99</v>
      </c>
      <c r="W9" s="8">
        <f>[5]Outubro!$F$26</f>
        <v>95</v>
      </c>
      <c r="X9" s="8">
        <f>[5]Outubro!$F$27</f>
        <v>83</v>
      </c>
      <c r="Y9" s="8">
        <f>[5]Outubro!$F$28</f>
        <v>75</v>
      </c>
      <c r="Z9" s="8">
        <f>[5]Outubro!$F$29</f>
        <v>90</v>
      </c>
      <c r="AA9" s="8">
        <f>[5]Outubro!$F$30</f>
        <v>79</v>
      </c>
      <c r="AB9" s="8">
        <f>[5]Outubro!$F$31</f>
        <v>78</v>
      </c>
      <c r="AC9" s="8">
        <f>[5]Outubro!$F$32</f>
        <v>69</v>
      </c>
      <c r="AD9" s="8">
        <f>[5]Outubro!$F$33</f>
        <v>90</v>
      </c>
      <c r="AE9" s="8">
        <f>[5]Outubro!$F$34</f>
        <v>88</v>
      </c>
      <c r="AF9" s="8">
        <f>[5]Outubro!$F$35</f>
        <v>72</v>
      </c>
      <c r="AG9" s="37">
        <f t="shared" si="1"/>
        <v>99</v>
      </c>
      <c r="AH9" s="35">
        <f t="shared" si="2"/>
        <v>83</v>
      </c>
    </row>
    <row r="10" spans="1:36" x14ac:dyDescent="0.2">
      <c r="A10" s="5" t="s">
        <v>9</v>
      </c>
      <c r="B10" s="8">
        <f>[6]Outubro!$F$5</f>
        <v>62</v>
      </c>
      <c r="C10" s="8">
        <f>[6]Outubro!$F$6</f>
        <v>73</v>
      </c>
      <c r="D10" s="8">
        <f>[6]Outubro!$F$7</f>
        <v>86</v>
      </c>
      <c r="E10" s="8">
        <f>[6]Outubro!$F$8</f>
        <v>89</v>
      </c>
      <c r="F10" s="8">
        <f>[6]Outubro!$F$9</f>
        <v>84</v>
      </c>
      <c r="G10" s="8">
        <f>[6]Outubro!$F$10</f>
        <v>88</v>
      </c>
      <c r="H10" s="8">
        <f>[6]Outubro!$F$11</f>
        <v>76</v>
      </c>
      <c r="I10" s="8">
        <f>[6]Outubro!$F$12</f>
        <v>64</v>
      </c>
      <c r="J10" s="8">
        <f>[6]Outubro!$F$13</f>
        <v>97</v>
      </c>
      <c r="K10" s="8">
        <f>[6]Outubro!$F$14</f>
        <v>100</v>
      </c>
      <c r="L10" s="8">
        <f>[6]Outubro!$F$15</f>
        <v>99</v>
      </c>
      <c r="M10" s="8">
        <f>[6]Outubro!$F$16</f>
        <v>100</v>
      </c>
      <c r="N10" s="8">
        <f>[6]Outubro!$F$17</f>
        <v>90</v>
      </c>
      <c r="O10" s="8">
        <f>[6]Outubro!$F$18</f>
        <v>92</v>
      </c>
      <c r="P10" s="8">
        <f>[6]Outubro!$F$19</f>
        <v>80</v>
      </c>
      <c r="Q10" s="8">
        <f>[6]Outubro!$F$20</f>
        <v>85</v>
      </c>
      <c r="R10" s="8">
        <f>[6]Outubro!$F$21</f>
        <v>84</v>
      </c>
      <c r="S10" s="8">
        <f>[6]Outubro!$F$22</f>
        <v>98</v>
      </c>
      <c r="T10" s="8">
        <f>[6]Outubro!$F$23</f>
        <v>100</v>
      </c>
      <c r="U10" s="8">
        <f>[6]Outubro!$F$24</f>
        <v>100</v>
      </c>
      <c r="V10" s="8">
        <f>[6]Outubro!$F$25</f>
        <v>100</v>
      </c>
      <c r="W10" s="8">
        <f>[6]Outubro!$F$26</f>
        <v>98</v>
      </c>
      <c r="X10" s="8">
        <f>[6]Outubro!$F$27</f>
        <v>93</v>
      </c>
      <c r="Y10" s="8">
        <f>[6]Outubro!$F$28</f>
        <v>84</v>
      </c>
      <c r="Z10" s="8">
        <f>[6]Outubro!$F$29</f>
        <v>100</v>
      </c>
      <c r="AA10" s="8">
        <f>[6]Outubro!$F$30</f>
        <v>100</v>
      </c>
      <c r="AB10" s="8">
        <f>[6]Outubro!$F$31</f>
        <v>100</v>
      </c>
      <c r="AC10" s="8">
        <f>[6]Outubro!$F$32</f>
        <v>100</v>
      </c>
      <c r="AD10" s="8">
        <f>[6]Outubro!$F$33</f>
        <v>100</v>
      </c>
      <c r="AE10" s="8">
        <f>[6]Outubro!$F$34</f>
        <v>98</v>
      </c>
      <c r="AF10" s="8">
        <f>[6]Outubro!$F$35</f>
        <v>92</v>
      </c>
      <c r="AG10" s="37">
        <f t="shared" si="1"/>
        <v>100</v>
      </c>
      <c r="AH10" s="35">
        <f t="shared" si="2"/>
        <v>90.709677419354833</v>
      </c>
    </row>
    <row r="11" spans="1:36" x14ac:dyDescent="0.2">
      <c r="A11" s="5" t="s">
        <v>10</v>
      </c>
      <c r="B11" s="8">
        <f>[7]Outubro!$F$5</f>
        <v>51</v>
      </c>
      <c r="C11" s="8">
        <f>[7]Outubro!$F$6</f>
        <v>52</v>
      </c>
      <c r="D11" s="8">
        <f>[7]Outubro!$F$7</f>
        <v>73</v>
      </c>
      <c r="E11" s="8">
        <f>[7]Outubro!$F$8</f>
        <v>72</v>
      </c>
      <c r="F11" s="8">
        <f>[7]Outubro!$F$9</f>
        <v>76</v>
      </c>
      <c r="G11" s="8">
        <f>[7]Outubro!$F$10</f>
        <v>72</v>
      </c>
      <c r="H11" s="8">
        <f>[7]Outubro!$F$11</f>
        <v>59</v>
      </c>
      <c r="I11" s="8">
        <f>[7]Outubro!$F$12</f>
        <v>61</v>
      </c>
      <c r="J11" s="8">
        <f>[7]Outubro!$F$13</f>
        <v>100</v>
      </c>
      <c r="K11" s="8">
        <f>[7]Outubro!$F$14</f>
        <v>100</v>
      </c>
      <c r="L11" s="8">
        <f>[7]Outubro!$F$15</f>
        <v>100</v>
      </c>
      <c r="M11" s="8">
        <f>[7]Outubro!$F$16</f>
        <v>95</v>
      </c>
      <c r="N11" s="8">
        <f>[7]Outubro!$F$17</f>
        <v>100</v>
      </c>
      <c r="O11" s="8">
        <f>[7]Outubro!$F$18</f>
        <v>77</v>
      </c>
      <c r="P11" s="8">
        <f>[7]Outubro!$F$19</f>
        <v>78</v>
      </c>
      <c r="Q11" s="8">
        <f>[7]Outubro!$F$20</f>
        <v>82</v>
      </c>
      <c r="R11" s="8">
        <f>[7]Outubro!$F$21</f>
        <v>84</v>
      </c>
      <c r="S11" s="8">
        <f>[7]Outubro!$F$22</f>
        <v>84</v>
      </c>
      <c r="T11" s="8">
        <f>[7]Outubro!$F$23</f>
        <v>100</v>
      </c>
      <c r="U11" s="8">
        <f>[7]Outubro!$F$24</f>
        <v>100</v>
      </c>
      <c r="V11" s="8">
        <f>[7]Outubro!$F$25</f>
        <v>93</v>
      </c>
      <c r="W11" s="8">
        <f>[7]Outubro!$F$26</f>
        <v>100</v>
      </c>
      <c r="X11" s="8">
        <f>[7]Outubro!$F$27</f>
        <v>100</v>
      </c>
      <c r="Y11" s="8">
        <f>[7]Outubro!$F$28</f>
        <v>100</v>
      </c>
      <c r="Z11" s="8">
        <f>[7]Outubro!$F$29</f>
        <v>100</v>
      </c>
      <c r="AA11" s="8">
        <f>[7]Outubro!$F$30</f>
        <v>100</v>
      </c>
      <c r="AB11" s="8">
        <f>[7]Outubro!$F$31</f>
        <v>98</v>
      </c>
      <c r="AC11" s="8">
        <f>[7]Outubro!$F$32</f>
        <v>100</v>
      </c>
      <c r="AD11" s="8">
        <f>[7]Outubro!$F$33</f>
        <v>100</v>
      </c>
      <c r="AE11" s="8">
        <f>[7]Outubro!$F$34</f>
        <v>74</v>
      </c>
      <c r="AF11" s="8">
        <f>[7]Outubro!$F$35</f>
        <v>72</v>
      </c>
      <c r="AG11" s="37">
        <f t="shared" si="1"/>
        <v>100</v>
      </c>
      <c r="AH11" s="35">
        <f t="shared" si="2"/>
        <v>85.58064516129032</v>
      </c>
    </row>
    <row r="12" spans="1:36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>
        <f t="shared" si="1"/>
        <v>0</v>
      </c>
      <c r="AH12" s="35" t="e">
        <f t="shared" si="2"/>
        <v>#DIV/0!</v>
      </c>
    </row>
    <row r="13" spans="1:36" x14ac:dyDescent="0.2">
      <c r="A13" s="5" t="s">
        <v>14</v>
      </c>
      <c r="B13" s="8">
        <f>[8]Outubro!$F$5</f>
        <v>76</v>
      </c>
      <c r="C13" s="8">
        <f>[8]Outubro!$F$6</f>
        <v>80</v>
      </c>
      <c r="D13" s="8">
        <f>[8]Outubro!$F$7</f>
        <v>88</v>
      </c>
      <c r="E13" s="8">
        <f>[8]Outubro!$F$8</f>
        <v>80</v>
      </c>
      <c r="F13" s="8">
        <f>[8]Outubro!$F$9</f>
        <v>94</v>
      </c>
      <c r="G13" s="8">
        <f>[8]Outubro!$F$10</f>
        <v>81</v>
      </c>
      <c r="H13" s="8">
        <f>[8]Outubro!$F$11</f>
        <v>83</v>
      </c>
      <c r="I13" s="8">
        <f>[8]Outubro!$F$12</f>
        <v>86</v>
      </c>
      <c r="J13" s="8">
        <f>[8]Outubro!$F$13</f>
        <v>77</v>
      </c>
      <c r="K13" s="8">
        <f>[8]Outubro!$F$14</f>
        <v>100</v>
      </c>
      <c r="L13" s="8">
        <f>[8]Outubro!$F$15</f>
        <v>100</v>
      </c>
      <c r="M13" s="8">
        <f>[8]Outubro!$F$16</f>
        <v>100</v>
      </c>
      <c r="N13" s="8">
        <f>[8]Outubro!$F$17</f>
        <v>96</v>
      </c>
      <c r="O13" s="8">
        <f>[8]Outubro!$F$18</f>
        <v>94</v>
      </c>
      <c r="P13" s="8">
        <f>[8]Outubro!$F$19</f>
        <v>98</v>
      </c>
      <c r="Q13" s="8">
        <f>[8]Outubro!$F$20</f>
        <v>91</v>
      </c>
      <c r="R13" s="8">
        <f>[8]Outubro!$F$21</f>
        <v>95</v>
      </c>
      <c r="S13" s="8">
        <f>[8]Outubro!$F$22</f>
        <v>99</v>
      </c>
      <c r="T13" s="8">
        <f>[8]Outubro!$F$23</f>
        <v>99</v>
      </c>
      <c r="U13" s="8">
        <f>[8]Outubro!$F$24</f>
        <v>100</v>
      </c>
      <c r="V13" s="8">
        <f>[8]Outubro!$F$25</f>
        <v>100</v>
      </c>
      <c r="W13" s="8">
        <f>[8]Outubro!$F$26</f>
        <v>98</v>
      </c>
      <c r="X13" s="8">
        <f>[8]Outubro!$F$27</f>
        <v>98</v>
      </c>
      <c r="Y13" s="8">
        <f>[8]Outubro!$F$28</f>
        <v>82</v>
      </c>
      <c r="Z13" s="8">
        <f>[8]Outubro!$F$29</f>
        <v>92</v>
      </c>
      <c r="AA13" s="8">
        <f>[8]Outubro!$F$30</f>
        <v>99</v>
      </c>
      <c r="AB13" s="8">
        <f>[8]Outubro!$F$31</f>
        <v>89</v>
      </c>
      <c r="AC13" s="8">
        <f>[8]Outubro!$F$32</f>
        <v>88</v>
      </c>
      <c r="AD13" s="8">
        <f>[8]Outubro!$F$33</f>
        <v>96</v>
      </c>
      <c r="AE13" s="8">
        <f>[8]Outubro!$F$34</f>
        <v>96</v>
      </c>
      <c r="AF13" s="8">
        <f>[8]Outubro!$F$35</f>
        <v>85</v>
      </c>
      <c r="AG13" s="37">
        <f t="shared" si="1"/>
        <v>100</v>
      </c>
      <c r="AH13" s="35">
        <f t="shared" si="2"/>
        <v>91.612903225806448</v>
      </c>
    </row>
    <row r="14" spans="1:36" hidden="1" x14ac:dyDescent="0.2">
      <c r="A14" s="5" t="s">
        <v>15</v>
      </c>
      <c r="B14" s="8" t="str">
        <f>[9]Outubro!$F$5</f>
        <v>*</v>
      </c>
      <c r="C14" s="8" t="str">
        <f>[9]Outubro!$F$6</f>
        <v>*</v>
      </c>
      <c r="D14" s="8" t="str">
        <f>[9]Outubro!$F$7</f>
        <v>*</v>
      </c>
      <c r="E14" s="8" t="str">
        <f>[9]Outubro!$F$8</f>
        <v>*</v>
      </c>
      <c r="F14" s="8" t="str">
        <f>[9]Outubro!$F$9</f>
        <v>*</v>
      </c>
      <c r="G14" s="8" t="str">
        <f>[9]Outubro!$F$10</f>
        <v>*</v>
      </c>
      <c r="H14" s="8" t="str">
        <f>[9]Outubro!$F$11</f>
        <v>*</v>
      </c>
      <c r="I14" s="8" t="str">
        <f>[9]Outubro!$F$12</f>
        <v>*</v>
      </c>
      <c r="J14" s="8" t="str">
        <f>[9]Outubro!$F$13</f>
        <v>*</v>
      </c>
      <c r="K14" s="8" t="str">
        <f>[9]Outubro!$F$14</f>
        <v>*</v>
      </c>
      <c r="L14" s="8" t="str">
        <f>[9]Outubro!$F$15</f>
        <v>*</v>
      </c>
      <c r="M14" s="8" t="str">
        <f>[9]Outubro!$F$16</f>
        <v>*</v>
      </c>
      <c r="N14" s="8" t="str">
        <f>[9]Outubro!$F$17</f>
        <v>*</v>
      </c>
      <c r="O14" s="8" t="str">
        <f>[9]Outubro!$F$18</f>
        <v>*</v>
      </c>
      <c r="P14" s="8" t="str">
        <f>[9]Outubro!$F$19</f>
        <v>*</v>
      </c>
      <c r="Q14" s="8" t="str">
        <f>[9]Outubro!$F$20</f>
        <v>*</v>
      </c>
      <c r="R14" s="8" t="str">
        <f>[9]Outubro!$F$21</f>
        <v>*</v>
      </c>
      <c r="S14" s="8" t="str">
        <f>[9]Outubro!$F$22</f>
        <v>*</v>
      </c>
      <c r="T14" s="8" t="str">
        <f>[9]Outubro!$F$23</f>
        <v>*</v>
      </c>
      <c r="U14" s="8" t="str">
        <f>[9]Outubro!$F$24</f>
        <v>*</v>
      </c>
      <c r="V14" s="8" t="str">
        <f>[9]Outubro!$F$25</f>
        <v>*</v>
      </c>
      <c r="W14" s="8" t="str">
        <f>[9]Outubro!$F$26</f>
        <v>*</v>
      </c>
      <c r="X14" s="8" t="str">
        <f>[9]Outubro!$F$27</f>
        <v>*</v>
      </c>
      <c r="Y14" s="8" t="str">
        <f>[9]Outubro!$F$28</f>
        <v>*</v>
      </c>
      <c r="Z14" s="8" t="str">
        <f>[9]Outubro!$F$29</f>
        <v>*</v>
      </c>
      <c r="AA14" s="8" t="str">
        <f>[9]Outubro!$F$30</f>
        <v>*</v>
      </c>
      <c r="AB14" s="8" t="str">
        <f>[9]Outubro!$F$31</f>
        <v>*</v>
      </c>
      <c r="AC14" s="8" t="str">
        <f>[9]Outubro!$F$32</f>
        <v>*</v>
      </c>
      <c r="AD14" s="8" t="str">
        <f>[9]Outubro!$F$33</f>
        <v>*</v>
      </c>
      <c r="AE14" s="8" t="str">
        <f>[9]Outubro!$F$34</f>
        <v>*</v>
      </c>
      <c r="AF14" s="8" t="str">
        <f>[9]Outubro!$F$35</f>
        <v>*</v>
      </c>
      <c r="AG14" s="37">
        <f t="shared" si="1"/>
        <v>0</v>
      </c>
      <c r="AH14" s="35" t="e">
        <f t="shared" si="2"/>
        <v>#DIV/0!</v>
      </c>
    </row>
    <row r="15" spans="1:36" x14ac:dyDescent="0.2">
      <c r="A15" s="5" t="s">
        <v>16</v>
      </c>
      <c r="B15" s="8">
        <f>[10]Outubro!$F$5</f>
        <v>54</v>
      </c>
      <c r="C15" s="8">
        <f>[10]Outubro!$F$6</f>
        <v>61</v>
      </c>
      <c r="D15" s="8">
        <f>[10]Outubro!$F$7</f>
        <v>96</v>
      </c>
      <c r="E15" s="8">
        <f>[10]Outubro!$F$8</f>
        <v>83</v>
      </c>
      <c r="F15" s="8">
        <f>[10]Outubro!$F$9</f>
        <v>77</v>
      </c>
      <c r="G15" s="8">
        <f>[10]Outubro!$F$10</f>
        <v>59</v>
      </c>
      <c r="H15" s="8">
        <f>[10]Outubro!$F$11</f>
        <v>58</v>
      </c>
      <c r="I15" s="8">
        <f>[10]Outubro!$F$12</f>
        <v>44</v>
      </c>
      <c r="J15" s="8">
        <f>[10]Outubro!$F$13</f>
        <v>94</v>
      </c>
      <c r="K15" s="8">
        <f>[10]Outubro!$F$14</f>
        <v>100</v>
      </c>
      <c r="L15" s="8">
        <f>[10]Outubro!$F$15</f>
        <v>100</v>
      </c>
      <c r="M15" s="8">
        <f>[10]Outubro!$F$16</f>
        <v>100</v>
      </c>
      <c r="N15" s="8">
        <f>[10]Outubro!$F$17</f>
        <v>83</v>
      </c>
      <c r="O15" s="8">
        <f>[10]Outubro!$F$18</f>
        <v>76</v>
      </c>
      <c r="P15" s="8">
        <f>[10]Outubro!$F$19</f>
        <v>86</v>
      </c>
      <c r="Q15" s="8">
        <f>[10]Outubro!$F$20</f>
        <v>88</v>
      </c>
      <c r="R15" s="8">
        <f>[10]Outubro!$F$21</f>
        <v>88</v>
      </c>
      <c r="S15" s="8">
        <f>[10]Outubro!$F$22</f>
        <v>99</v>
      </c>
      <c r="T15" s="8">
        <f>[10]Outubro!$F$23</f>
        <v>100</v>
      </c>
      <c r="U15" s="8">
        <f>[10]Outubro!$F$24</f>
        <v>99</v>
      </c>
      <c r="V15" s="8">
        <f>[10]Outubro!$F$25</f>
        <v>94</v>
      </c>
      <c r="W15" s="8">
        <f>[10]Outubro!$F$26</f>
        <v>100</v>
      </c>
      <c r="X15" s="8">
        <f>[10]Outubro!$F$27</f>
        <v>96</v>
      </c>
      <c r="Y15" s="8">
        <f>[10]Outubro!$F$28</f>
        <v>86</v>
      </c>
      <c r="Z15" s="8">
        <f>[10]Outubro!$F$29</f>
        <v>90</v>
      </c>
      <c r="AA15" s="8">
        <f>[10]Outubro!$F$30</f>
        <v>76</v>
      </c>
      <c r="AB15" s="8">
        <f>[10]Outubro!$F$31</f>
        <v>85</v>
      </c>
      <c r="AC15" s="8">
        <f>[10]Outubro!$F$32</f>
        <v>84</v>
      </c>
      <c r="AD15" s="8">
        <f>[10]Outubro!$F$33</f>
        <v>91</v>
      </c>
      <c r="AE15" s="8">
        <f>[10]Outubro!$F$34</f>
        <v>86</v>
      </c>
      <c r="AF15" s="8">
        <f>[10]Outubro!$F$35</f>
        <v>60</v>
      </c>
      <c r="AG15" s="37">
        <f t="shared" si="1"/>
        <v>100</v>
      </c>
      <c r="AH15" s="35">
        <f t="shared" si="2"/>
        <v>83.645161290322577</v>
      </c>
      <c r="AJ15" t="s">
        <v>13</v>
      </c>
    </row>
    <row r="16" spans="1:36" x14ac:dyDescent="0.2">
      <c r="A16" s="5" t="s">
        <v>17</v>
      </c>
      <c r="B16" s="8">
        <f>[11]Outubro!$F$5</f>
        <v>54</v>
      </c>
      <c r="C16" s="8">
        <f>[11]Outubro!$F$6</f>
        <v>80</v>
      </c>
      <c r="D16" s="8">
        <f>[11]Outubro!$F$7</f>
        <v>100</v>
      </c>
      <c r="E16" s="8">
        <f>[11]Outubro!$F$8</f>
        <v>100</v>
      </c>
      <c r="F16" s="8">
        <f>[11]Outubro!$F$9</f>
        <v>77</v>
      </c>
      <c r="G16" s="8">
        <f>[11]Outubro!$F$10</f>
        <v>78</v>
      </c>
      <c r="H16" s="8">
        <f>[11]Outubro!$F$11</f>
        <v>59</v>
      </c>
      <c r="I16" s="8">
        <f>[11]Outubro!$F$12</f>
        <v>76</v>
      </c>
      <c r="J16" s="8">
        <f>[11]Outubro!$F$13</f>
        <v>93</v>
      </c>
      <c r="K16" s="8">
        <f>[11]Outubro!$F$14</f>
        <v>100</v>
      </c>
      <c r="L16" s="8">
        <f>[11]Outubro!$F$15</f>
        <v>100</v>
      </c>
      <c r="M16" s="8">
        <f>[11]Outubro!$F$16</f>
        <v>100</v>
      </c>
      <c r="N16" s="8">
        <f>[11]Outubro!$F$17</f>
        <v>100</v>
      </c>
      <c r="O16" s="8">
        <f>[11]Outubro!$F$18</f>
        <v>86</v>
      </c>
      <c r="P16" s="8">
        <f>[11]Outubro!$F$19</f>
        <v>71</v>
      </c>
      <c r="Q16" s="8">
        <f>[11]Outubro!$F$20</f>
        <v>100</v>
      </c>
      <c r="R16" s="8">
        <f>[11]Outubro!$F$21</f>
        <v>100</v>
      </c>
      <c r="S16" s="8">
        <f>[11]Outubro!$F$22</f>
        <v>100</v>
      </c>
      <c r="T16" s="8" t="str">
        <f>[11]Outubro!$F$23</f>
        <v>*</v>
      </c>
      <c r="U16" s="8" t="str">
        <f>[11]Outubro!$F$24</f>
        <v>*</v>
      </c>
      <c r="V16" s="8" t="str">
        <f>[11]Outubro!$F$25</f>
        <v>*</v>
      </c>
      <c r="W16" s="8" t="str">
        <f>[11]Outubro!$F$26</f>
        <v>*</v>
      </c>
      <c r="X16" s="8" t="str">
        <f>[11]Outubro!$F$27</f>
        <v>*</v>
      </c>
      <c r="Y16" s="8">
        <f>[11]Outubro!$F$28</f>
        <v>100</v>
      </c>
      <c r="Z16" s="8">
        <f>[11]Outubro!$F$29</f>
        <v>100</v>
      </c>
      <c r="AA16" s="8" t="str">
        <f>[11]Outubro!$F$30</f>
        <v>*</v>
      </c>
      <c r="AB16" s="8" t="str">
        <f>[11]Outubro!$F$31</f>
        <v>*</v>
      </c>
      <c r="AC16" s="8" t="str">
        <f>[11]Outubro!$F$32</f>
        <v>*</v>
      </c>
      <c r="AD16" s="8" t="str">
        <f>[11]Outubro!$F$33</f>
        <v>*</v>
      </c>
      <c r="AE16" s="8">
        <f>[11]Outubro!$F$34</f>
        <v>100</v>
      </c>
      <c r="AF16" s="8">
        <f>[11]Outubro!$F$35</f>
        <v>100</v>
      </c>
      <c r="AG16" s="37">
        <f t="shared" si="1"/>
        <v>100</v>
      </c>
      <c r="AH16" s="35">
        <f t="shared" si="2"/>
        <v>89.727272727272734</v>
      </c>
    </row>
    <row r="17" spans="1:37" x14ac:dyDescent="0.2">
      <c r="A17" s="5" t="s">
        <v>18</v>
      </c>
      <c r="B17" s="8">
        <f>[12]Outubro!$F$5</f>
        <v>51</v>
      </c>
      <c r="C17" s="8">
        <f>[12]Outubro!$F$6</f>
        <v>51</v>
      </c>
      <c r="D17" s="8">
        <f>[12]Outubro!$F$7</f>
        <v>78</v>
      </c>
      <c r="E17" s="8">
        <f>[12]Outubro!$F$8</f>
        <v>75</v>
      </c>
      <c r="F17" s="8">
        <f>[12]Outubro!$F$9</f>
        <v>61</v>
      </c>
      <c r="G17" s="8">
        <f>[12]Outubro!$F$10</f>
        <v>45</v>
      </c>
      <c r="H17" s="8">
        <f>[12]Outubro!$F$11</f>
        <v>36</v>
      </c>
      <c r="I17" s="8">
        <f>[12]Outubro!$F$12</f>
        <v>57</v>
      </c>
      <c r="J17" s="8">
        <f>[12]Outubro!$F$13</f>
        <v>86</v>
      </c>
      <c r="K17" s="8">
        <f>[12]Outubro!$F$14</f>
        <v>93</v>
      </c>
      <c r="L17" s="8">
        <f>[12]Outubro!$F$15</f>
        <v>89</v>
      </c>
      <c r="M17" s="8">
        <f>[12]Outubro!$F$16</f>
        <v>93</v>
      </c>
      <c r="N17" s="8">
        <f>[12]Outubro!$F$17</f>
        <v>80</v>
      </c>
      <c r="O17" s="8">
        <f>[12]Outubro!$F$18</f>
        <v>76</v>
      </c>
      <c r="P17" s="8">
        <f>[12]Outubro!$F$19</f>
        <v>64</v>
      </c>
      <c r="Q17" s="8">
        <f>[12]Outubro!$F$20</f>
        <v>77</v>
      </c>
      <c r="R17" s="8">
        <f>[12]Outubro!$F$21</f>
        <v>67</v>
      </c>
      <c r="S17" s="8">
        <f>[12]Outubro!$F$22</f>
        <v>89</v>
      </c>
      <c r="T17" s="8">
        <f>[12]Outubro!$F$23</f>
        <v>92</v>
      </c>
      <c r="U17" s="8">
        <f>[12]Outubro!$F$24</f>
        <v>91</v>
      </c>
      <c r="V17" s="8">
        <f>[12]Outubro!$F$25</f>
        <v>87</v>
      </c>
      <c r="W17" s="8">
        <f>[12]Outubro!$F$26</f>
        <v>83</v>
      </c>
      <c r="X17" s="8">
        <f>[12]Outubro!$F$27</f>
        <v>80</v>
      </c>
      <c r="Y17" s="8">
        <f>[12]Outubro!$F$28</f>
        <v>69</v>
      </c>
      <c r="Z17" s="8">
        <f>[12]Outubro!$F$29</f>
        <v>90</v>
      </c>
      <c r="AA17" s="8">
        <f>[12]Outubro!$F$30</f>
        <v>92</v>
      </c>
      <c r="AB17" s="8">
        <f>[12]Outubro!$F$31</f>
        <v>94</v>
      </c>
      <c r="AC17" s="8">
        <f>[12]Outubro!$F$32</f>
        <v>85</v>
      </c>
      <c r="AD17" s="8">
        <f>[12]Outubro!$F$33</f>
        <v>89</v>
      </c>
      <c r="AE17" s="8">
        <f>[12]Outubro!$F$34</f>
        <v>77</v>
      </c>
      <c r="AF17" s="8">
        <f>[12]Outubro!$F$35</f>
        <v>70</v>
      </c>
      <c r="AG17" s="37">
        <f t="shared" si="1"/>
        <v>94</v>
      </c>
      <c r="AH17" s="35">
        <f t="shared" si="2"/>
        <v>76.354838709677423</v>
      </c>
      <c r="AJ17" s="9" t="s">
        <v>13</v>
      </c>
    </row>
    <row r="18" spans="1:37" x14ac:dyDescent="0.2">
      <c r="A18" s="5" t="s">
        <v>19</v>
      </c>
      <c r="B18" s="8">
        <f>[13]Outubro!$F5</f>
        <v>55</v>
      </c>
      <c r="C18" s="8">
        <f>[13]Outubro!$F6</f>
        <v>59</v>
      </c>
      <c r="D18" s="8">
        <f>[13]Outubro!$F7</f>
        <v>100</v>
      </c>
      <c r="E18" s="8">
        <f>[13]Outubro!$F8</f>
        <v>73</v>
      </c>
      <c r="F18" s="8">
        <f>[13]Outubro!$F9</f>
        <v>67</v>
      </c>
      <c r="G18" s="8">
        <f>[13]Outubro!$F10</f>
        <v>82</v>
      </c>
      <c r="H18" s="8">
        <f>[13]Outubro!$F11</f>
        <v>66</v>
      </c>
      <c r="I18" s="8">
        <f>[13]Outubro!$F12</f>
        <v>59</v>
      </c>
      <c r="J18" s="8">
        <f>[13]Outubro!$F13</f>
        <v>89</v>
      </c>
      <c r="K18" s="8">
        <f>[13]Outubro!$F14</f>
        <v>100</v>
      </c>
      <c r="L18" s="8">
        <f>[13]Outubro!$F15</f>
        <v>100</v>
      </c>
      <c r="M18" s="8">
        <f>[13]Outubro!$F16</f>
        <v>100</v>
      </c>
      <c r="N18" s="8">
        <f>[13]Outubro!$F17</f>
        <v>92</v>
      </c>
      <c r="O18" s="8">
        <f>[13]Outubro!$F18</f>
        <v>68</v>
      </c>
      <c r="P18" s="8">
        <f>[13]Outubro!$F19</f>
        <v>100</v>
      </c>
      <c r="Q18" s="8">
        <f>[13]Outubro!$F20</f>
        <v>100</v>
      </c>
      <c r="R18" s="8">
        <f>[13]Outubro!$F21</f>
        <v>87</v>
      </c>
      <c r="S18" s="8">
        <f>[13]Outubro!$F22</f>
        <v>100</v>
      </c>
      <c r="T18" s="8">
        <f>[13]Outubro!$F23</f>
        <v>100</v>
      </c>
      <c r="U18" s="8">
        <f>[13]Outubro!$F24</f>
        <v>100</v>
      </c>
      <c r="V18" s="8">
        <f>[13]Outubro!$F25</f>
        <v>100</v>
      </c>
      <c r="W18" s="8">
        <f>[13]Outubro!$F26</f>
        <v>99</v>
      </c>
      <c r="X18" s="8">
        <f>[13]Outubro!$F27</f>
        <v>100</v>
      </c>
      <c r="Y18" s="8">
        <f>[13]Outubro!$F28</f>
        <v>100</v>
      </c>
      <c r="Z18" s="8">
        <f>[13]Outubro!$F29</f>
        <v>82</v>
      </c>
      <c r="AA18" s="8">
        <f>[13]Outubro!$F30</f>
        <v>100</v>
      </c>
      <c r="AB18" s="8">
        <f>[13]Outubro!$F31</f>
        <v>100</v>
      </c>
      <c r="AC18" s="8">
        <f>[13]Outubro!$F32</f>
        <v>100</v>
      </c>
      <c r="AD18" s="8">
        <f>[13]Outubro!$F33</f>
        <v>88</v>
      </c>
      <c r="AE18" s="8">
        <f>[13]Outubro!$F34</f>
        <v>100</v>
      </c>
      <c r="AF18" s="8">
        <f>[13]Outubro!$F35</f>
        <v>100</v>
      </c>
      <c r="AG18" s="37">
        <f t="shared" si="1"/>
        <v>100</v>
      </c>
      <c r="AH18" s="35">
        <f t="shared" si="2"/>
        <v>89.225806451612897</v>
      </c>
      <c r="AI18" s="9" t="s">
        <v>13</v>
      </c>
      <c r="AJ18" s="9" t="s">
        <v>13</v>
      </c>
    </row>
    <row r="19" spans="1:37" x14ac:dyDescent="0.2">
      <c r="A19" s="5" t="s">
        <v>20</v>
      </c>
      <c r="B19" s="8">
        <f>[14]Outubro!$F$5</f>
        <v>45</v>
      </c>
      <c r="C19" s="8">
        <f>[14]Outubro!$F$6</f>
        <v>71</v>
      </c>
      <c r="D19" s="8">
        <f>[14]Outubro!$F$7</f>
        <v>93</v>
      </c>
      <c r="E19" s="8">
        <f>[14]Outubro!$F$8</f>
        <v>87</v>
      </c>
      <c r="F19" s="8">
        <f>[14]Outubro!$F$9</f>
        <v>76</v>
      </c>
      <c r="G19" s="8">
        <f>[14]Outubro!$F$10</f>
        <v>76</v>
      </c>
      <c r="H19" s="8">
        <f>[14]Outubro!$F$11</f>
        <v>34</v>
      </c>
      <c r="I19" s="8">
        <f>[14]Outubro!$F$12</f>
        <v>79</v>
      </c>
      <c r="J19" s="8">
        <f>[14]Outubro!$F$13</f>
        <v>75</v>
      </c>
      <c r="K19" s="8">
        <f>[14]Outubro!$F$14</f>
        <v>92</v>
      </c>
      <c r="L19" s="8">
        <f>[14]Outubro!$F$15</f>
        <v>93</v>
      </c>
      <c r="M19" s="8">
        <f>[14]Outubro!$F$16</f>
        <v>94</v>
      </c>
      <c r="N19" s="8">
        <f>[14]Outubro!$F$17</f>
        <v>87</v>
      </c>
      <c r="O19" s="8">
        <f>[14]Outubro!$F$18</f>
        <v>60</v>
      </c>
      <c r="P19" s="8" t="str">
        <f>[14]Outubro!$F$19</f>
        <v>*</v>
      </c>
      <c r="Q19" s="8" t="str">
        <f>[14]Outubro!$F$20</f>
        <v>*</v>
      </c>
      <c r="R19" s="8" t="str">
        <f>[14]Outubro!$F$21</f>
        <v>*</v>
      </c>
      <c r="S19" s="8" t="str">
        <f>[14]Outubro!$F$22</f>
        <v>*</v>
      </c>
      <c r="T19" s="8" t="str">
        <f>[14]Outubro!$F$23</f>
        <v>*</v>
      </c>
      <c r="U19" s="8" t="str">
        <f>[14]Outubro!$F$24</f>
        <v>*</v>
      </c>
      <c r="V19" s="8" t="str">
        <f>[14]Outubro!$F$25</f>
        <v>*</v>
      </c>
      <c r="W19" s="8" t="str">
        <f>[14]Outubro!$F$26</f>
        <v>*</v>
      </c>
      <c r="X19" s="8">
        <f>[14]Outubro!$F$27</f>
        <v>90</v>
      </c>
      <c r="Y19" s="8" t="str">
        <f>[14]Outubro!$F$28</f>
        <v>*</v>
      </c>
      <c r="Z19" s="8" t="str">
        <f>[14]Outubro!$F$29</f>
        <v>*</v>
      </c>
      <c r="AA19" s="8" t="str">
        <f>[14]Outubro!$F$30</f>
        <v>*</v>
      </c>
      <c r="AB19" s="8" t="str">
        <f>[14]Outubro!$F$31</f>
        <v>*</v>
      </c>
      <c r="AC19" s="8" t="str">
        <f>[14]Outubro!$F$32</f>
        <v>*</v>
      </c>
      <c r="AD19" s="8" t="str">
        <f>[14]Outubro!$F$33</f>
        <v>*</v>
      </c>
      <c r="AE19" s="8" t="str">
        <f>[14]Outubro!$F$34</f>
        <v>*</v>
      </c>
      <c r="AF19" s="8" t="str">
        <f>[14]Outubro!$F$35</f>
        <v>*</v>
      </c>
      <c r="AG19" s="37">
        <f t="shared" si="1"/>
        <v>94</v>
      </c>
      <c r="AH19" s="35">
        <f t="shared" si="2"/>
        <v>76.8</v>
      </c>
      <c r="AJ19" t="s">
        <v>13</v>
      </c>
    </row>
    <row r="20" spans="1:37" x14ac:dyDescent="0.2">
      <c r="A20" s="5" t="s">
        <v>21</v>
      </c>
      <c r="B20" s="8">
        <f>[15]Outubro!$F$5</f>
        <v>60</v>
      </c>
      <c r="C20" s="8">
        <f>[15]Outubro!$F$6</f>
        <v>51</v>
      </c>
      <c r="D20" s="8">
        <f>[15]Outubro!$F$7</f>
        <v>64</v>
      </c>
      <c r="E20" s="8">
        <f>[15]Outubro!$F$8</f>
        <v>60</v>
      </c>
      <c r="F20" s="8">
        <f>[15]Outubro!$F$9</f>
        <v>75</v>
      </c>
      <c r="G20" s="8">
        <f>[15]Outubro!$F$10</f>
        <v>48</v>
      </c>
      <c r="H20" s="8">
        <f>[15]Outubro!$F$11</f>
        <v>61</v>
      </c>
      <c r="I20" s="8">
        <f>[15]Outubro!$F$12</f>
        <v>55</v>
      </c>
      <c r="J20" s="8">
        <f>[15]Outubro!$F$13</f>
        <v>62</v>
      </c>
      <c r="K20" s="8">
        <f>[15]Outubro!$F$14</f>
        <v>91</v>
      </c>
      <c r="L20" s="8">
        <f>[15]Outubro!$F$15</f>
        <v>81</v>
      </c>
      <c r="M20" s="8">
        <f>[15]Outubro!$F$16</f>
        <v>83</v>
      </c>
      <c r="N20" s="8">
        <f>[15]Outubro!$F$17</f>
        <v>59</v>
      </c>
      <c r="O20" s="8">
        <f>[15]Outubro!$F$18</f>
        <v>72</v>
      </c>
      <c r="P20" s="8">
        <f>[15]Outubro!$F$19</f>
        <v>81</v>
      </c>
      <c r="Q20" s="8">
        <f>[15]Outubro!$F$20</f>
        <v>62</v>
      </c>
      <c r="R20" s="8">
        <f>[15]Outubro!$F$21</f>
        <v>75</v>
      </c>
      <c r="S20" s="8">
        <f>[15]Outubro!$F$22</f>
        <v>85</v>
      </c>
      <c r="T20" s="8">
        <f>[15]Outubro!$F$23</f>
        <v>90</v>
      </c>
      <c r="U20" s="8">
        <f>[15]Outubro!$F$24</f>
        <v>89</v>
      </c>
      <c r="V20" s="8">
        <f>[15]Outubro!$F$25</f>
        <v>90</v>
      </c>
      <c r="W20" s="8">
        <f>[15]Outubro!$F$26</f>
        <v>82</v>
      </c>
      <c r="X20" s="8">
        <f>[15]Outubro!$F$27</f>
        <v>79</v>
      </c>
      <c r="Y20" s="8">
        <f>[15]Outubro!$F$28</f>
        <v>65</v>
      </c>
      <c r="Z20" s="8">
        <f>[15]Outubro!$F$29</f>
        <v>86</v>
      </c>
      <c r="AA20" s="8">
        <f>[15]Outubro!$F$30</f>
        <v>89</v>
      </c>
      <c r="AB20" s="8">
        <f>[15]Outubro!$F$31</f>
        <v>88</v>
      </c>
      <c r="AC20" s="8">
        <f>[15]Outubro!$F$32</f>
        <v>86</v>
      </c>
      <c r="AD20" s="8">
        <f>[15]Outubro!$F$33</f>
        <v>82</v>
      </c>
      <c r="AE20" s="8">
        <f>[15]Outubro!$F$34</f>
        <v>88</v>
      </c>
      <c r="AF20" s="8">
        <f>[15]Outubro!$F$35</f>
        <v>84</v>
      </c>
      <c r="AG20" s="37">
        <f t="shared" si="1"/>
        <v>91</v>
      </c>
      <c r="AH20" s="35">
        <f t="shared" si="2"/>
        <v>74.935483870967744</v>
      </c>
      <c r="AI20" s="9" t="s">
        <v>13</v>
      </c>
      <c r="AJ20" t="s">
        <v>13</v>
      </c>
    </row>
    <row r="21" spans="1:37" x14ac:dyDescent="0.2">
      <c r="A21" s="5" t="s">
        <v>22</v>
      </c>
      <c r="B21" s="8">
        <f>[16]Outubro!$F$5</f>
        <v>51</v>
      </c>
      <c r="C21" s="8">
        <f>[16]Outubro!$F$6</f>
        <v>60</v>
      </c>
      <c r="D21" s="8">
        <f>[16]Outubro!$F$7</f>
        <v>87</v>
      </c>
      <c r="E21" s="8">
        <f>[16]Outubro!$F$8</f>
        <v>100</v>
      </c>
      <c r="F21" s="8">
        <f>[16]Outubro!$F$9</f>
        <v>71</v>
      </c>
      <c r="G21" s="8">
        <f>[16]Outubro!$F$10</f>
        <v>55</v>
      </c>
      <c r="H21" s="8">
        <f>[16]Outubro!$F$11</f>
        <v>42</v>
      </c>
      <c r="I21" s="8">
        <f>[16]Outubro!$F$12</f>
        <v>52</v>
      </c>
      <c r="J21" s="8">
        <f>[16]Outubro!$F$13</f>
        <v>81</v>
      </c>
      <c r="K21" s="8">
        <f>[16]Outubro!$F$14</f>
        <v>94</v>
      </c>
      <c r="L21" s="8">
        <f>[16]Outubro!$F$15</f>
        <v>95</v>
      </c>
      <c r="M21" s="8">
        <f>[16]Outubro!$F$16</f>
        <v>94</v>
      </c>
      <c r="N21" s="8">
        <f>[16]Outubro!$F$17</f>
        <v>89</v>
      </c>
      <c r="O21" s="8">
        <f>[16]Outubro!$F$18</f>
        <v>74</v>
      </c>
      <c r="P21" s="8">
        <f>[16]Outubro!$F$19</f>
        <v>85</v>
      </c>
      <c r="Q21" s="8">
        <f>[16]Outubro!$F$20</f>
        <v>89</v>
      </c>
      <c r="R21" s="8">
        <f>[16]Outubro!$F$21</f>
        <v>87</v>
      </c>
      <c r="S21" s="8">
        <f>[16]Outubro!$F$22</f>
        <v>88</v>
      </c>
      <c r="T21" s="8">
        <f>[16]Outubro!$F$23</f>
        <v>100</v>
      </c>
      <c r="U21" s="8">
        <f>[16]Outubro!$F$24</f>
        <v>100</v>
      </c>
      <c r="V21" s="8">
        <f>[16]Outubro!$F$25</f>
        <v>100</v>
      </c>
      <c r="W21" s="8">
        <f>[16]Outubro!$F$26</f>
        <v>92</v>
      </c>
      <c r="X21" s="8">
        <f>[16]Outubro!$F$27</f>
        <v>100</v>
      </c>
      <c r="Y21" s="8">
        <f>[16]Outubro!$F$28</f>
        <v>95</v>
      </c>
      <c r="Z21" s="8">
        <f>[16]Outubro!$F$29</f>
        <v>85</v>
      </c>
      <c r="AA21" s="8">
        <f>[16]Outubro!$F$30</f>
        <v>100</v>
      </c>
      <c r="AB21" s="8">
        <f>[16]Outubro!$F$31</f>
        <v>100</v>
      </c>
      <c r="AC21" s="8">
        <f>[16]Outubro!$F$32</f>
        <v>100</v>
      </c>
      <c r="AD21" s="8">
        <f>[16]Outubro!$F$33</f>
        <v>94</v>
      </c>
      <c r="AE21" s="8">
        <f>[16]Outubro!$F$34</f>
        <v>91</v>
      </c>
      <c r="AF21" s="8">
        <f>[16]Outubro!$F$35</f>
        <v>93</v>
      </c>
      <c r="AG21" s="37">
        <f t="shared" si="1"/>
        <v>100</v>
      </c>
      <c r="AH21" s="35">
        <f t="shared" si="2"/>
        <v>85.290322580645167</v>
      </c>
    </row>
    <row r="22" spans="1:37" x14ac:dyDescent="0.2">
      <c r="A22" s="5" t="s">
        <v>23</v>
      </c>
      <c r="B22" s="8">
        <f>[17]Outubro!$F$5</f>
        <v>57</v>
      </c>
      <c r="C22" s="8">
        <f>[17]Outubro!$F$6</f>
        <v>59</v>
      </c>
      <c r="D22" s="8">
        <f>[17]Outubro!$F$7</f>
        <v>67</v>
      </c>
      <c r="E22" s="8">
        <f>[17]Outubro!$F$8</f>
        <v>66</v>
      </c>
      <c r="F22" s="8">
        <f>[17]Outubro!$F$9</f>
        <v>59</v>
      </c>
      <c r="G22" s="8">
        <f>[17]Outubro!$F$10</f>
        <v>59</v>
      </c>
      <c r="H22" s="8">
        <f>[17]Outubro!$F$11</f>
        <v>42</v>
      </c>
      <c r="I22" s="8">
        <f>[17]Outubro!$F$12</f>
        <v>65</v>
      </c>
      <c r="J22" s="8">
        <f>[17]Outubro!$F$13</f>
        <v>84</v>
      </c>
      <c r="K22" s="8">
        <f>[17]Outubro!$F$14</f>
        <v>92</v>
      </c>
      <c r="L22" s="8">
        <f>[17]Outubro!$F$15</f>
        <v>96</v>
      </c>
      <c r="M22" s="8">
        <f>[17]Outubro!$F$16</f>
        <v>89</v>
      </c>
      <c r="N22" s="8">
        <f>[17]Outubro!$F$17</f>
        <v>86</v>
      </c>
      <c r="O22" s="8">
        <f>[17]Outubro!$F$18</f>
        <v>73</v>
      </c>
      <c r="P22" s="8">
        <f>[17]Outubro!$F$19</f>
        <v>73</v>
      </c>
      <c r="Q22" s="8">
        <f>[17]Outubro!$F$20</f>
        <v>83</v>
      </c>
      <c r="R22" s="8">
        <f>[17]Outubro!$F$21</f>
        <v>70</v>
      </c>
      <c r="S22" s="8">
        <f>[17]Outubro!$F$22</f>
        <v>93</v>
      </c>
      <c r="T22" s="8">
        <f>[17]Outubro!$F$23</f>
        <v>93</v>
      </c>
      <c r="U22" s="8">
        <f>[17]Outubro!$F$24</f>
        <v>94</v>
      </c>
      <c r="V22" s="8">
        <f>[17]Outubro!$F$25</f>
        <v>92</v>
      </c>
      <c r="W22" s="8">
        <f>[17]Outubro!$F$26</f>
        <v>88</v>
      </c>
      <c r="X22" s="8">
        <f>[17]Outubro!$F$27</f>
        <v>84</v>
      </c>
      <c r="Y22" s="8">
        <f>[17]Outubro!$F$28</f>
        <v>75</v>
      </c>
      <c r="Z22" s="8">
        <f>[17]Outubro!$F$29</f>
        <v>84</v>
      </c>
      <c r="AA22" s="8">
        <f>[17]Outubro!$F$30</f>
        <v>94</v>
      </c>
      <c r="AB22" s="8">
        <f>[17]Outubro!$F$31</f>
        <v>96</v>
      </c>
      <c r="AC22" s="8">
        <f>[17]Outubro!$F$32</f>
        <v>90</v>
      </c>
      <c r="AD22" s="8">
        <f>[17]Outubro!$F$33</f>
        <v>96</v>
      </c>
      <c r="AE22" s="8">
        <f>[17]Outubro!$F$34</f>
        <v>92</v>
      </c>
      <c r="AF22" s="8">
        <f>[17]Outubro!$F$35</f>
        <v>86</v>
      </c>
      <c r="AG22" s="37">
        <f t="shared" si="1"/>
        <v>96</v>
      </c>
      <c r="AH22" s="35">
        <f t="shared" si="2"/>
        <v>79.903225806451616</v>
      </c>
    </row>
    <row r="23" spans="1:37" x14ac:dyDescent="0.2">
      <c r="A23" s="5" t="s">
        <v>24</v>
      </c>
      <c r="B23" s="8">
        <f>[18]Outubro!$F$5</f>
        <v>85</v>
      </c>
      <c r="C23" s="8">
        <f>[18]Outubro!$F$6</f>
        <v>56</v>
      </c>
      <c r="D23" s="8">
        <f>[18]Outubro!$F$7</f>
        <v>89</v>
      </c>
      <c r="E23" s="8">
        <f>[18]Outubro!$F$8</f>
        <v>79</v>
      </c>
      <c r="F23" s="8">
        <f>[18]Outubro!$F$9</f>
        <v>77</v>
      </c>
      <c r="G23" s="8">
        <f>[18]Outubro!$F$10</f>
        <v>52</v>
      </c>
      <c r="H23" s="8">
        <f>[18]Outubro!$F$11</f>
        <v>61</v>
      </c>
      <c r="I23" s="8">
        <f>[18]Outubro!$F$12</f>
        <v>44</v>
      </c>
      <c r="J23" s="8">
        <f>[18]Outubro!$F$13</f>
        <v>78</v>
      </c>
      <c r="K23" s="8">
        <f>[18]Outubro!$F$14</f>
        <v>99</v>
      </c>
      <c r="L23" s="8">
        <f>[18]Outubro!$F$15</f>
        <v>100</v>
      </c>
      <c r="M23" s="8">
        <f>[18]Outubro!$F$16</f>
        <v>100</v>
      </c>
      <c r="N23" s="8">
        <f>[18]Outubro!$F$17</f>
        <v>77</v>
      </c>
      <c r="O23" s="8">
        <f>[18]Outubro!$F$18</f>
        <v>70</v>
      </c>
      <c r="P23" s="8">
        <f>[18]Outubro!$F$19</f>
        <v>77</v>
      </c>
      <c r="Q23" s="8">
        <f>[18]Outubro!$F$20</f>
        <v>86</v>
      </c>
      <c r="R23" s="8">
        <f>[18]Outubro!$F$21</f>
        <v>84</v>
      </c>
      <c r="S23" s="8">
        <f>[18]Outubro!$F$22</f>
        <v>96</v>
      </c>
      <c r="T23" s="8">
        <f>[18]Outubro!$F$23</f>
        <v>99</v>
      </c>
      <c r="U23" s="8">
        <f>[18]Outubro!$F$24</f>
        <v>98</v>
      </c>
      <c r="V23" s="8">
        <f>[18]Outubro!$F$25</f>
        <v>90</v>
      </c>
      <c r="W23" s="8">
        <f>[18]Outubro!$F$26</f>
        <v>90</v>
      </c>
      <c r="X23" s="8">
        <f>[18]Outubro!$F$27</f>
        <v>97</v>
      </c>
      <c r="Y23" s="8">
        <f>[18]Outubro!$F$28</f>
        <v>80</v>
      </c>
      <c r="Z23" s="8">
        <f>[18]Outubro!$F$29</f>
        <v>88</v>
      </c>
      <c r="AA23" s="8">
        <f>[18]Outubro!$F$30</f>
        <v>75</v>
      </c>
      <c r="AB23" s="8">
        <f>[18]Outubro!$F$31</f>
        <v>73</v>
      </c>
      <c r="AC23" s="8">
        <f>[18]Outubro!$F$32</f>
        <v>83</v>
      </c>
      <c r="AD23" s="8">
        <f>[18]Outubro!$F$33</f>
        <v>94</v>
      </c>
      <c r="AE23" s="8">
        <f>[18]Outubro!$F$34</f>
        <v>76</v>
      </c>
      <c r="AF23" s="8">
        <f>[18]Outubro!$F$35</f>
        <v>64</v>
      </c>
      <c r="AG23" s="37">
        <f t="shared" si="1"/>
        <v>100</v>
      </c>
      <c r="AH23" s="35">
        <f t="shared" si="2"/>
        <v>81.193548387096769</v>
      </c>
      <c r="AJ23" t="s">
        <v>13</v>
      </c>
    </row>
    <row r="24" spans="1:37" x14ac:dyDescent="0.2">
      <c r="A24" s="5" t="s">
        <v>25</v>
      </c>
      <c r="B24" s="8">
        <f>[19]Outubro!$F$5</f>
        <v>63</v>
      </c>
      <c r="C24" s="8">
        <f>[19]Outubro!$F$6</f>
        <v>77</v>
      </c>
      <c r="D24" s="8">
        <f>[19]Outubro!$F$7</f>
        <v>84</v>
      </c>
      <c r="E24" s="8">
        <f>[19]Outubro!$F$8</f>
        <v>85</v>
      </c>
      <c r="F24" s="8">
        <f>[19]Outubro!$F$9</f>
        <v>77</v>
      </c>
      <c r="G24" s="8">
        <f>[19]Outubro!$F$10</f>
        <v>81</v>
      </c>
      <c r="H24" s="8">
        <f>[19]Outubro!$F$11</f>
        <v>88</v>
      </c>
      <c r="I24" s="8">
        <f>[19]Outubro!$F$12</f>
        <v>64</v>
      </c>
      <c r="J24" s="8">
        <f>[19]Outubro!$F$13</f>
        <v>93</v>
      </c>
      <c r="K24" s="8">
        <f>[19]Outubro!$F$14</f>
        <v>100</v>
      </c>
      <c r="L24" s="8">
        <f>[19]Outubro!$F$15</f>
        <v>100</v>
      </c>
      <c r="M24" s="8">
        <f>[19]Outubro!$F$16</f>
        <v>100</v>
      </c>
      <c r="N24" s="8">
        <f>[19]Outubro!$F$17</f>
        <v>97</v>
      </c>
      <c r="O24" s="8">
        <f>[19]Outubro!$F$18</f>
        <v>79</v>
      </c>
      <c r="P24" s="8">
        <f>[19]Outubro!$F$19</f>
        <v>84</v>
      </c>
      <c r="Q24" s="8">
        <f>[19]Outubro!$F$20</f>
        <v>91</v>
      </c>
      <c r="R24" s="8">
        <f>[19]Outubro!$F$21</f>
        <v>88</v>
      </c>
      <c r="S24" s="8">
        <f>[19]Outubro!$F$22</f>
        <v>96</v>
      </c>
      <c r="T24" s="8">
        <f>[19]Outubro!$F$23</f>
        <v>96</v>
      </c>
      <c r="U24" s="8">
        <f>[19]Outubro!$F$24</f>
        <v>94</v>
      </c>
      <c r="V24" s="8">
        <f>[19]Outubro!$F$25</f>
        <v>92</v>
      </c>
      <c r="W24" s="8">
        <f>[19]Outubro!$F$26</f>
        <v>97</v>
      </c>
      <c r="X24" s="8">
        <f>[19]Outubro!$F$27</f>
        <v>98</v>
      </c>
      <c r="Y24" s="8">
        <f>[19]Outubro!$F$28</f>
        <v>87</v>
      </c>
      <c r="Z24" s="8">
        <f>[19]Outubro!$F$29</f>
        <v>98</v>
      </c>
      <c r="AA24" s="8">
        <f>[19]Outubro!$F$30</f>
        <v>83</v>
      </c>
      <c r="AB24" s="8">
        <f>[19]Outubro!$F$31</f>
        <v>79</v>
      </c>
      <c r="AC24" s="8">
        <f>[19]Outubro!$F$32</f>
        <v>80</v>
      </c>
      <c r="AD24" s="8">
        <f>[19]Outubro!$F$33</f>
        <v>97</v>
      </c>
      <c r="AE24" s="8">
        <f>[19]Outubro!$F$34</f>
        <v>80</v>
      </c>
      <c r="AF24" s="8">
        <f>[19]Outubro!$F$35</f>
        <v>73</v>
      </c>
      <c r="AG24" s="37">
        <f t="shared" si="1"/>
        <v>100</v>
      </c>
      <c r="AH24" s="35">
        <f t="shared" si="2"/>
        <v>87.129032258064512</v>
      </c>
    </row>
    <row r="25" spans="1:37" x14ac:dyDescent="0.2">
      <c r="A25" s="5" t="s">
        <v>26</v>
      </c>
      <c r="B25" s="8">
        <f>[20]Outubro!$F5</f>
        <v>69</v>
      </c>
      <c r="C25" s="8">
        <f>[20]Outubro!$F6</f>
        <v>70</v>
      </c>
      <c r="D25" s="8">
        <f>[20]Outubro!$F7</f>
        <v>91</v>
      </c>
      <c r="E25" s="8">
        <f>[20]Outubro!$F8</f>
        <v>88</v>
      </c>
      <c r="F25" s="8">
        <f>[20]Outubro!$F9</f>
        <v>76</v>
      </c>
      <c r="G25" s="8">
        <f>[20]Outubro!$F10</f>
        <v>83</v>
      </c>
      <c r="H25" s="8">
        <f>[20]Outubro!$F11</f>
        <v>83</v>
      </c>
      <c r="I25" s="8">
        <f>[20]Outubro!$F12</f>
        <v>59</v>
      </c>
      <c r="J25" s="8">
        <f>[20]Outubro!$F13</f>
        <v>83</v>
      </c>
      <c r="K25" s="8">
        <f>[20]Outubro!$F14</f>
        <v>96</v>
      </c>
      <c r="L25" s="8">
        <f>[20]Outubro!$F15</f>
        <v>97</v>
      </c>
      <c r="M25" s="8">
        <f>[20]Outubro!$F16</f>
        <v>96</v>
      </c>
      <c r="N25" s="8">
        <f>[20]Outubro!$F17</f>
        <v>97</v>
      </c>
      <c r="O25" s="8">
        <f>[20]Outubro!$F18</f>
        <v>87</v>
      </c>
      <c r="P25" s="8">
        <f>[20]Outubro!$F19</f>
        <v>92</v>
      </c>
      <c r="Q25" s="8">
        <f>[20]Outubro!$F20</f>
        <v>94</v>
      </c>
      <c r="R25" s="8">
        <f>[20]Outubro!$F21</f>
        <v>90</v>
      </c>
      <c r="S25" s="8">
        <f>[20]Outubro!$F22</f>
        <v>92</v>
      </c>
      <c r="T25" s="8">
        <f>[20]Outubro!$F23</f>
        <v>96</v>
      </c>
      <c r="U25" s="8">
        <f>[20]Outubro!$F24</f>
        <v>95</v>
      </c>
      <c r="V25" s="8">
        <f>[20]Outubro!$F25</f>
        <v>91</v>
      </c>
      <c r="W25" s="8">
        <f>[20]Outubro!$F26</f>
        <v>84</v>
      </c>
      <c r="X25" s="8">
        <f>[20]Outubro!$F27</f>
        <v>86</v>
      </c>
      <c r="Y25" s="8">
        <f>[20]Outubro!$F28</f>
        <v>89</v>
      </c>
      <c r="Z25" s="8">
        <f>[20]Outubro!$F29</f>
        <v>91</v>
      </c>
      <c r="AA25" s="8">
        <f>[20]Outubro!$F30</f>
        <v>76</v>
      </c>
      <c r="AB25" s="8">
        <f>[20]Outubro!$F31</f>
        <v>84</v>
      </c>
      <c r="AC25" s="8">
        <f>[20]Outubro!$F32</f>
        <v>81</v>
      </c>
      <c r="AD25" s="8">
        <f>[20]Outubro!$F33</f>
        <v>95</v>
      </c>
      <c r="AE25" s="8">
        <f>[20]Outubro!$F34</f>
        <v>96</v>
      </c>
      <c r="AF25" s="8">
        <f>[20]Outubro!$F35</f>
        <v>64</v>
      </c>
      <c r="AG25" s="37">
        <f t="shared" si="1"/>
        <v>97</v>
      </c>
      <c r="AH25" s="35">
        <f t="shared" si="2"/>
        <v>86.161290322580641</v>
      </c>
      <c r="AI25" s="9" t="s">
        <v>13</v>
      </c>
    </row>
    <row r="26" spans="1:37" x14ac:dyDescent="0.2">
      <c r="A26" s="5" t="s">
        <v>27</v>
      </c>
      <c r="B26" s="8">
        <f>[21]Outubro!$F$5</f>
        <v>75</v>
      </c>
      <c r="C26" s="8">
        <f>[21]Outubro!$F$6</f>
        <v>76</v>
      </c>
      <c r="D26" s="8">
        <f>[21]Outubro!$F$7</f>
        <v>84</v>
      </c>
      <c r="E26" s="8">
        <f>[21]Outubro!$F$8</f>
        <v>78</v>
      </c>
      <c r="F26" s="8">
        <f>[21]Outubro!$F$9</f>
        <v>80</v>
      </c>
      <c r="G26" s="8">
        <f>[21]Outubro!$F$10</f>
        <v>59</v>
      </c>
      <c r="H26" s="8">
        <f>[21]Outubro!$F$11</f>
        <v>75</v>
      </c>
      <c r="I26" s="8">
        <f>[21]Outubro!$F$12</f>
        <v>64</v>
      </c>
      <c r="J26" s="8">
        <f>[21]Outubro!$F$13</f>
        <v>98</v>
      </c>
      <c r="K26" s="8">
        <f>[21]Outubro!$F$14</f>
        <v>100</v>
      </c>
      <c r="L26" s="8">
        <f>[21]Outubro!$F$15</f>
        <v>100</v>
      </c>
      <c r="M26" s="8">
        <f>[21]Outubro!$F$16</f>
        <v>100</v>
      </c>
      <c r="N26" s="8">
        <f>[21]Outubro!$F$17</f>
        <v>100</v>
      </c>
      <c r="O26" s="8">
        <f>[21]Outubro!$F$18</f>
        <v>78</v>
      </c>
      <c r="P26" s="8">
        <f>[21]Outubro!$F$19</f>
        <v>87</v>
      </c>
      <c r="Q26" s="8">
        <f>[21]Outubro!$F$20</f>
        <v>89</v>
      </c>
      <c r="R26" s="8">
        <f>[21]Outubro!$F$21</f>
        <v>100</v>
      </c>
      <c r="S26" s="8">
        <f>[21]Outubro!$F$22</f>
        <v>100</v>
      </c>
      <c r="T26" s="8">
        <f>[21]Outubro!$F$23</f>
        <v>100</v>
      </c>
      <c r="U26" s="8">
        <f>[21]Outubro!$F$24</f>
        <v>100</v>
      </c>
      <c r="V26" s="8">
        <f>[21]Outubro!$F$25</f>
        <v>100</v>
      </c>
      <c r="W26" s="8">
        <f>[21]Outubro!$F$26</f>
        <v>100</v>
      </c>
      <c r="X26" s="8">
        <f>[21]Outubro!$F$27</f>
        <v>100</v>
      </c>
      <c r="Y26" s="8">
        <f>[21]Outubro!$F$28</f>
        <v>98</v>
      </c>
      <c r="Z26" s="8">
        <f>[21]Outubro!$F$29</f>
        <v>100</v>
      </c>
      <c r="AA26" s="8">
        <f>[21]Outubro!$F$30</f>
        <v>100</v>
      </c>
      <c r="AB26" s="8">
        <f>[21]Outubro!$F$31</f>
        <v>80</v>
      </c>
      <c r="AC26" s="8">
        <f>[21]Outubro!$F$32</f>
        <v>99</v>
      </c>
      <c r="AD26" s="8">
        <f>[21]Outubro!$F$33</f>
        <v>100</v>
      </c>
      <c r="AE26" s="8">
        <f>[21]Outubro!$F$34</f>
        <v>76</v>
      </c>
      <c r="AF26" s="8">
        <f>[21]Outubro!$F$35</f>
        <v>72</v>
      </c>
      <c r="AG26" s="37">
        <f t="shared" si="1"/>
        <v>100</v>
      </c>
      <c r="AH26" s="35">
        <f t="shared" si="2"/>
        <v>89.290322580645167</v>
      </c>
      <c r="AJ26" t="s">
        <v>13</v>
      </c>
    </row>
    <row r="27" spans="1:37" x14ac:dyDescent="0.2">
      <c r="A27" s="5" t="s">
        <v>28</v>
      </c>
      <c r="B27" s="8">
        <f>[22]Outubro!$F$5</f>
        <v>65</v>
      </c>
      <c r="C27" s="8">
        <f>[22]Outubro!$F$6</f>
        <v>70</v>
      </c>
      <c r="D27" s="8">
        <f>[22]Outubro!$F$7</f>
        <v>100</v>
      </c>
      <c r="E27" s="8">
        <f>[22]Outubro!$F$8</f>
        <v>96</v>
      </c>
      <c r="F27" s="8">
        <f>[22]Outubro!$F$9</f>
        <v>81</v>
      </c>
      <c r="G27" s="8">
        <f>[22]Outubro!$F$10</f>
        <v>83</v>
      </c>
      <c r="H27" s="8">
        <f>[22]Outubro!$F$11</f>
        <v>79</v>
      </c>
      <c r="I27" s="8">
        <f>[22]Outubro!$F$12</f>
        <v>61</v>
      </c>
      <c r="J27" s="8">
        <f>[22]Outubro!$F$13</f>
        <v>97</v>
      </c>
      <c r="K27" s="8">
        <f>[22]Outubro!$F$14</f>
        <v>0</v>
      </c>
      <c r="L27" s="8">
        <f>[22]Outubro!$F$15</f>
        <v>97</v>
      </c>
      <c r="M27" s="8">
        <f>[22]Outubro!$F$16</f>
        <v>100</v>
      </c>
      <c r="N27" s="8">
        <f>[22]Outubro!$F$17</f>
        <v>100</v>
      </c>
      <c r="O27" s="8">
        <f>[22]Outubro!$F$18</f>
        <v>90</v>
      </c>
      <c r="P27" s="8">
        <f>[22]Outubro!$F$19</f>
        <v>87</v>
      </c>
      <c r="Q27" s="8">
        <f>[22]Outubro!$F$20</f>
        <v>94</v>
      </c>
      <c r="R27" s="8">
        <f>[22]Outubro!$F$21</f>
        <v>85</v>
      </c>
      <c r="S27" s="8">
        <f>[22]Outubro!$F$22</f>
        <v>99</v>
      </c>
      <c r="T27" s="8">
        <f>[22]Outubro!$F$23</f>
        <v>100</v>
      </c>
      <c r="U27" s="8">
        <f>[22]Outubro!$F$24</f>
        <v>100</v>
      </c>
      <c r="V27" s="8">
        <f>[22]Outubro!$F$25</f>
        <v>92</v>
      </c>
      <c r="W27" s="8">
        <f>[22]Outubro!$F$26</f>
        <v>100</v>
      </c>
      <c r="X27" s="8">
        <f>[22]Outubro!$F$27</f>
        <v>100</v>
      </c>
      <c r="Y27" s="8">
        <f>[22]Outubro!$F$28</f>
        <v>100</v>
      </c>
      <c r="Z27" s="8">
        <f>[22]Outubro!$F$29</f>
        <v>100</v>
      </c>
      <c r="AA27" s="8">
        <f>[22]Outubro!$F$30</f>
        <v>75</v>
      </c>
      <c r="AB27" s="8">
        <f>[22]Outubro!$F$31</f>
        <v>74</v>
      </c>
      <c r="AC27" s="8">
        <f>[22]Outubro!$F$32</f>
        <v>86</v>
      </c>
      <c r="AD27" s="8">
        <f>[22]Outubro!$F$33</f>
        <v>100</v>
      </c>
      <c r="AE27" s="8">
        <f>[22]Outubro!$F$34</f>
        <v>90</v>
      </c>
      <c r="AF27" s="8">
        <f>[22]Outubro!$F$35</f>
        <v>73</v>
      </c>
      <c r="AG27" s="37">
        <f t="shared" si="1"/>
        <v>100</v>
      </c>
      <c r="AH27" s="35">
        <f t="shared" si="2"/>
        <v>86.258064516129039</v>
      </c>
      <c r="AJ27" t="s">
        <v>13</v>
      </c>
    </row>
    <row r="28" spans="1:37" x14ac:dyDescent="0.2">
      <c r="A28" s="5" t="s">
        <v>29</v>
      </c>
      <c r="B28" s="8">
        <f>[23]Outubro!$F5</f>
        <v>47</v>
      </c>
      <c r="C28" s="8">
        <f>[23]Outubro!$F6</f>
        <v>65</v>
      </c>
      <c r="D28" s="8">
        <f>[23]Outubro!$F7</f>
        <v>79</v>
      </c>
      <c r="E28" s="8">
        <f>[23]Outubro!$F8</f>
        <v>78</v>
      </c>
      <c r="F28" s="8">
        <f>[23]Outubro!$F9</f>
        <v>77</v>
      </c>
      <c r="G28" s="8">
        <f>[23]Outubro!$F10</f>
        <v>68</v>
      </c>
      <c r="H28" s="8">
        <f>[23]Outubro!$F11</f>
        <v>62</v>
      </c>
      <c r="I28" s="8">
        <f>[23]Outubro!$F12</f>
        <v>48</v>
      </c>
      <c r="J28" s="8">
        <f>[23]Outubro!$F13</f>
        <v>89</v>
      </c>
      <c r="K28" s="8">
        <f>[23]Outubro!$F14</f>
        <v>95</v>
      </c>
      <c r="L28" s="8">
        <f>[23]Outubro!$F15</f>
        <v>96</v>
      </c>
      <c r="M28" s="8">
        <f>[23]Outubro!$F16</f>
        <v>96</v>
      </c>
      <c r="N28" s="8">
        <f>[23]Outubro!$F17</f>
        <v>84</v>
      </c>
      <c r="O28" s="8">
        <f>[23]Outubro!$F18</f>
        <v>80</v>
      </c>
      <c r="P28" s="8">
        <f>[23]Outubro!$F19</f>
        <v>82</v>
      </c>
      <c r="Q28" s="8">
        <f>[23]Outubro!$F20</f>
        <v>75</v>
      </c>
      <c r="R28" s="8">
        <f>[23]Outubro!$F21</f>
        <v>66</v>
      </c>
      <c r="S28" s="8">
        <f>[23]Outubro!$F22</f>
        <v>76</v>
      </c>
      <c r="T28" s="8">
        <f>[23]Outubro!$F23</f>
        <v>90</v>
      </c>
      <c r="U28" s="8">
        <f>[23]Outubro!$F24</f>
        <v>90</v>
      </c>
      <c r="V28" s="8">
        <f>[23]Outubro!$F25</f>
        <v>84</v>
      </c>
      <c r="W28" s="8">
        <f>[23]Outubro!$F26</f>
        <v>81</v>
      </c>
      <c r="X28" s="8">
        <f>[23]Outubro!$F27</f>
        <v>82</v>
      </c>
      <c r="Y28" s="8">
        <f>[23]Outubro!$F28</f>
        <v>82</v>
      </c>
      <c r="Z28" s="8">
        <f>[23]Outubro!$F29</f>
        <v>86</v>
      </c>
      <c r="AA28" s="8">
        <f>[23]Outubro!$F30</f>
        <v>90</v>
      </c>
      <c r="AB28" s="8">
        <f>[23]Outubro!$F31</f>
        <v>68</v>
      </c>
      <c r="AC28" s="8">
        <f>[23]Outubro!$F32</f>
        <v>88</v>
      </c>
      <c r="AD28" s="8">
        <f>[23]Outubro!$F33</f>
        <v>92</v>
      </c>
      <c r="AE28" s="8">
        <f>[23]Outubro!$F34</f>
        <v>74</v>
      </c>
      <c r="AF28" s="8">
        <f>[23]Outubro!$F35</f>
        <v>61</v>
      </c>
      <c r="AG28" s="37">
        <f t="shared" si="1"/>
        <v>96</v>
      </c>
      <c r="AH28" s="35">
        <f t="shared" si="2"/>
        <v>78.41935483870968</v>
      </c>
      <c r="AJ28" t="s">
        <v>13</v>
      </c>
    </row>
    <row r="29" spans="1:37" x14ac:dyDescent="0.2">
      <c r="A29" s="5" t="s">
        <v>30</v>
      </c>
      <c r="B29" s="8">
        <f>[24]Outubro!$F$5</f>
        <v>61</v>
      </c>
      <c r="C29" s="8">
        <f>[24]Outubro!$F$6</f>
        <v>75</v>
      </c>
      <c r="D29" s="8">
        <f>[24]Outubro!$F$7</f>
        <v>77</v>
      </c>
      <c r="E29" s="8">
        <f>[24]Outubro!$F$8</f>
        <v>79</v>
      </c>
      <c r="F29" s="8">
        <f>[24]Outubro!$F$9</f>
        <v>76</v>
      </c>
      <c r="G29" s="8">
        <f>[24]Outubro!$F$10</f>
        <v>70</v>
      </c>
      <c r="H29" s="8">
        <f>[24]Outubro!$F$11</f>
        <v>76</v>
      </c>
      <c r="I29" s="8">
        <f>[24]Outubro!$F$12</f>
        <v>56</v>
      </c>
      <c r="J29" s="8">
        <f>[24]Outubro!$F$13</f>
        <v>62</v>
      </c>
      <c r="K29" s="8">
        <f>[24]Outubro!$F$14</f>
        <v>94</v>
      </c>
      <c r="L29" s="8">
        <f>[24]Outubro!$F$15</f>
        <v>86</v>
      </c>
      <c r="M29" s="8">
        <f>[24]Outubro!$F$16</f>
        <v>99</v>
      </c>
      <c r="N29" s="8">
        <f>[24]Outubro!$F$17</f>
        <v>73</v>
      </c>
      <c r="O29" s="8">
        <f>[24]Outubro!$F$18</f>
        <v>76</v>
      </c>
      <c r="P29" s="8">
        <f>[24]Outubro!$F$19</f>
        <v>80</v>
      </c>
      <c r="Q29" s="8">
        <f>[24]Outubro!$F$20</f>
        <v>71</v>
      </c>
      <c r="R29" s="8">
        <f>[24]Outubro!$F$21</f>
        <v>89</v>
      </c>
      <c r="S29" s="8">
        <f>[24]Outubro!$F$22</f>
        <v>79</v>
      </c>
      <c r="T29" s="8">
        <f>[24]Outubro!$F$23</f>
        <v>91</v>
      </c>
      <c r="U29" s="8">
        <f>[24]Outubro!$F$24</f>
        <v>98</v>
      </c>
      <c r="V29" s="8">
        <f>[24]Outubro!$F$25</f>
        <v>87</v>
      </c>
      <c r="W29" s="8">
        <f>[24]Outubro!$F$26</f>
        <v>80</v>
      </c>
      <c r="X29" s="8">
        <f>[24]Outubro!$F$27</f>
        <v>89</v>
      </c>
      <c r="Y29" s="8">
        <f>[24]Outubro!$F$28</f>
        <v>64</v>
      </c>
      <c r="Z29" s="8">
        <f>[24]Outubro!$F$29</f>
        <v>74</v>
      </c>
      <c r="AA29" s="8">
        <f>[24]Outubro!$F$30</f>
        <v>98</v>
      </c>
      <c r="AB29" s="8">
        <f>[24]Outubro!$F$31</f>
        <v>87</v>
      </c>
      <c r="AC29" s="8">
        <f>[24]Outubro!$F$32</f>
        <v>81</v>
      </c>
      <c r="AD29" s="8">
        <f>[24]Outubro!$F$33</f>
        <v>86</v>
      </c>
      <c r="AE29" s="8">
        <f>[24]Outubro!$F$34</f>
        <v>83</v>
      </c>
      <c r="AF29" s="8">
        <f>[24]Outubro!$F$35</f>
        <v>76</v>
      </c>
      <c r="AG29" s="37">
        <f t="shared" si="1"/>
        <v>99</v>
      </c>
      <c r="AH29" s="35">
        <f t="shared" si="2"/>
        <v>79.774193548387103</v>
      </c>
      <c r="AJ29" t="s">
        <v>13</v>
      </c>
    </row>
    <row r="30" spans="1:37" x14ac:dyDescent="0.2">
      <c r="A30" s="5" t="s">
        <v>31</v>
      </c>
      <c r="B30" s="8">
        <f>[25]Outubro!$F$5</f>
        <v>51</v>
      </c>
      <c r="C30" s="8">
        <f>[25]Outubro!$F$6</f>
        <v>57</v>
      </c>
      <c r="D30" s="8">
        <f>[25]Outubro!$F$7</f>
        <v>91</v>
      </c>
      <c r="E30" s="8">
        <f>[25]Outubro!$F$8</f>
        <v>80</v>
      </c>
      <c r="F30" s="8">
        <f>[25]Outubro!$F$9</f>
        <v>73</v>
      </c>
      <c r="G30" s="8">
        <f>[25]Outubro!$F$10</f>
        <v>72</v>
      </c>
      <c r="H30" s="8">
        <f>[25]Outubro!$F$11</f>
        <v>77</v>
      </c>
      <c r="I30" s="8">
        <f>[25]Outubro!$F$12</f>
        <v>52</v>
      </c>
      <c r="J30" s="8">
        <f>[25]Outubro!$F$13</f>
        <v>90</v>
      </c>
      <c r="K30" s="8">
        <f>[25]Outubro!$F$14</f>
        <v>99</v>
      </c>
      <c r="L30" s="8">
        <f>[25]Outubro!$F$15</f>
        <v>100</v>
      </c>
      <c r="M30" s="8">
        <f>[25]Outubro!$F$16</f>
        <v>100</v>
      </c>
      <c r="N30" s="8">
        <f>[25]Outubro!$F$17</f>
        <v>93</v>
      </c>
      <c r="O30" s="8">
        <f>[25]Outubro!$F$18</f>
        <v>75</v>
      </c>
      <c r="P30" s="8">
        <f>[25]Outubro!$F$19</f>
        <v>87</v>
      </c>
      <c r="Q30" s="8">
        <f>[25]Outubro!$F$20</f>
        <v>89</v>
      </c>
      <c r="R30" s="8">
        <f>[25]Outubro!$F$21</f>
        <v>90</v>
      </c>
      <c r="S30" s="8">
        <f>[25]Outubro!$F$22</f>
        <v>95</v>
      </c>
      <c r="T30" s="8">
        <f>[25]Outubro!$F$23</f>
        <v>100</v>
      </c>
      <c r="U30" s="8">
        <f>[25]Outubro!$F$24</f>
        <v>99</v>
      </c>
      <c r="V30" s="8">
        <f>[25]Outubro!$F$25</f>
        <v>92</v>
      </c>
      <c r="W30" s="8">
        <f>[25]Outubro!$F$26</f>
        <v>95</v>
      </c>
      <c r="X30" s="8">
        <f>[25]Outubro!$F$27</f>
        <v>89</v>
      </c>
      <c r="Y30" s="8">
        <f>[25]Outubro!$F$28</f>
        <v>85</v>
      </c>
      <c r="Z30" s="8">
        <f>[25]Outubro!$F$29</f>
        <v>84</v>
      </c>
      <c r="AA30" s="8">
        <f>[25]Outubro!$F$30</f>
        <v>73</v>
      </c>
      <c r="AB30" s="8">
        <f>[25]Outubro!$F$31</f>
        <v>74</v>
      </c>
      <c r="AC30" s="8">
        <f>[25]Outubro!$F$32</f>
        <v>79</v>
      </c>
      <c r="AD30" s="8">
        <f>[25]Outubro!$F$33</f>
        <v>94</v>
      </c>
      <c r="AE30" s="8">
        <f>[25]Outubro!$F$34</f>
        <v>85</v>
      </c>
      <c r="AF30" s="8">
        <f>[25]Outubro!$F$35</f>
        <v>63</v>
      </c>
      <c r="AG30" s="37">
        <f t="shared" si="1"/>
        <v>100</v>
      </c>
      <c r="AH30" s="35">
        <f t="shared" si="2"/>
        <v>83.322580645161295</v>
      </c>
      <c r="AJ30" t="s">
        <v>13</v>
      </c>
    </row>
    <row r="31" spans="1:37" x14ac:dyDescent="0.2">
      <c r="A31" s="5" t="s">
        <v>32</v>
      </c>
      <c r="B31" s="8">
        <f>[26]Outubro!$F5</f>
        <v>72</v>
      </c>
      <c r="C31" s="8">
        <f>[26]Outubro!$F6</f>
        <v>64</v>
      </c>
      <c r="D31" s="8">
        <f>[26]Outubro!$F7</f>
        <v>93</v>
      </c>
      <c r="E31" s="8">
        <f>[26]Outubro!$F8</f>
        <v>75</v>
      </c>
      <c r="F31" s="8">
        <f>[26]Outubro!$F9</f>
        <v>81</v>
      </c>
      <c r="G31" s="8">
        <f>[26]Outubro!$F10</f>
        <v>77</v>
      </c>
      <c r="H31" s="8">
        <f>[26]Outubro!$F11</f>
        <v>67</v>
      </c>
      <c r="I31" s="8">
        <f>[26]Outubro!$F12</f>
        <v>56</v>
      </c>
      <c r="J31" s="8">
        <f>[26]Outubro!$F13</f>
        <v>91</v>
      </c>
      <c r="K31" s="8">
        <f>[26]Outubro!$F14</f>
        <v>98</v>
      </c>
      <c r="L31" s="8">
        <f>[26]Outubro!$F15</f>
        <v>98</v>
      </c>
      <c r="M31" s="8">
        <f>[26]Outubro!$F16</f>
        <v>98</v>
      </c>
      <c r="N31" s="8">
        <f>[26]Outubro!$F17</f>
        <v>89</v>
      </c>
      <c r="O31" s="8">
        <f>[26]Outubro!$F18</f>
        <v>73</v>
      </c>
      <c r="P31" s="8">
        <f>[26]Outubro!$F19</f>
        <v>86</v>
      </c>
      <c r="Q31" s="8">
        <f>[26]Outubro!$F20</f>
        <v>90</v>
      </c>
      <c r="R31" s="8">
        <f>[26]Outubro!$F21</f>
        <v>92</v>
      </c>
      <c r="S31" s="8">
        <f>[26]Outubro!$F22</f>
        <v>97</v>
      </c>
      <c r="T31" s="8">
        <f>[26]Outubro!$F23</f>
        <v>98</v>
      </c>
      <c r="U31" s="8">
        <f>[26]Outubro!$F24</f>
        <v>98</v>
      </c>
      <c r="V31" s="8">
        <f>[26]Outubro!$F25</f>
        <v>96</v>
      </c>
      <c r="W31" s="8">
        <f>[26]Outubro!$F26</f>
        <v>96</v>
      </c>
      <c r="X31" s="8">
        <f>[26]Outubro!$F27</f>
        <v>96</v>
      </c>
      <c r="Y31" s="8">
        <f>[26]Outubro!$F28</f>
        <v>88</v>
      </c>
      <c r="Z31" s="8">
        <f>[26]Outubro!$F29</f>
        <v>88</v>
      </c>
      <c r="AA31" s="8">
        <f>[26]Outubro!$F30</f>
        <v>71</v>
      </c>
      <c r="AB31" s="8">
        <f>[26]Outubro!$F31</f>
        <v>70</v>
      </c>
      <c r="AC31" s="8">
        <f>[26]Outubro!$F32</f>
        <v>85</v>
      </c>
      <c r="AD31" s="8">
        <f>[26]Outubro!$F33</f>
        <v>98</v>
      </c>
      <c r="AE31" s="8">
        <f>[26]Outubro!$F34</f>
        <v>81</v>
      </c>
      <c r="AF31" s="8">
        <f>[26]Outubro!$F35</f>
        <v>93</v>
      </c>
      <c r="AG31" s="37">
        <f t="shared" si="1"/>
        <v>98</v>
      </c>
      <c r="AH31" s="35">
        <f t="shared" si="2"/>
        <v>85.645161290322577</v>
      </c>
      <c r="AI31" s="9" t="s">
        <v>13</v>
      </c>
    </row>
    <row r="32" spans="1:37" x14ac:dyDescent="0.2">
      <c r="A32" s="5" t="s">
        <v>33</v>
      </c>
      <c r="B32" s="8">
        <f>[27]Outubro!$F$5</f>
        <v>90</v>
      </c>
      <c r="C32" s="8">
        <f>[27]Outubro!$F$6</f>
        <v>77</v>
      </c>
      <c r="D32" s="8">
        <f>[27]Outubro!$F$7</f>
        <v>80</v>
      </c>
      <c r="E32" s="8">
        <f>[27]Outubro!$F$8</f>
        <v>72</v>
      </c>
      <c r="F32" s="8">
        <f>[27]Outubro!$F$9</f>
        <v>79</v>
      </c>
      <c r="G32" s="8">
        <f>[27]Outubro!$F$10</f>
        <v>88</v>
      </c>
      <c r="H32" s="8">
        <f>[27]Outubro!$F$11</f>
        <v>84</v>
      </c>
      <c r="I32" s="8">
        <f>[27]Outubro!$F$12</f>
        <v>75</v>
      </c>
      <c r="J32" s="8">
        <f>[27]Outubro!$F$13</f>
        <v>79</v>
      </c>
      <c r="K32" s="8">
        <f>[27]Outubro!$F$14</f>
        <v>95</v>
      </c>
      <c r="L32" s="8">
        <f>[27]Outubro!$F$15</f>
        <v>96</v>
      </c>
      <c r="M32" s="8">
        <f>[27]Outubro!$F$16</f>
        <v>97</v>
      </c>
      <c r="N32" s="8">
        <f>[27]Outubro!$F$17</f>
        <v>93</v>
      </c>
      <c r="O32" s="8">
        <f>[27]Outubro!$F$18</f>
        <v>87</v>
      </c>
      <c r="P32" s="8">
        <f>[27]Outubro!$F$19</f>
        <v>81</v>
      </c>
      <c r="Q32" s="8">
        <f>[27]Outubro!$F$20</f>
        <v>88</v>
      </c>
      <c r="R32" s="8">
        <f>[27]Outubro!$F$21</f>
        <v>93</v>
      </c>
      <c r="S32" s="8">
        <f>[27]Outubro!$F$22</f>
        <v>95</v>
      </c>
      <c r="T32" s="8">
        <f>[27]Outubro!$F$23</f>
        <v>92</v>
      </c>
      <c r="U32" s="8">
        <f>[27]Outubro!$F$24</f>
        <v>95</v>
      </c>
      <c r="V32" s="8">
        <f>[27]Outubro!$F$25</f>
        <v>93</v>
      </c>
      <c r="W32" s="8">
        <f>[27]Outubro!$F$26</f>
        <v>95</v>
      </c>
      <c r="X32" s="8">
        <f>[27]Outubro!$F$27</f>
        <v>95</v>
      </c>
      <c r="Y32" s="8">
        <f>[27]Outubro!$F$28</f>
        <v>85</v>
      </c>
      <c r="Z32" s="8">
        <f>[27]Outubro!$F$29</f>
        <v>94</v>
      </c>
      <c r="AA32" s="8">
        <f>[27]Outubro!$F$30</f>
        <v>91</v>
      </c>
      <c r="AB32" s="8">
        <f>[27]Outubro!$F$31</f>
        <v>82</v>
      </c>
      <c r="AC32" s="8">
        <f>[27]Outubro!$F$32</f>
        <v>93</v>
      </c>
      <c r="AD32" s="8">
        <f>[27]Outubro!$F$33</f>
        <v>96</v>
      </c>
      <c r="AE32" s="8">
        <f>[27]Outubro!$F$34</f>
        <v>91</v>
      </c>
      <c r="AF32" s="8">
        <f>[27]Outubro!$F$35</f>
        <v>87</v>
      </c>
      <c r="AG32" s="37">
        <f t="shared" si="1"/>
        <v>97</v>
      </c>
      <c r="AH32" s="35">
        <f t="shared" si="2"/>
        <v>88.322580645161295</v>
      </c>
      <c r="AJ32" t="s">
        <v>13</v>
      </c>
      <c r="AK32" t="s">
        <v>13</v>
      </c>
    </row>
    <row r="33" spans="1:36" s="4" customFormat="1" x14ac:dyDescent="0.2">
      <c r="A33" s="5" t="s">
        <v>34</v>
      </c>
      <c r="B33" s="8">
        <f>[28]Outubro!$F$5</f>
        <v>73</v>
      </c>
      <c r="C33" s="8">
        <f>[28]Outubro!$F$6</f>
        <v>75</v>
      </c>
      <c r="D33" s="8">
        <f>[28]Outubro!$F$7</f>
        <v>70</v>
      </c>
      <c r="E33" s="8">
        <f>[28]Outubro!$F$8</f>
        <v>68</v>
      </c>
      <c r="F33" s="8">
        <f>[28]Outubro!$F$9</f>
        <v>61</v>
      </c>
      <c r="G33" s="8">
        <f>[28]Outubro!$F$10</f>
        <v>50</v>
      </c>
      <c r="H33" s="8">
        <f>[28]Outubro!$F$11</f>
        <v>53</v>
      </c>
      <c r="I33" s="8">
        <f>[28]Outubro!$F$12</f>
        <v>72</v>
      </c>
      <c r="J33" s="8">
        <f>[28]Outubro!$F$13</f>
        <v>66</v>
      </c>
      <c r="K33" s="8">
        <f>[28]Outubro!$F$14</f>
        <v>94</v>
      </c>
      <c r="L33" s="8">
        <f>[28]Outubro!$F$15</f>
        <v>95</v>
      </c>
      <c r="M33" s="8">
        <f>[28]Outubro!$F$16</f>
        <v>92</v>
      </c>
      <c r="N33" s="8">
        <f>[28]Outubro!$F$17</f>
        <v>68</v>
      </c>
      <c r="O33" s="8">
        <f>[28]Outubro!$F$18</f>
        <v>77</v>
      </c>
      <c r="P33" s="8">
        <f>[28]Outubro!$F$19</f>
        <v>89</v>
      </c>
      <c r="Q33" s="8">
        <f>[28]Outubro!$F$20</f>
        <v>79</v>
      </c>
      <c r="R33" s="8">
        <f>[28]Outubro!$F$21</f>
        <v>83</v>
      </c>
      <c r="S33" s="8">
        <f>[28]Outubro!$F$22</f>
        <v>89</v>
      </c>
      <c r="T33" s="8">
        <f>[28]Outubro!$F$23</f>
        <v>91</v>
      </c>
      <c r="U33" s="8">
        <f>[28]Outubro!$F$24</f>
        <v>90</v>
      </c>
      <c r="V33" s="8">
        <f>[28]Outubro!$F$25</f>
        <v>92</v>
      </c>
      <c r="W33" s="8">
        <f>[28]Outubro!$F$26</f>
        <v>88</v>
      </c>
      <c r="X33" s="8">
        <f>[28]Outubro!$F$27</f>
        <v>81</v>
      </c>
      <c r="Y33" s="8">
        <f>[28]Outubro!$F$28</f>
        <v>79</v>
      </c>
      <c r="Z33" s="8">
        <f>[28]Outubro!$F$29</f>
        <v>87</v>
      </c>
      <c r="AA33" s="8">
        <f>[28]Outubro!$F$30</f>
        <v>93</v>
      </c>
      <c r="AB33" s="8">
        <f>[28]Outubro!$F$31</f>
        <v>92</v>
      </c>
      <c r="AC33" s="8">
        <f>[28]Outubro!$F$32</f>
        <v>91</v>
      </c>
      <c r="AD33" s="8">
        <f>[28]Outubro!$F$33</f>
        <v>87</v>
      </c>
      <c r="AE33" s="8">
        <f>[28]Outubro!$F$34</f>
        <v>88</v>
      </c>
      <c r="AF33" s="8">
        <f>[28]Outubro!$F$35</f>
        <v>82</v>
      </c>
      <c r="AG33" s="37">
        <f t="shared" si="1"/>
        <v>95</v>
      </c>
      <c r="AH33" s="35">
        <f t="shared" si="2"/>
        <v>80.483870967741936</v>
      </c>
    </row>
    <row r="34" spans="1:36" x14ac:dyDescent="0.2">
      <c r="A34" s="5" t="s">
        <v>35</v>
      </c>
      <c r="B34" s="8">
        <f>[29]Outubro!$F$5</f>
        <v>65</v>
      </c>
      <c r="C34" s="8">
        <f>[29]Outubro!$F$6</f>
        <v>70</v>
      </c>
      <c r="D34" s="8">
        <f>[29]Outubro!$F$7</f>
        <v>67</v>
      </c>
      <c r="E34" s="8">
        <f>[29]Outubro!$F$8</f>
        <v>71</v>
      </c>
      <c r="F34" s="8">
        <f>[29]Outubro!$F$9</f>
        <v>79</v>
      </c>
      <c r="G34" s="8">
        <f>[29]Outubro!$F$10</f>
        <v>79</v>
      </c>
      <c r="H34" s="8">
        <f>[29]Outubro!$F$11</f>
        <v>80</v>
      </c>
      <c r="I34" s="8">
        <f>[29]Outubro!$F$12</f>
        <v>76</v>
      </c>
      <c r="J34" s="8">
        <f>[29]Outubro!$F$13</f>
        <v>63</v>
      </c>
      <c r="K34" s="8">
        <f>[29]Outubro!$F$14</f>
        <v>86</v>
      </c>
      <c r="L34" s="8">
        <f>[29]Outubro!$F$15</f>
        <v>81</v>
      </c>
      <c r="M34" s="8">
        <f>[29]Outubro!$F$16</f>
        <v>88</v>
      </c>
      <c r="N34" s="8">
        <f>[29]Outubro!$F$17</f>
        <v>79</v>
      </c>
      <c r="O34" s="8">
        <f>[29]Outubro!$F$18</f>
        <v>84</v>
      </c>
      <c r="P34" s="8">
        <f>[29]Outubro!$F$19</f>
        <v>90</v>
      </c>
      <c r="Q34" s="8">
        <f>[29]Outubro!$F$20</f>
        <v>73</v>
      </c>
      <c r="R34" s="8">
        <f>[29]Outubro!$F$21</f>
        <v>84</v>
      </c>
      <c r="S34" s="8">
        <f>[29]Outubro!$F$22</f>
        <v>86</v>
      </c>
      <c r="T34" s="8">
        <f>[29]Outubro!$F$23</f>
        <v>93</v>
      </c>
      <c r="U34" s="8">
        <f>[29]Outubro!$F$24</f>
        <v>93</v>
      </c>
      <c r="V34" s="8">
        <f>[29]Outubro!$F$25</f>
        <v>93</v>
      </c>
      <c r="W34" s="8">
        <f>[29]Outubro!$F$26</f>
        <v>91</v>
      </c>
      <c r="X34" s="8">
        <f>[29]Outubro!$F$27</f>
        <v>87</v>
      </c>
      <c r="Y34" s="8">
        <f>[29]Outubro!$F$28</f>
        <v>71</v>
      </c>
      <c r="Z34" s="8">
        <f>[29]Outubro!$F$29</f>
        <v>87</v>
      </c>
      <c r="AA34" s="8">
        <f>[29]Outubro!$F$30</f>
        <v>99</v>
      </c>
      <c r="AB34" s="8">
        <f>[29]Outubro!$F$31</f>
        <v>99</v>
      </c>
      <c r="AC34" s="8">
        <f>[29]Outubro!$F$32</f>
        <v>91</v>
      </c>
      <c r="AD34" s="8">
        <f>[29]Outubro!$F$33</f>
        <v>88</v>
      </c>
      <c r="AE34" s="8">
        <f>[29]Outubro!$F$34</f>
        <v>98</v>
      </c>
      <c r="AF34" s="8">
        <f>[29]Outubro!$F$35</f>
        <v>83</v>
      </c>
      <c r="AG34" s="37">
        <f t="shared" si="1"/>
        <v>99</v>
      </c>
      <c r="AH34" s="35">
        <f t="shared" si="2"/>
        <v>83.032258064516128</v>
      </c>
      <c r="AJ34" t="s">
        <v>13</v>
      </c>
    </row>
    <row r="35" spans="1:36" x14ac:dyDescent="0.2">
      <c r="A35" s="5" t="s">
        <v>36</v>
      </c>
      <c r="B35" s="8">
        <f>[30]Outubro!$F$5</f>
        <v>57</v>
      </c>
      <c r="C35" s="8">
        <f>[30]Outubro!$F$6</f>
        <v>65</v>
      </c>
      <c r="D35" s="8">
        <f>[30]Outubro!$F$7</f>
        <v>88</v>
      </c>
      <c r="E35" s="8">
        <f>[30]Outubro!$F$8</f>
        <v>94</v>
      </c>
      <c r="F35" s="8">
        <f>[30]Outubro!$F$9</f>
        <v>77</v>
      </c>
      <c r="G35" s="8">
        <f>[30]Outubro!$F$10</f>
        <v>83</v>
      </c>
      <c r="H35" s="8">
        <f>[30]Outubro!$F$11</f>
        <v>76</v>
      </c>
      <c r="I35" s="8">
        <f>[30]Outubro!$F$12</f>
        <v>54</v>
      </c>
      <c r="J35" s="8">
        <f>[30]Outubro!$F$13</f>
        <v>95</v>
      </c>
      <c r="K35" s="8">
        <f>[30]Outubro!$F$14</f>
        <v>98</v>
      </c>
      <c r="L35" s="8">
        <f>[30]Outubro!$F$15</f>
        <v>97</v>
      </c>
      <c r="M35" s="8">
        <f>[30]Outubro!$F$16</f>
        <v>99</v>
      </c>
      <c r="N35" s="8">
        <f>[30]Outubro!$F$17</f>
        <v>96</v>
      </c>
      <c r="O35" s="8">
        <f>[30]Outubro!$F$18</f>
        <v>73</v>
      </c>
      <c r="P35" s="8">
        <f>[30]Outubro!$F$19</f>
        <v>89</v>
      </c>
      <c r="Q35" s="8">
        <f>[30]Outubro!$F$20</f>
        <v>96</v>
      </c>
      <c r="R35" s="8">
        <f>[30]Outubro!$F$21</f>
        <v>92</v>
      </c>
      <c r="S35" s="8">
        <f>[30]Outubro!$F$22</f>
        <v>97</v>
      </c>
      <c r="T35" s="8">
        <f>[30]Outubro!$F$23</f>
        <v>98</v>
      </c>
      <c r="U35" s="8">
        <f>[30]Outubro!$F$24</f>
        <v>95</v>
      </c>
      <c r="V35" s="8">
        <f>[30]Outubro!$F$25</f>
        <v>93</v>
      </c>
      <c r="W35" s="8">
        <f>[30]Outubro!$F$26</f>
        <v>93</v>
      </c>
      <c r="X35" s="8">
        <f>[30]Outubro!$F$27</f>
        <v>97</v>
      </c>
      <c r="Y35" s="8">
        <f>[30]Outubro!$F$28</f>
        <v>83</v>
      </c>
      <c r="Z35" s="8">
        <f>[30]Outubro!$F$29</f>
        <v>92</v>
      </c>
      <c r="AA35" s="8">
        <f>[30]Outubro!$F$30</f>
        <v>96</v>
      </c>
      <c r="AB35" s="8">
        <f>[30]Outubro!$F$31</f>
        <v>98</v>
      </c>
      <c r="AC35" s="8">
        <f>[30]Outubro!$F$32</f>
        <v>95</v>
      </c>
      <c r="AD35" s="8">
        <f>[30]Outubro!$F$33</f>
        <v>98</v>
      </c>
      <c r="AE35" s="8">
        <f>[30]Outubro!$F$34</f>
        <v>89</v>
      </c>
      <c r="AF35" s="8">
        <f>[30]Outubro!$F$35</f>
        <v>75</v>
      </c>
      <c r="AG35" s="37">
        <f t="shared" si="1"/>
        <v>99</v>
      </c>
      <c r="AH35" s="35">
        <f t="shared" si="2"/>
        <v>88</v>
      </c>
      <c r="AJ35" t="s">
        <v>13</v>
      </c>
    </row>
    <row r="36" spans="1:36" x14ac:dyDescent="0.2">
      <c r="A36" s="5" t="s">
        <v>37</v>
      </c>
      <c r="B36" s="8">
        <f>[31]Outubro!$F$5</f>
        <v>53</v>
      </c>
      <c r="C36" s="8">
        <f>[31]Outubro!$F$6</f>
        <v>69</v>
      </c>
      <c r="D36" s="8">
        <f>[31]Outubro!$F$7</f>
        <v>94</v>
      </c>
      <c r="E36" s="8">
        <f>[31]Outubro!$F$8</f>
        <v>84</v>
      </c>
      <c r="F36" s="8">
        <f>[31]Outubro!$F$9</f>
        <v>78</v>
      </c>
      <c r="G36" s="8">
        <f>[31]Outubro!$F$10</f>
        <v>68</v>
      </c>
      <c r="H36" s="8">
        <f>[31]Outubro!$F$11</f>
        <v>63</v>
      </c>
      <c r="I36" s="8">
        <f>[31]Outubro!$F$12</f>
        <v>66</v>
      </c>
      <c r="J36" s="8">
        <f>[31]Outubro!$F$13</f>
        <v>99</v>
      </c>
      <c r="K36" s="8">
        <f>[31]Outubro!$F$14</f>
        <v>100</v>
      </c>
      <c r="L36" s="8">
        <f>[31]Outubro!$F$15</f>
        <v>100</v>
      </c>
      <c r="M36" s="8">
        <f>[31]Outubro!$F$16</f>
        <v>100</v>
      </c>
      <c r="N36" s="8">
        <f>[31]Outubro!$F$17</f>
        <v>96</v>
      </c>
      <c r="O36" s="8">
        <f>[31]Outubro!$F$18</f>
        <v>83</v>
      </c>
      <c r="P36" s="8">
        <f>[31]Outubro!$F$19</f>
        <v>93</v>
      </c>
      <c r="Q36" s="8">
        <f>[31]Outubro!$F$20</f>
        <v>99</v>
      </c>
      <c r="R36" s="8">
        <f>[31]Outubro!$F$21</f>
        <v>90</v>
      </c>
      <c r="S36" s="8">
        <f>[31]Outubro!$F$22</f>
        <v>98</v>
      </c>
      <c r="T36" s="8">
        <f>[31]Outubro!$F$23</f>
        <v>100</v>
      </c>
      <c r="U36" s="8">
        <f>[31]Outubro!$F$24</f>
        <v>100</v>
      </c>
      <c r="V36" s="8">
        <f>[31]Outubro!$F$25</f>
        <v>95</v>
      </c>
      <c r="W36" s="8">
        <f>[31]Outubro!$F$26</f>
        <v>92</v>
      </c>
      <c r="X36" s="8">
        <f>[31]Outubro!$F$27</f>
        <v>100</v>
      </c>
      <c r="Y36" s="8">
        <f>[31]Outubro!$F$28</f>
        <v>90</v>
      </c>
      <c r="Z36" s="8">
        <f>[31]Outubro!$F$29</f>
        <v>100</v>
      </c>
      <c r="AA36" s="8">
        <f>[31]Outubro!$F$30</f>
        <v>100</v>
      </c>
      <c r="AB36" s="8">
        <f>[31]Outubro!$F$31</f>
        <v>100</v>
      </c>
      <c r="AC36" s="8">
        <f>[31]Outubro!$F$32</f>
        <v>98</v>
      </c>
      <c r="AD36" s="8">
        <f>[31]Outubro!$F$33</f>
        <v>100</v>
      </c>
      <c r="AE36" s="8">
        <f>[31]Outubro!$F$34</f>
        <v>84</v>
      </c>
      <c r="AF36" s="8">
        <f>[31]Outubro!$F$35</f>
        <v>68</v>
      </c>
      <c r="AG36" s="37">
        <f t="shared" si="1"/>
        <v>100</v>
      </c>
      <c r="AH36" s="35">
        <f t="shared" si="2"/>
        <v>89.032258064516128</v>
      </c>
    </row>
    <row r="37" spans="1:36" x14ac:dyDescent="0.2">
      <c r="A37" s="5" t="s">
        <v>38</v>
      </c>
      <c r="B37" s="8">
        <f>[32]Outubro!$F$5</f>
        <v>46</v>
      </c>
      <c r="C37" s="8">
        <f>[32]Outubro!$F$6</f>
        <v>44</v>
      </c>
      <c r="D37" s="8">
        <f>[32]Outubro!$F$7</f>
        <v>69</v>
      </c>
      <c r="E37" s="8">
        <f>[32]Outubro!$F$8</f>
        <v>69</v>
      </c>
      <c r="F37" s="8">
        <f>[32]Outubro!$F$9</f>
        <v>70</v>
      </c>
      <c r="G37" s="8">
        <f>[32]Outubro!$F$10</f>
        <v>72</v>
      </c>
      <c r="H37" s="8">
        <f>[32]Outubro!$F$11</f>
        <v>53</v>
      </c>
      <c r="I37" s="8">
        <f>[32]Outubro!$F$12</f>
        <v>48</v>
      </c>
      <c r="J37" s="8">
        <f>[32]Outubro!$F$13</f>
        <v>75</v>
      </c>
      <c r="K37" s="8">
        <f>[32]Outubro!$F$14</f>
        <v>89</v>
      </c>
      <c r="L37" s="8">
        <f>[32]Outubro!$F$15</f>
        <v>91</v>
      </c>
      <c r="M37" s="8">
        <f>[32]Outubro!$F$16</f>
        <v>91</v>
      </c>
      <c r="N37" s="8">
        <f>[32]Outubro!$F$17</f>
        <v>84</v>
      </c>
      <c r="O37" s="8">
        <f>[32]Outubro!$F$18</f>
        <v>72</v>
      </c>
      <c r="P37" s="8">
        <f>[32]Outubro!$F$19</f>
        <v>92</v>
      </c>
      <c r="Q37" s="8">
        <f>[32]Outubro!$F$20</f>
        <v>82</v>
      </c>
      <c r="R37" s="8">
        <f>[32]Outubro!$F$21</f>
        <v>80</v>
      </c>
      <c r="S37" s="8">
        <f>[32]Outubro!$F$22</f>
        <v>81</v>
      </c>
      <c r="T37" s="8">
        <f>[32]Outubro!$F$23</f>
        <v>92</v>
      </c>
      <c r="U37" s="8">
        <f>[32]Outubro!$F$24</f>
        <v>93</v>
      </c>
      <c r="V37" s="8">
        <f>[32]Outubro!$F$25</f>
        <v>91</v>
      </c>
      <c r="W37" s="8">
        <f>[32]Outubro!$F$26</f>
        <v>85</v>
      </c>
      <c r="X37" s="8">
        <f>[32]Outubro!$F$27</f>
        <v>85</v>
      </c>
      <c r="Y37" s="8">
        <f>[32]Outubro!$F$28</f>
        <v>87</v>
      </c>
      <c r="Z37" s="8">
        <f>[32]Outubro!$F$29</f>
        <v>80</v>
      </c>
      <c r="AA37" s="8">
        <f>[32]Outubro!$F$30</f>
        <v>91</v>
      </c>
      <c r="AB37" s="8">
        <f>[32]Outubro!$F$31</f>
        <v>89</v>
      </c>
      <c r="AC37" s="8">
        <f>[32]Outubro!$F$32</f>
        <v>89</v>
      </c>
      <c r="AD37" s="8">
        <f>[32]Outubro!$F$33</f>
        <v>89</v>
      </c>
      <c r="AE37" s="8">
        <f>[32]Outubro!$F$34</f>
        <v>92</v>
      </c>
      <c r="AF37" s="8">
        <f>[32]Outubro!$F$35</f>
        <v>76</v>
      </c>
      <c r="AG37" s="37">
        <f t="shared" si="1"/>
        <v>93</v>
      </c>
      <c r="AH37" s="35">
        <f t="shared" si="2"/>
        <v>78.935483870967744</v>
      </c>
    </row>
    <row r="38" spans="1:36" x14ac:dyDescent="0.2">
      <c r="A38" s="5" t="s">
        <v>39</v>
      </c>
      <c r="B38" s="8">
        <f>[33]Outubro!$F5</f>
        <v>79</v>
      </c>
      <c r="C38" s="8">
        <f>[33]Outubro!$F6</f>
        <v>71</v>
      </c>
      <c r="D38" s="8">
        <f>[33]Outubro!$F7</f>
        <v>80</v>
      </c>
      <c r="E38" s="8">
        <f>[33]Outubro!$F8</f>
        <v>86</v>
      </c>
      <c r="F38" s="8">
        <f>[33]Outubro!$F9</f>
        <v>65</v>
      </c>
      <c r="G38" s="8">
        <f>[33]Outubro!$F10</f>
        <v>59</v>
      </c>
      <c r="H38" s="8">
        <f>[33]Outubro!$F11</f>
        <v>70</v>
      </c>
      <c r="I38" s="8">
        <f>[33]Outubro!$F12</f>
        <v>77</v>
      </c>
      <c r="J38" s="8">
        <f>[33]Outubro!$F13</f>
        <v>98</v>
      </c>
      <c r="K38" s="8">
        <f>[33]Outubro!$F14</f>
        <v>98</v>
      </c>
      <c r="L38" s="8">
        <f>[33]Outubro!$F15</f>
        <v>98</v>
      </c>
      <c r="M38" s="8">
        <f>[33]Outubro!$F16</f>
        <v>89</v>
      </c>
      <c r="N38" s="8">
        <f>[33]Outubro!$F17</f>
        <v>98</v>
      </c>
      <c r="O38" s="8">
        <f>[33]Outubro!$F18</f>
        <v>79</v>
      </c>
      <c r="P38" s="8">
        <f>[33]Outubro!$F19</f>
        <v>92</v>
      </c>
      <c r="Q38" s="8">
        <f>[33]Outubro!$F20</f>
        <v>92</v>
      </c>
      <c r="R38" s="8">
        <f>[33]Outubro!$F21</f>
        <v>95</v>
      </c>
      <c r="S38" s="8">
        <f>[33]Outubro!$F22</f>
        <v>90</v>
      </c>
      <c r="T38" s="8">
        <f>[33]Outubro!$F23</f>
        <v>98</v>
      </c>
      <c r="U38" s="8">
        <f>[33]Outubro!$F24</f>
        <v>99</v>
      </c>
      <c r="V38" s="8">
        <f>[33]Outubro!$F25</f>
        <v>100</v>
      </c>
      <c r="W38" s="8">
        <f>[33]Outubro!$F26</f>
        <v>100</v>
      </c>
      <c r="X38" s="8">
        <f>[33]Outubro!$F27</f>
        <v>95</v>
      </c>
      <c r="Y38" s="8">
        <f>[33]Outubro!$F28</f>
        <v>99</v>
      </c>
      <c r="Z38" s="8">
        <f>[33]Outubro!$F29</f>
        <v>99</v>
      </c>
      <c r="AA38" s="8">
        <f>[33]Outubro!$F30</f>
        <v>98</v>
      </c>
      <c r="AB38" s="8">
        <f>[33]Outubro!$F31</f>
        <v>100</v>
      </c>
      <c r="AC38" s="8">
        <f>[33]Outubro!$F32</f>
        <v>100</v>
      </c>
      <c r="AD38" s="8">
        <f>[33]Outubro!$F33</f>
        <v>97</v>
      </c>
      <c r="AE38" s="8">
        <f>[33]Outubro!$F34</f>
        <v>99</v>
      </c>
      <c r="AF38" s="8">
        <f>[33]Outubro!$F35</f>
        <v>99</v>
      </c>
      <c r="AG38" s="37">
        <f t="shared" si="1"/>
        <v>100</v>
      </c>
      <c r="AH38" s="35">
        <f t="shared" si="2"/>
        <v>90.290322580645167</v>
      </c>
    </row>
    <row r="39" spans="1:36" x14ac:dyDescent="0.2">
      <c r="A39" s="5" t="s">
        <v>40</v>
      </c>
      <c r="B39" s="8">
        <f>[34]Outubro!$F$5</f>
        <v>64</v>
      </c>
      <c r="C39" s="8">
        <f>[34]Outubro!$F$6</f>
        <v>64</v>
      </c>
      <c r="D39" s="8">
        <f>[34]Outubro!$F$7</f>
        <v>93</v>
      </c>
      <c r="E39" s="8">
        <f>[34]Outubro!$F$8</f>
        <v>74</v>
      </c>
      <c r="F39" s="8">
        <f>[34]Outubro!$F$9</f>
        <v>78</v>
      </c>
      <c r="G39" s="8">
        <f>[34]Outubro!$F$10</f>
        <v>63</v>
      </c>
      <c r="H39" s="8">
        <f>[34]Outubro!$F$11</f>
        <v>60</v>
      </c>
      <c r="I39" s="8">
        <f>[34]Outubro!$F$12</f>
        <v>48</v>
      </c>
      <c r="J39" s="8">
        <f>[34]Outubro!$F$13</f>
        <v>84</v>
      </c>
      <c r="K39" s="8">
        <f>[34]Outubro!$F$14</f>
        <v>94</v>
      </c>
      <c r="L39" s="8">
        <f>[34]Outubro!$F$15</f>
        <v>95</v>
      </c>
      <c r="M39" s="8">
        <f>[34]Outubro!$F$16</f>
        <v>92</v>
      </c>
      <c r="N39" s="8">
        <f>[34]Outubro!$F$17</f>
        <v>87</v>
      </c>
      <c r="O39" s="8">
        <f>[34]Outubro!$F$18</f>
        <v>76</v>
      </c>
      <c r="P39" s="8">
        <f>[34]Outubro!$F$19</f>
        <v>82</v>
      </c>
      <c r="Q39" s="8">
        <f>[34]Outubro!$F$20</f>
        <v>88</v>
      </c>
      <c r="R39" s="8">
        <f>[34]Outubro!$F$21</f>
        <v>81</v>
      </c>
      <c r="S39" s="8">
        <f>[34]Outubro!$F$22</f>
        <v>89</v>
      </c>
      <c r="T39" s="8">
        <f>[34]Outubro!$F$23</f>
        <v>93</v>
      </c>
      <c r="U39" s="8">
        <f>[34]Outubro!$F$24</f>
        <v>94</v>
      </c>
      <c r="V39" s="8">
        <f>[34]Outubro!$F$25</f>
        <v>93</v>
      </c>
      <c r="W39" s="8">
        <f>[34]Outubro!$F$26</f>
        <v>87</v>
      </c>
      <c r="X39" s="8">
        <f>[34]Outubro!$F$27</f>
        <v>83</v>
      </c>
      <c r="Y39" s="8">
        <f>[34]Outubro!$F$28</f>
        <v>75</v>
      </c>
      <c r="Z39" s="8">
        <f>[34]Outubro!$F$29</f>
        <v>85</v>
      </c>
      <c r="AA39" s="8">
        <f>[34]Outubro!$F$30</f>
        <v>71</v>
      </c>
      <c r="AB39" s="8">
        <f>[34]Outubro!$F$31</f>
        <v>66</v>
      </c>
      <c r="AC39" s="8">
        <f>[34]Outubro!$F$32</f>
        <v>70</v>
      </c>
      <c r="AD39" s="8">
        <f>[34]Outubro!$F$33</f>
        <v>89</v>
      </c>
      <c r="AE39" s="8">
        <f>[34]Outubro!$F$34</f>
        <v>78</v>
      </c>
      <c r="AF39" s="8">
        <f>[34]Outubro!$F$35</f>
        <v>76</v>
      </c>
      <c r="AG39" s="37">
        <f t="shared" si="1"/>
        <v>95</v>
      </c>
      <c r="AH39" s="35">
        <f t="shared" si="2"/>
        <v>79.741935483870961</v>
      </c>
      <c r="AI39" s="9" t="s">
        <v>13</v>
      </c>
      <c r="AJ39" t="s">
        <v>13</v>
      </c>
    </row>
    <row r="40" spans="1:36" x14ac:dyDescent="0.2">
      <c r="A40" s="5" t="s">
        <v>41</v>
      </c>
      <c r="B40" s="8">
        <f>[35]Outubro!$F$5</f>
        <v>55</v>
      </c>
      <c r="C40" s="8">
        <f>[35]Outubro!$F$6</f>
        <v>55</v>
      </c>
      <c r="D40" s="8">
        <f>[35]Outubro!$F$7</f>
        <v>69</v>
      </c>
      <c r="E40" s="8">
        <f>[35]Outubro!$F$8</f>
        <v>62</v>
      </c>
      <c r="F40" s="8">
        <f>[35]Outubro!$F$9</f>
        <v>76</v>
      </c>
      <c r="G40" s="8">
        <f>[35]Outubro!$F$10</f>
        <v>66</v>
      </c>
      <c r="H40" s="8">
        <f>[35]Outubro!$F$11</f>
        <v>56</v>
      </c>
      <c r="I40" s="8">
        <f>[35]Outubro!$F$12</f>
        <v>71</v>
      </c>
      <c r="J40" s="8">
        <f>[35]Outubro!$F$13</f>
        <v>90</v>
      </c>
      <c r="K40" s="8">
        <f>[35]Outubro!$F$14</f>
        <v>92</v>
      </c>
      <c r="L40" s="8">
        <f>[35]Outubro!$F$15</f>
        <v>94</v>
      </c>
      <c r="M40" s="8">
        <f>[35]Outubro!$F$16</f>
        <v>92</v>
      </c>
      <c r="N40" s="8">
        <f>[35]Outubro!$F$17</f>
        <v>79</v>
      </c>
      <c r="O40" s="8">
        <f>[35]Outubro!$F$18</f>
        <v>79</v>
      </c>
      <c r="P40" s="8">
        <f>[35]Outubro!$F$19</f>
        <v>90</v>
      </c>
      <c r="Q40" s="8">
        <f>[35]Outubro!$F$20</f>
        <v>78</v>
      </c>
      <c r="R40" s="8">
        <f>[35]Outubro!$F$21</f>
        <v>79</v>
      </c>
      <c r="S40" s="8">
        <f>[35]Outubro!$F$22</f>
        <v>91</v>
      </c>
      <c r="T40" s="8">
        <f>[35]Outubro!$F$23</f>
        <v>91</v>
      </c>
      <c r="U40" s="8">
        <f>[35]Outubro!$F$24</f>
        <v>89</v>
      </c>
      <c r="V40" s="8">
        <f>[35]Outubro!$F$25</f>
        <v>88</v>
      </c>
      <c r="W40" s="8">
        <f>[35]Outubro!$F$26</f>
        <v>82</v>
      </c>
      <c r="X40" s="8">
        <f>[35]Outubro!$F$27</f>
        <v>86</v>
      </c>
      <c r="Y40" s="8">
        <f>[35]Outubro!$F$28</f>
        <v>61</v>
      </c>
      <c r="Z40" s="8">
        <f>[35]Outubro!$F$29</f>
        <v>65</v>
      </c>
      <c r="AA40" s="8">
        <f>[35]Outubro!$F$30</f>
        <v>76</v>
      </c>
      <c r="AB40" s="8">
        <f>[35]Outubro!$F$31</f>
        <v>69</v>
      </c>
      <c r="AC40" s="8">
        <f>[35]Outubro!$F$32</f>
        <v>71</v>
      </c>
      <c r="AD40" s="8">
        <f>[35]Outubro!$F$33</f>
        <v>73</v>
      </c>
      <c r="AE40" s="8">
        <f>[35]Outubro!$F$34</f>
        <v>82</v>
      </c>
      <c r="AF40" s="8">
        <f>[35]Outubro!$F$35</f>
        <v>81</v>
      </c>
      <c r="AG40" s="37">
        <f t="shared" si="1"/>
        <v>94</v>
      </c>
      <c r="AH40" s="35">
        <f t="shared" si="2"/>
        <v>77.032258064516128</v>
      </c>
    </row>
    <row r="41" spans="1:36" x14ac:dyDescent="0.2">
      <c r="A41" s="5" t="s">
        <v>42</v>
      </c>
      <c r="B41" s="8">
        <f>[36]Outubro!$F$5</f>
        <v>62</v>
      </c>
      <c r="C41" s="8">
        <f>[36]Outubro!$F$6</f>
        <v>76</v>
      </c>
      <c r="D41" s="8">
        <f>[36]Outubro!$F$7</f>
        <v>76</v>
      </c>
      <c r="E41" s="8">
        <f>[36]Outubro!$F$8</f>
        <v>78</v>
      </c>
      <c r="F41" s="8">
        <f>[36]Outubro!$F$9</f>
        <v>76</v>
      </c>
      <c r="G41" s="8">
        <f>[36]Outubro!$F$10</f>
        <v>86</v>
      </c>
      <c r="H41" s="8">
        <f>[36]Outubro!$F$11</f>
        <v>74</v>
      </c>
      <c r="I41" s="8">
        <f>[36]Outubro!$F$12</f>
        <v>67</v>
      </c>
      <c r="J41" s="8">
        <f>[36]Outubro!$F$13</f>
        <v>84</v>
      </c>
      <c r="K41" s="8">
        <f>[36]Outubro!$F$14</f>
        <v>100</v>
      </c>
      <c r="L41" s="8">
        <f>[36]Outubro!$F$15</f>
        <v>99</v>
      </c>
      <c r="M41" s="8">
        <f>[36]Outubro!$F$16</f>
        <v>100</v>
      </c>
      <c r="N41" s="8">
        <f>[36]Outubro!$F$17</f>
        <v>96</v>
      </c>
      <c r="O41" s="8">
        <f>[36]Outubro!$F$18</f>
        <v>75</v>
      </c>
      <c r="P41" s="8">
        <f>[36]Outubro!$F$19</f>
        <v>79</v>
      </c>
      <c r="Q41" s="8">
        <f>[36]Outubro!$F$20</f>
        <v>87</v>
      </c>
      <c r="R41" s="8">
        <f>[36]Outubro!$F$21</f>
        <v>88</v>
      </c>
      <c r="S41" s="8">
        <f>[36]Outubro!$F$22</f>
        <v>99</v>
      </c>
      <c r="T41" s="8">
        <f>[36]Outubro!$F$23</f>
        <v>100</v>
      </c>
      <c r="U41" s="8">
        <f>[36]Outubro!$F$24</f>
        <v>100</v>
      </c>
      <c r="V41" s="8">
        <f>[36]Outubro!$F$25</f>
        <v>96</v>
      </c>
      <c r="W41" s="8">
        <f>[36]Outubro!$F$26</f>
        <v>94</v>
      </c>
      <c r="X41" s="8">
        <f>[36]Outubro!$F$27</f>
        <v>98</v>
      </c>
      <c r="Y41" s="8">
        <f>[36]Outubro!$F$28</f>
        <v>82</v>
      </c>
      <c r="Z41" s="8">
        <f>[36]Outubro!$F$29</f>
        <v>87</v>
      </c>
      <c r="AA41" s="8">
        <f>[36]Outubro!$F$30</f>
        <v>100</v>
      </c>
      <c r="AB41" s="8">
        <f>[36]Outubro!$F$31</f>
        <v>100</v>
      </c>
      <c r="AC41" s="8">
        <f>[36]Outubro!$F$32</f>
        <v>99</v>
      </c>
      <c r="AD41" s="8">
        <f>[36]Outubro!$F$33</f>
        <v>100</v>
      </c>
      <c r="AE41" s="8">
        <f>[36]Outubro!$F$34</f>
        <v>98</v>
      </c>
      <c r="AF41" s="8">
        <f>[36]Outubro!$F$35</f>
        <v>83</v>
      </c>
      <c r="AG41" s="37">
        <f t="shared" si="1"/>
        <v>100</v>
      </c>
      <c r="AH41" s="35">
        <f t="shared" si="2"/>
        <v>88.354838709677423</v>
      </c>
    </row>
    <row r="42" spans="1:36" x14ac:dyDescent="0.2">
      <c r="A42" s="5" t="s">
        <v>43</v>
      </c>
      <c r="B42" s="8">
        <f>[37]Outubro!$F$5</f>
        <v>79</v>
      </c>
      <c r="C42" s="8">
        <f>[37]Outubro!$F$6</f>
        <v>76</v>
      </c>
      <c r="D42" s="8">
        <f>[37]Outubro!$F$7</f>
        <v>82</v>
      </c>
      <c r="E42" s="8">
        <f>[37]Outubro!$F$8</f>
        <v>87</v>
      </c>
      <c r="F42" s="8">
        <f>[37]Outubro!$F$9</f>
        <v>76</v>
      </c>
      <c r="G42" s="8">
        <f>[37]Outubro!$F$10</f>
        <v>93</v>
      </c>
      <c r="H42" s="8">
        <f>[37]Outubro!$F$11</f>
        <v>92</v>
      </c>
      <c r="I42" s="8">
        <f>[37]Outubro!$F$12</f>
        <v>71</v>
      </c>
      <c r="J42" s="8">
        <f>[37]Outubro!$F$13</f>
        <v>93</v>
      </c>
      <c r="K42" s="8">
        <f>[37]Outubro!$F$14</f>
        <v>98</v>
      </c>
      <c r="L42" s="8">
        <f>[37]Outubro!$F$15</f>
        <v>99</v>
      </c>
      <c r="M42" s="8">
        <f>[37]Outubro!$F$16</f>
        <v>100</v>
      </c>
      <c r="N42" s="8">
        <f>[37]Outubro!$F$17</f>
        <v>98</v>
      </c>
      <c r="O42" s="8">
        <f>[37]Outubro!$F$18</f>
        <v>75</v>
      </c>
      <c r="P42" s="8">
        <f>[37]Outubro!$F$19</f>
        <v>90</v>
      </c>
      <c r="Q42" s="8">
        <f>[37]Outubro!$F$20</f>
        <v>95</v>
      </c>
      <c r="R42" s="8">
        <f>[37]Outubro!$F$21</f>
        <v>95</v>
      </c>
      <c r="S42" s="8">
        <f>[37]Outubro!$F$22</f>
        <v>95</v>
      </c>
      <c r="T42" s="8">
        <f>[37]Outubro!$F$23</f>
        <v>96</v>
      </c>
      <c r="U42" s="8">
        <f>[37]Outubro!$F$24</f>
        <v>97</v>
      </c>
      <c r="V42" s="8">
        <f>[37]Outubro!$F$25</f>
        <v>94</v>
      </c>
      <c r="W42" s="8">
        <f>[37]Outubro!$F$26</f>
        <v>100</v>
      </c>
      <c r="X42" s="8">
        <f>[37]Outubro!$F$27</f>
        <v>100</v>
      </c>
      <c r="Y42" s="8">
        <f>[37]Outubro!$F$28</f>
        <v>89</v>
      </c>
      <c r="Z42" s="8">
        <f>[37]Outubro!$F$29</f>
        <v>97</v>
      </c>
      <c r="AA42" s="8">
        <f>[37]Outubro!$F$30</f>
        <v>90</v>
      </c>
      <c r="AB42" s="8">
        <f>[37]Outubro!$F$31</f>
        <v>95</v>
      </c>
      <c r="AC42" s="8">
        <f>[37]Outubro!$F$32</f>
        <v>92</v>
      </c>
      <c r="AD42" s="8">
        <f>[37]Outubro!$F$33</f>
        <v>99</v>
      </c>
      <c r="AE42" s="8">
        <f>[37]Outubro!$F$34</f>
        <v>96</v>
      </c>
      <c r="AF42" s="8">
        <f>[37]Outubro!$F$35</f>
        <v>71</v>
      </c>
      <c r="AG42" s="37">
        <f t="shared" si="1"/>
        <v>100</v>
      </c>
      <c r="AH42" s="35">
        <f t="shared" si="2"/>
        <v>90.645161290322577</v>
      </c>
    </row>
    <row r="43" spans="1:36" x14ac:dyDescent="0.2">
      <c r="A43" s="5" t="s">
        <v>44</v>
      </c>
      <c r="B43" s="8">
        <f>[38]Outubro!$F$5</f>
        <v>62</v>
      </c>
      <c r="C43" s="8">
        <f>[38]Outubro!$F$6</f>
        <v>76</v>
      </c>
      <c r="D43" s="8">
        <f>[38]Outubro!$F$7</f>
        <v>76</v>
      </c>
      <c r="E43" s="8">
        <f>[38]Outubro!$F$8</f>
        <v>78</v>
      </c>
      <c r="F43" s="8">
        <f>[38]Outubro!$F$9</f>
        <v>76</v>
      </c>
      <c r="G43" s="8">
        <f>[38]Outubro!$F$10</f>
        <v>86</v>
      </c>
      <c r="H43" s="8">
        <f>[38]Outubro!$F$11</f>
        <v>65</v>
      </c>
      <c r="I43" s="8">
        <f>[38]Outubro!$F$12</f>
        <v>73</v>
      </c>
      <c r="J43" s="8">
        <f>[38]Outubro!$F$13</f>
        <v>100</v>
      </c>
      <c r="K43" s="8">
        <f>[38]Outubro!$F$14</f>
        <v>100</v>
      </c>
      <c r="L43" s="8">
        <f>[38]Outubro!$F$15</f>
        <v>100</v>
      </c>
      <c r="M43" s="8">
        <f>[38]Outubro!$F$16</f>
        <v>100</v>
      </c>
      <c r="N43" s="8">
        <f>[38]Outubro!$F$17</f>
        <v>100</v>
      </c>
      <c r="O43" s="8">
        <f>[38]Outubro!$F$18</f>
        <v>83</v>
      </c>
      <c r="P43" s="8">
        <f>[38]Outubro!$F$19</f>
        <v>85</v>
      </c>
      <c r="Q43" s="8">
        <f>[38]Outubro!$F$20</f>
        <v>100</v>
      </c>
      <c r="R43" s="8">
        <f>[38]Outubro!$F$21</f>
        <v>100</v>
      </c>
      <c r="S43" s="8">
        <f>[38]Outubro!$F$22</f>
        <v>100</v>
      </c>
      <c r="T43" s="8">
        <f>[38]Outubro!$F$23</f>
        <v>100</v>
      </c>
      <c r="U43" s="8">
        <f>[38]Outubro!$F$24</f>
        <v>100</v>
      </c>
      <c r="V43" s="8">
        <f>[38]Outubro!$F$25</f>
        <v>100</v>
      </c>
      <c r="W43" s="8">
        <f>[38]Outubro!$F$26</f>
        <v>100</v>
      </c>
      <c r="X43" s="8">
        <f>[38]Outubro!$F$27</f>
        <v>100</v>
      </c>
      <c r="Y43" s="8">
        <f>[38]Outubro!$F$28</f>
        <v>100</v>
      </c>
      <c r="Z43" s="8">
        <f>[38]Outubro!$F$29</f>
        <v>100</v>
      </c>
      <c r="AA43" s="8">
        <f>[38]Outubro!$F$30</f>
        <v>100</v>
      </c>
      <c r="AB43" s="8">
        <f>[38]Outubro!$F$31</f>
        <v>100</v>
      </c>
      <c r="AC43" s="8">
        <f>[38]Outubro!$F$32</f>
        <v>100</v>
      </c>
      <c r="AD43" s="8">
        <f>[38]Outubro!$F$33</f>
        <v>100</v>
      </c>
      <c r="AE43" s="8">
        <f>[38]Outubro!$F$34</f>
        <v>100</v>
      </c>
      <c r="AF43" s="8">
        <f>[38]Outubro!$F$35</f>
        <v>86</v>
      </c>
      <c r="AG43" s="37">
        <f t="shared" si="1"/>
        <v>100</v>
      </c>
      <c r="AH43" s="35">
        <f t="shared" si="2"/>
        <v>91.806451612903231</v>
      </c>
    </row>
    <row r="44" spans="1:36" x14ac:dyDescent="0.2">
      <c r="A44" s="5" t="s">
        <v>45</v>
      </c>
      <c r="B44" s="8">
        <f>[39]Outubro!$F$5</f>
        <v>65</v>
      </c>
      <c r="C44" s="8">
        <f>[39]Outubro!$F$6</f>
        <v>65</v>
      </c>
      <c r="D44" s="8">
        <f>[39]Outubro!$F$7</f>
        <v>71</v>
      </c>
      <c r="E44" s="8">
        <f>[39]Outubro!$F$8</f>
        <v>79</v>
      </c>
      <c r="F44" s="8">
        <f>[39]Outubro!$F$9</f>
        <v>68</v>
      </c>
      <c r="G44" s="8">
        <f>[39]Outubro!$F$10</f>
        <v>51</v>
      </c>
      <c r="H44" s="8">
        <f>[39]Outubro!$F$11</f>
        <v>47</v>
      </c>
      <c r="I44" s="8">
        <f>[39]Outubro!$F$12</f>
        <v>63</v>
      </c>
      <c r="J44" s="8">
        <f>[39]Outubro!$F$13</f>
        <v>88</v>
      </c>
      <c r="K44" s="8">
        <f>[39]Outubro!$F$14</f>
        <v>94</v>
      </c>
      <c r="L44" s="8">
        <f>[39]Outubro!$F$15</f>
        <v>92</v>
      </c>
      <c r="M44" s="8">
        <f>[39]Outubro!$F$16</f>
        <v>94</v>
      </c>
      <c r="N44" s="8">
        <f>[39]Outubro!$F$17</f>
        <v>80</v>
      </c>
      <c r="O44" s="8">
        <f>[39]Outubro!$F$18</f>
        <v>73</v>
      </c>
      <c r="P44" s="8">
        <f>[39]Outubro!$F$19</f>
        <v>67</v>
      </c>
      <c r="Q44" s="8">
        <f>[39]Outubro!$F$20</f>
        <v>79</v>
      </c>
      <c r="R44" s="8">
        <f>[39]Outubro!$F$21</f>
        <v>74</v>
      </c>
      <c r="S44" s="8">
        <f>[39]Outubro!$F$22</f>
        <v>81</v>
      </c>
      <c r="T44" s="8">
        <f>[39]Outubro!$F$23</f>
        <v>95</v>
      </c>
      <c r="U44" s="8">
        <f>[39]Outubro!$F$24</f>
        <v>96</v>
      </c>
      <c r="V44" s="8">
        <f>[39]Outubro!$F$25</f>
        <v>97</v>
      </c>
      <c r="W44" s="8">
        <f>[39]Outubro!$F$26</f>
        <v>89</v>
      </c>
      <c r="X44" s="8">
        <f>[39]Outubro!$F$27</f>
        <v>89</v>
      </c>
      <c r="Y44" s="8">
        <f>[39]Outubro!$F$28</f>
        <v>91</v>
      </c>
      <c r="Z44" s="8">
        <f>[39]Outubro!$F$29</f>
        <v>96</v>
      </c>
      <c r="AA44" s="8">
        <f>[39]Outubro!$F$30</f>
        <v>96</v>
      </c>
      <c r="AB44" s="8">
        <f>[39]Outubro!$F$31</f>
        <v>97</v>
      </c>
      <c r="AC44" s="8">
        <f>[39]Outubro!$F$32</f>
        <v>92</v>
      </c>
      <c r="AD44" s="8">
        <f>[39]Outubro!$F$33</f>
        <v>97</v>
      </c>
      <c r="AE44" s="8">
        <f>[39]Outubro!$F$34</f>
        <v>89</v>
      </c>
      <c r="AF44" s="8">
        <f>[39]Outubro!$F$35</f>
        <v>78</v>
      </c>
      <c r="AG44" s="37">
        <f t="shared" si="1"/>
        <v>97</v>
      </c>
      <c r="AH44" s="35">
        <f t="shared" si="2"/>
        <v>81.709677419354833</v>
      </c>
      <c r="AJ44" t="s">
        <v>13</v>
      </c>
    </row>
    <row r="45" spans="1:36" hidden="1" x14ac:dyDescent="0.2">
      <c r="A45" s="5" t="s">
        <v>46</v>
      </c>
      <c r="B45" s="8" t="str">
        <f>[40]Outubro!$F$5</f>
        <v>*</v>
      </c>
      <c r="C45" s="8" t="str">
        <f>[40]Outubro!$F$6</f>
        <v>*</v>
      </c>
      <c r="D45" s="8" t="str">
        <f>[40]Outubro!$F$7</f>
        <v>*</v>
      </c>
      <c r="E45" s="8" t="str">
        <f>[40]Outubro!$F$8</f>
        <v>*</v>
      </c>
      <c r="F45" s="8" t="str">
        <f>[40]Outubro!$F$9</f>
        <v>*</v>
      </c>
      <c r="G45" s="8" t="str">
        <f>[40]Outubro!$F$10</f>
        <v>*</v>
      </c>
      <c r="H45" s="8" t="str">
        <f>[40]Outubro!$F$11</f>
        <v>*</v>
      </c>
      <c r="I45" s="8" t="str">
        <f>[40]Outubro!$F$12</f>
        <v>*</v>
      </c>
      <c r="J45" s="8" t="str">
        <f>[40]Outubro!$F$13</f>
        <v>*</v>
      </c>
      <c r="K45" s="8" t="str">
        <f>[40]Outubro!$F$14</f>
        <v>*</v>
      </c>
      <c r="L45" s="8" t="str">
        <f>[40]Outubro!$F$15</f>
        <v>*</v>
      </c>
      <c r="M45" s="8" t="str">
        <f>[40]Outubro!$F$16</f>
        <v>*</v>
      </c>
      <c r="N45" s="8" t="str">
        <f>[40]Outubro!$F$17</f>
        <v>*</v>
      </c>
      <c r="O45" s="8" t="str">
        <f>[40]Outubro!$F$18</f>
        <v>*</v>
      </c>
      <c r="P45" s="8" t="str">
        <f>[40]Outubro!$F$19</f>
        <v>*</v>
      </c>
      <c r="Q45" s="8" t="str">
        <f>[40]Outubro!$F$20</f>
        <v>*</v>
      </c>
      <c r="R45" s="8" t="str">
        <f>[40]Outubro!$F$21</f>
        <v>*</v>
      </c>
      <c r="S45" s="8" t="str">
        <f>[40]Outubro!$F$22</f>
        <v>*</v>
      </c>
      <c r="T45" s="8" t="str">
        <f>[40]Outubro!$F$23</f>
        <v>*</v>
      </c>
      <c r="U45" s="8" t="str">
        <f>[40]Outubro!$F$24</f>
        <v>*</v>
      </c>
      <c r="V45" s="8" t="str">
        <f>[40]Outubro!$F$25</f>
        <v>*</v>
      </c>
      <c r="W45" s="8" t="str">
        <f>[40]Outubro!$F$26</f>
        <v>*</v>
      </c>
      <c r="X45" s="8" t="str">
        <f>[40]Outubro!$F$27</f>
        <v>*</v>
      </c>
      <c r="Y45" s="8" t="str">
        <f>[40]Outubro!$F$28</f>
        <v>*</v>
      </c>
      <c r="Z45" s="8" t="str">
        <f>[40]Outubro!$F$29</f>
        <v>*</v>
      </c>
      <c r="AA45" s="8" t="str">
        <f>[40]Outubro!$F$30</f>
        <v>*</v>
      </c>
      <c r="AB45" s="8" t="str">
        <f>[40]Outubro!$F$31</f>
        <v>*</v>
      </c>
      <c r="AC45" s="8" t="str">
        <f>[40]Outubro!$F$32</f>
        <v>*</v>
      </c>
      <c r="AD45" s="8" t="str">
        <f>[40]Outubro!$F$33</f>
        <v>*</v>
      </c>
      <c r="AE45" s="8" t="str">
        <f>[40]Outubro!$F$34</f>
        <v>*</v>
      </c>
      <c r="AF45" s="8" t="str">
        <f>[40]Outubro!$F$35</f>
        <v>*</v>
      </c>
      <c r="AG45" s="37" t="s">
        <v>12</v>
      </c>
      <c r="AH45" s="35" t="s">
        <v>12</v>
      </c>
      <c r="AJ45" t="s">
        <v>13</v>
      </c>
    </row>
    <row r="46" spans="1:36" x14ac:dyDescent="0.2">
      <c r="A46" s="5" t="s">
        <v>47</v>
      </c>
      <c r="B46" s="8">
        <f>[41]Outubro!$F$5</f>
        <v>62</v>
      </c>
      <c r="C46" s="8">
        <f>[41]Outubro!$F$6</f>
        <v>68</v>
      </c>
      <c r="D46" s="8">
        <f>[41]Outubro!$F$7</f>
        <v>98</v>
      </c>
      <c r="E46" s="8">
        <f>[41]Outubro!$F$8</f>
        <v>87</v>
      </c>
      <c r="F46" s="8">
        <f>[41]Outubro!$F$9</f>
        <v>81</v>
      </c>
      <c r="G46" s="8">
        <f>[41]Outubro!$F$10</f>
        <v>63</v>
      </c>
      <c r="H46" s="8">
        <f>[41]Outubro!$F$11</f>
        <v>66</v>
      </c>
      <c r="I46" s="8">
        <f>[41]Outubro!$F$12</f>
        <v>57</v>
      </c>
      <c r="J46" s="8">
        <f>[41]Outubro!$F$13</f>
        <v>98</v>
      </c>
      <c r="K46" s="8">
        <f>[41]Outubro!$F$14</f>
        <v>99</v>
      </c>
      <c r="L46" s="8">
        <f>[41]Outubro!$F$15</f>
        <v>100</v>
      </c>
      <c r="M46" s="8">
        <f>[41]Outubro!$F$16</f>
        <v>100</v>
      </c>
      <c r="N46" s="8">
        <f>[41]Outubro!$F$17</f>
        <v>94</v>
      </c>
      <c r="O46" s="8">
        <f>[41]Outubro!$F$18</f>
        <v>83</v>
      </c>
      <c r="P46" s="8">
        <f>[41]Outubro!$F$19</f>
        <v>98</v>
      </c>
      <c r="Q46" s="8">
        <f>[41]Outubro!$F$20</f>
        <v>94</v>
      </c>
      <c r="R46" s="8">
        <f>[41]Outubro!$F$21</f>
        <v>88</v>
      </c>
      <c r="S46" s="8">
        <f>[41]Outubro!$F$22</f>
        <v>97</v>
      </c>
      <c r="T46" s="8">
        <f>[41]Outubro!$F$23</f>
        <v>99</v>
      </c>
      <c r="U46" s="8">
        <f>[41]Outubro!$F$24</f>
        <v>99</v>
      </c>
      <c r="V46" s="8">
        <f>[41]Outubro!$F$25</f>
        <v>88</v>
      </c>
      <c r="W46" s="8">
        <f>[41]Outubro!$F$26</f>
        <v>91</v>
      </c>
      <c r="X46" s="8">
        <f>[41]Outubro!$F$27</f>
        <v>91</v>
      </c>
      <c r="Y46" s="8">
        <f>[41]Outubro!$F$28</f>
        <v>94</v>
      </c>
      <c r="Z46" s="8">
        <f>[41]Outubro!$F$29</f>
        <v>94</v>
      </c>
      <c r="AA46" s="8">
        <f>[41]Outubro!$F$30</f>
        <v>76</v>
      </c>
      <c r="AB46" s="8">
        <f>[41]Outubro!$F$31</f>
        <v>75</v>
      </c>
      <c r="AC46" s="8">
        <f>[41]Outubro!$F$32</f>
        <v>68</v>
      </c>
      <c r="AD46" s="8">
        <f>[41]Outubro!$F$33</f>
        <v>98</v>
      </c>
      <c r="AE46" s="8">
        <f>[41]Outubro!$F$34</f>
        <v>99</v>
      </c>
      <c r="AF46" s="8">
        <f>[41]Outubro!$F$35</f>
        <v>69</v>
      </c>
      <c r="AG46" s="37">
        <f>MAX(B46:AF46)</f>
        <v>100</v>
      </c>
      <c r="AH46" s="35">
        <f>AVERAGE(B46:AF46)</f>
        <v>86.258064516129039</v>
      </c>
      <c r="AI46" s="9" t="s">
        <v>13</v>
      </c>
      <c r="AJ46" t="s">
        <v>13</v>
      </c>
    </row>
    <row r="47" spans="1:36" x14ac:dyDescent="0.2">
      <c r="A47" s="5" t="s">
        <v>48</v>
      </c>
      <c r="B47" s="8">
        <f>[42]Outubro!$F$5</f>
        <v>53</v>
      </c>
      <c r="C47" s="8">
        <f>[42]Outubro!$F$6</f>
        <v>48</v>
      </c>
      <c r="D47" s="8">
        <f>[42]Outubro!$F$7</f>
        <v>84</v>
      </c>
      <c r="E47" s="8">
        <f>[42]Outubro!$F$8</f>
        <v>84</v>
      </c>
      <c r="F47" s="8">
        <f>[42]Outubro!$F$9</f>
        <v>75</v>
      </c>
      <c r="G47" s="8">
        <f>[42]Outubro!$F$10</f>
        <v>70</v>
      </c>
      <c r="H47" s="8">
        <f>[42]Outubro!$F$11</f>
        <v>56</v>
      </c>
      <c r="I47" s="8">
        <f>[42]Outubro!$F$12</f>
        <v>58</v>
      </c>
      <c r="J47" s="8">
        <f>[42]Outubro!$F$13</f>
        <v>83</v>
      </c>
      <c r="K47" s="8">
        <f>[42]Outubro!$F$14</f>
        <v>93</v>
      </c>
      <c r="L47" s="8">
        <f>[42]Outubro!$F$15</f>
        <v>93</v>
      </c>
      <c r="M47" s="8">
        <f>[42]Outubro!$F$16</f>
        <v>95</v>
      </c>
      <c r="N47" s="8">
        <f>[42]Outubro!$F$17</f>
        <v>88</v>
      </c>
      <c r="O47" s="8">
        <f>[42]Outubro!$F$18</f>
        <v>80</v>
      </c>
      <c r="P47" s="8">
        <f>[42]Outubro!$F$19</f>
        <v>72</v>
      </c>
      <c r="Q47" s="8">
        <f>[42]Outubro!$F$20</f>
        <v>88</v>
      </c>
      <c r="R47" s="8">
        <f>[42]Outubro!$F$21</f>
        <v>82</v>
      </c>
      <c r="S47" s="8">
        <f>[42]Outubro!$F$22</f>
        <v>90</v>
      </c>
      <c r="T47" s="8">
        <f>[42]Outubro!$F$23</f>
        <v>93</v>
      </c>
      <c r="U47" s="8">
        <f>[42]Outubro!$F$24</f>
        <v>93</v>
      </c>
      <c r="V47" s="8">
        <f>[42]Outubro!$F$25</f>
        <v>89</v>
      </c>
      <c r="W47" s="8">
        <f>[42]Outubro!$F$26</f>
        <v>86</v>
      </c>
      <c r="X47" s="8">
        <f>[42]Outubro!$F$27</f>
        <v>88</v>
      </c>
      <c r="Y47" s="8">
        <f>[42]Outubro!$F$28</f>
        <v>66</v>
      </c>
      <c r="Z47" s="8">
        <f>[42]Outubro!$F$29</f>
        <v>91</v>
      </c>
      <c r="AA47" s="8">
        <f>[42]Outubro!$F$30</f>
        <v>92</v>
      </c>
      <c r="AB47" s="8">
        <f>[42]Outubro!$F$31</f>
        <v>94</v>
      </c>
      <c r="AC47" s="8">
        <f>[42]Outubro!$F$32</f>
        <v>87</v>
      </c>
      <c r="AD47" s="8">
        <f>[42]Outubro!$F$33</f>
        <v>94</v>
      </c>
      <c r="AE47" s="8">
        <f>[42]Outubro!$F$34</f>
        <v>81</v>
      </c>
      <c r="AF47" s="8">
        <f>[42]Outubro!$F$35</f>
        <v>73</v>
      </c>
      <c r="AG47" s="37">
        <f>MAX(B47:AF47)</f>
        <v>95</v>
      </c>
      <c r="AH47" s="35">
        <f>AVERAGE(B47:AF47)</f>
        <v>81.258064516129039</v>
      </c>
      <c r="AJ47" t="s">
        <v>13</v>
      </c>
    </row>
    <row r="48" spans="1:36" x14ac:dyDescent="0.2">
      <c r="A48" s="5" t="s">
        <v>49</v>
      </c>
      <c r="B48" s="8">
        <f>[43]Outubro!$F$5</f>
        <v>59</v>
      </c>
      <c r="C48" s="8">
        <f>[43]Outubro!$F$6</f>
        <v>56</v>
      </c>
      <c r="D48" s="8">
        <f>[43]Outubro!$F$7</f>
        <v>54</v>
      </c>
      <c r="E48" s="8">
        <f>[43]Outubro!$F$8</f>
        <v>87</v>
      </c>
      <c r="F48" s="8">
        <f>[43]Outubro!$F$9</f>
        <v>59</v>
      </c>
      <c r="G48" s="8">
        <f>[43]Outubro!$F$10</f>
        <v>58</v>
      </c>
      <c r="H48" s="8">
        <f>[43]Outubro!$F$11</f>
        <v>44</v>
      </c>
      <c r="I48" s="8">
        <f>[43]Outubro!$F$12</f>
        <v>56</v>
      </c>
      <c r="J48" s="8">
        <f>[43]Outubro!$F$13</f>
        <v>78</v>
      </c>
      <c r="K48" s="8">
        <f>[43]Outubro!$F$14</f>
        <v>100</v>
      </c>
      <c r="L48" s="8">
        <f>[43]Outubro!$F$15</f>
        <v>100</v>
      </c>
      <c r="M48" s="8">
        <f>[43]Outubro!$F$16</f>
        <v>91</v>
      </c>
      <c r="N48" s="8">
        <f>[43]Outubro!$F$17</f>
        <v>72</v>
      </c>
      <c r="O48" s="8">
        <f>[43]Outubro!$F$18</f>
        <v>67</v>
      </c>
      <c r="P48" s="8">
        <f>[43]Outubro!$F$19</f>
        <v>100</v>
      </c>
      <c r="Q48" s="8">
        <f>[43]Outubro!$F$20</f>
        <v>100</v>
      </c>
      <c r="R48" s="8">
        <f>[43]Outubro!$F$21</f>
        <v>74</v>
      </c>
      <c r="S48" s="8">
        <f>[43]Outubro!$F$22</f>
        <v>100</v>
      </c>
      <c r="T48" s="8">
        <f>[43]Outubro!$F$23</f>
        <v>100</v>
      </c>
      <c r="U48" s="8">
        <f>[43]Outubro!$F$24</f>
        <v>100</v>
      </c>
      <c r="V48" s="8">
        <f>[43]Outubro!$F$25</f>
        <v>98</v>
      </c>
      <c r="W48" s="8">
        <f>[43]Outubro!$F$26</f>
        <v>87</v>
      </c>
      <c r="X48" s="8">
        <f>[43]Outubro!$F$27</f>
        <v>86</v>
      </c>
      <c r="Y48" s="8">
        <f>[43]Outubro!$F$28</f>
        <v>86</v>
      </c>
      <c r="Z48" s="8">
        <f>[43]Outubro!$F$29</f>
        <v>73</v>
      </c>
      <c r="AA48" s="8">
        <f>[43]Outubro!$F$30</f>
        <v>90</v>
      </c>
      <c r="AB48" s="8">
        <f>[43]Outubro!$F$31</f>
        <v>100</v>
      </c>
      <c r="AC48" s="8">
        <f>[43]Outubro!$F$32</f>
        <v>100</v>
      </c>
      <c r="AD48" s="8">
        <f>[43]Outubro!$F$33</f>
        <v>100</v>
      </c>
      <c r="AE48" s="8">
        <f>[43]Outubro!$F$34</f>
        <v>100</v>
      </c>
      <c r="AF48" s="8">
        <f>[43]Outubro!$F$35</f>
        <v>96</v>
      </c>
      <c r="AG48" s="37">
        <f>MAX(B48:AF48)</f>
        <v>100</v>
      </c>
      <c r="AH48" s="35">
        <f>AVERAGE(B48:AF48)</f>
        <v>82.935483870967744</v>
      </c>
      <c r="AI48" s="9" t="s">
        <v>13</v>
      </c>
      <c r="AJ48" t="s">
        <v>13</v>
      </c>
    </row>
    <row r="49" spans="1:36" x14ac:dyDescent="0.2">
      <c r="A49" s="5" t="s">
        <v>50</v>
      </c>
      <c r="B49" s="8">
        <f>[44]Outubro!$F$5</f>
        <v>51</v>
      </c>
      <c r="C49" s="8">
        <f>[44]Outubro!$F$6</f>
        <v>56</v>
      </c>
      <c r="D49" s="8">
        <f>[44]Outubro!$F$7</f>
        <v>61</v>
      </c>
      <c r="E49" s="8">
        <f>[44]Outubro!$F$8</f>
        <v>66</v>
      </c>
      <c r="F49" s="8">
        <f>[44]Outubro!$F$9</f>
        <v>67</v>
      </c>
      <c r="G49" s="8">
        <f>[44]Outubro!$F$10</f>
        <v>62</v>
      </c>
      <c r="H49" s="8">
        <f>[44]Outubro!$F$11</f>
        <v>47</v>
      </c>
      <c r="I49" s="8">
        <f>[44]Outubro!$F$12</f>
        <v>42</v>
      </c>
      <c r="J49" s="8">
        <f>[44]Outubro!$F$13</f>
        <v>83</v>
      </c>
      <c r="K49" s="8">
        <f>[44]Outubro!$F$14</f>
        <v>93</v>
      </c>
      <c r="L49" s="8">
        <f>[44]Outubro!$F$15</f>
        <v>93</v>
      </c>
      <c r="M49" s="8">
        <f>[44]Outubro!$F$16</f>
        <v>94</v>
      </c>
      <c r="N49" s="8">
        <f>[44]Outubro!$F$17</f>
        <v>79</v>
      </c>
      <c r="O49" s="8">
        <f>[44]Outubro!$F$18</f>
        <v>76</v>
      </c>
      <c r="P49" s="8">
        <f>[44]Outubro!$F$19</f>
        <v>71</v>
      </c>
      <c r="Q49" s="8">
        <f>[44]Outubro!$F$20</f>
        <v>69</v>
      </c>
      <c r="R49" s="8">
        <f>[44]Outubro!$F$21</f>
        <v>70</v>
      </c>
      <c r="S49" s="8">
        <f>[44]Outubro!$F$22</f>
        <v>90</v>
      </c>
      <c r="T49" s="8">
        <f>[44]Outubro!$F$23</f>
        <v>87</v>
      </c>
      <c r="U49" s="8">
        <f>[44]Outubro!$F$24</f>
        <v>92</v>
      </c>
      <c r="V49" s="8">
        <f>[44]Outubro!$F$25</f>
        <v>86</v>
      </c>
      <c r="W49" s="8">
        <f>[44]Outubro!$F$26</f>
        <v>84</v>
      </c>
      <c r="X49" s="8">
        <f>[44]Outubro!$F$27</f>
        <v>89</v>
      </c>
      <c r="Y49" s="8">
        <f>[44]Outubro!$F$28</f>
        <v>85</v>
      </c>
      <c r="Z49" s="8">
        <f>[44]Outubro!$F$29</f>
        <v>91</v>
      </c>
      <c r="AA49" s="8">
        <f>[44]Outubro!$F$30</f>
        <v>92</v>
      </c>
      <c r="AB49" s="8">
        <f>[44]Outubro!$F$31</f>
        <v>90</v>
      </c>
      <c r="AC49" s="8">
        <f>[44]Outubro!$F$32</f>
        <v>90</v>
      </c>
      <c r="AD49" s="8">
        <f>[44]Outubro!$F$33</f>
        <v>94</v>
      </c>
      <c r="AE49" s="8">
        <f>[44]Outubro!$F$34</f>
        <v>85</v>
      </c>
      <c r="AF49" s="8">
        <f>[44]Outubro!$F$35</f>
        <v>60</v>
      </c>
      <c r="AG49" s="37">
        <f>MAX(B49:AF49)</f>
        <v>94</v>
      </c>
      <c r="AH49" s="35">
        <f>AVERAGE(B49:AF49)</f>
        <v>77.258064516129039</v>
      </c>
    </row>
    <row r="50" spans="1:36" s="4" customFormat="1" ht="17.100000000000001" customHeight="1" x14ac:dyDescent="0.2">
      <c r="A50" s="13" t="s">
        <v>59</v>
      </c>
      <c r="B50" s="14">
        <f t="shared" ref="B50:AG50" si="3">MAX(B5:B49)</f>
        <v>90</v>
      </c>
      <c r="C50" s="14">
        <f t="shared" si="3"/>
        <v>84</v>
      </c>
      <c r="D50" s="14">
        <f t="shared" si="3"/>
        <v>100</v>
      </c>
      <c r="E50" s="14">
        <f t="shared" si="3"/>
        <v>100</v>
      </c>
      <c r="F50" s="14">
        <f t="shared" si="3"/>
        <v>94</v>
      </c>
      <c r="G50" s="14">
        <f t="shared" si="3"/>
        <v>93</v>
      </c>
      <c r="H50" s="14">
        <f t="shared" si="3"/>
        <v>92</v>
      </c>
      <c r="I50" s="14">
        <f t="shared" si="3"/>
        <v>86</v>
      </c>
      <c r="J50" s="14">
        <f t="shared" si="3"/>
        <v>100</v>
      </c>
      <c r="K50" s="14">
        <f t="shared" si="3"/>
        <v>100</v>
      </c>
      <c r="L50" s="14">
        <f t="shared" si="3"/>
        <v>100</v>
      </c>
      <c r="M50" s="14">
        <f t="shared" si="3"/>
        <v>100</v>
      </c>
      <c r="N50" s="14">
        <f t="shared" si="3"/>
        <v>100</v>
      </c>
      <c r="O50" s="14">
        <f t="shared" si="3"/>
        <v>94</v>
      </c>
      <c r="P50" s="14">
        <f t="shared" si="3"/>
        <v>100</v>
      </c>
      <c r="Q50" s="14">
        <f t="shared" si="3"/>
        <v>100</v>
      </c>
      <c r="R50" s="14">
        <f t="shared" si="3"/>
        <v>100</v>
      </c>
      <c r="S50" s="14">
        <f t="shared" si="3"/>
        <v>100</v>
      </c>
      <c r="T50" s="14">
        <f t="shared" si="3"/>
        <v>100</v>
      </c>
      <c r="U50" s="14">
        <f t="shared" si="3"/>
        <v>100</v>
      </c>
      <c r="V50" s="14">
        <f t="shared" si="3"/>
        <v>100</v>
      </c>
      <c r="W50" s="14">
        <f t="shared" si="3"/>
        <v>100</v>
      </c>
      <c r="X50" s="14">
        <f t="shared" si="3"/>
        <v>100</v>
      </c>
      <c r="Y50" s="14">
        <f t="shared" si="3"/>
        <v>100</v>
      </c>
      <c r="Z50" s="14">
        <f t="shared" si="3"/>
        <v>100</v>
      </c>
      <c r="AA50" s="14">
        <f t="shared" si="3"/>
        <v>100</v>
      </c>
      <c r="AB50" s="14">
        <f t="shared" si="3"/>
        <v>100</v>
      </c>
      <c r="AC50" s="14">
        <f t="shared" si="3"/>
        <v>100</v>
      </c>
      <c r="AD50" s="14">
        <f t="shared" si="3"/>
        <v>100</v>
      </c>
      <c r="AE50" s="14">
        <f t="shared" si="3"/>
        <v>100</v>
      </c>
      <c r="AF50" s="14">
        <f t="shared" si="3"/>
        <v>100</v>
      </c>
      <c r="AG50" s="37">
        <f t="shared" si="3"/>
        <v>100</v>
      </c>
      <c r="AH50" s="35">
        <f>AVERAGE(B50:AF50)</f>
        <v>97.838709677419359</v>
      </c>
      <c r="AJ50" s="4" t="s">
        <v>13</v>
      </c>
    </row>
    <row r="51" spans="1:36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9"/>
      <c r="AF51" s="19"/>
      <c r="AG51" s="38"/>
      <c r="AH51" s="39"/>
    </row>
    <row r="52" spans="1:36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38"/>
      <c r="AH52" s="40"/>
    </row>
    <row r="53" spans="1:36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38"/>
      <c r="AH53" s="40"/>
      <c r="AI53" s="9" t="s">
        <v>13</v>
      </c>
    </row>
    <row r="54" spans="1:36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38"/>
      <c r="AH54" s="41"/>
    </row>
    <row r="55" spans="1:36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38"/>
      <c r="AH55" s="39"/>
      <c r="AJ55" t="s">
        <v>13</v>
      </c>
    </row>
    <row r="56" spans="1:36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5"/>
      <c r="AF56" s="25"/>
      <c r="AG56" s="38"/>
      <c r="AH56" s="39"/>
    </row>
    <row r="57" spans="1:36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42"/>
      <c r="AH57" s="43"/>
    </row>
    <row r="58" spans="1:36" x14ac:dyDescent="0.2">
      <c r="AJ58" t="s">
        <v>13</v>
      </c>
    </row>
    <row r="59" spans="1:36" x14ac:dyDescent="0.2">
      <c r="U59" s="1" t="s">
        <v>13</v>
      </c>
      <c r="Y59" s="1" t="s">
        <v>13</v>
      </c>
      <c r="AJ59" t="s">
        <v>13</v>
      </c>
    </row>
    <row r="60" spans="1:36" x14ac:dyDescent="0.2">
      <c r="L60" s="1" t="s">
        <v>13</v>
      </c>
      <c r="Q60" s="1" t="s">
        <v>13</v>
      </c>
      <c r="U60" s="1" t="s">
        <v>13</v>
      </c>
      <c r="AD60" s="1" t="s">
        <v>13</v>
      </c>
      <c r="AJ60" t="s">
        <v>13</v>
      </c>
    </row>
    <row r="61" spans="1:36" x14ac:dyDescent="0.2">
      <c r="O61" s="1" t="s">
        <v>13</v>
      </c>
      <c r="AB61" s="1" t="s">
        <v>13</v>
      </c>
      <c r="AG61" s="2" t="s">
        <v>13</v>
      </c>
    </row>
    <row r="62" spans="1:36" x14ac:dyDescent="0.2">
      <c r="G62" s="1" t="s">
        <v>13</v>
      </c>
      <c r="L62" s="1" t="s">
        <v>13</v>
      </c>
      <c r="AF62" s="1" t="s">
        <v>13</v>
      </c>
    </row>
    <row r="63" spans="1:36" x14ac:dyDescent="0.2">
      <c r="P63" s="1" t="s">
        <v>58</v>
      </c>
      <c r="S63" s="1" t="s">
        <v>13</v>
      </c>
      <c r="U63" s="1" t="s">
        <v>13</v>
      </c>
      <c r="V63" s="1" t="s">
        <v>13</v>
      </c>
      <c r="Y63" s="1" t="s">
        <v>13</v>
      </c>
      <c r="AD63" s="1" t="s">
        <v>13</v>
      </c>
      <c r="AJ63" t="s">
        <v>13</v>
      </c>
    </row>
    <row r="64" spans="1:36" x14ac:dyDescent="0.2">
      <c r="L64" s="1" t="s">
        <v>13</v>
      </c>
      <c r="S64" s="1" t="s">
        <v>13</v>
      </c>
      <c r="T64" s="1" t="s">
        <v>13</v>
      </c>
      <c r="Z64" s="1" t="s">
        <v>13</v>
      </c>
      <c r="AA64" s="1" t="s">
        <v>13</v>
      </c>
      <c r="AB64" s="1" t="s">
        <v>13</v>
      </c>
      <c r="AE64" s="1" t="s">
        <v>13</v>
      </c>
    </row>
    <row r="65" spans="7:33" x14ac:dyDescent="0.2">
      <c r="V65" s="1" t="s">
        <v>13</v>
      </c>
      <c r="W65" s="1" t="s">
        <v>13</v>
      </c>
      <c r="X65" s="1" t="s">
        <v>13</v>
      </c>
      <c r="Y65" s="1" t="s">
        <v>13</v>
      </c>
      <c r="AG65" s="2" t="s">
        <v>13</v>
      </c>
    </row>
    <row r="66" spans="7:33" x14ac:dyDescent="0.2">
      <c r="G66" s="1" t="s">
        <v>13</v>
      </c>
      <c r="P66" s="1" t="s">
        <v>13</v>
      </c>
      <c r="V66" s="1" t="s">
        <v>13</v>
      </c>
      <c r="Y66" s="1" t="s">
        <v>13</v>
      </c>
      <c r="AE66" s="1" t="s">
        <v>13</v>
      </c>
    </row>
    <row r="67" spans="7:33" x14ac:dyDescent="0.2">
      <c r="R67" s="1" t="s">
        <v>13</v>
      </c>
      <c r="U67" s="1" t="s">
        <v>13</v>
      </c>
    </row>
    <row r="68" spans="7:33" x14ac:dyDescent="0.2">
      <c r="L68" s="1" t="s">
        <v>13</v>
      </c>
      <c r="Y68" s="1" t="s">
        <v>13</v>
      </c>
      <c r="AC68" s="1" t="s">
        <v>13</v>
      </c>
      <c r="AD68" s="1" t="s">
        <v>13</v>
      </c>
    </row>
    <row r="70" spans="7:33" x14ac:dyDescent="0.2">
      <c r="N70" s="1" t="s">
        <v>13</v>
      </c>
    </row>
    <row r="71" spans="7:33" x14ac:dyDescent="0.2">
      <c r="U71" s="1" t="s">
        <v>13</v>
      </c>
    </row>
    <row r="76" spans="7:33" x14ac:dyDescent="0.2">
      <c r="W76" s="1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2:X52"/>
    <mergeCell ref="T53:X53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6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zoomScale="90" zoomScaleNormal="90" workbookViewId="0">
      <selection activeCell="AG27" activeCellId="1" sqref="A7:XFD7 AG27"/>
    </sheetView>
  </sheetViews>
  <sheetFormatPr defaultColWidth="8.7109375" defaultRowHeight="12.75" x14ac:dyDescent="0.2"/>
  <cols>
    <col min="1" max="1" width="24.5703125" style="1" customWidth="1"/>
    <col min="2" max="4" width="5" style="1" customWidth="1"/>
    <col min="5" max="5" width="5.140625" style="1" customWidth="1"/>
    <col min="6" max="6" width="5" style="1" customWidth="1"/>
    <col min="7" max="7" width="5.140625" style="1" customWidth="1"/>
    <col min="8" max="9" width="5" style="1" customWidth="1"/>
    <col min="10" max="10" width="5.42578125" style="1" customWidth="1"/>
    <col min="11" max="11" width="5.140625" style="1" customWidth="1"/>
    <col min="12" max="12" width="5" style="1" customWidth="1"/>
    <col min="13" max="13" width="5.140625" style="1" customWidth="1"/>
    <col min="14" max="14" width="5" style="1" customWidth="1"/>
    <col min="15" max="15" width="5.28515625" style="1" customWidth="1"/>
    <col min="16" max="16" width="5" style="1" customWidth="1"/>
    <col min="17" max="17" width="5.28515625" style="1" customWidth="1"/>
    <col min="18" max="22" width="5.140625" style="1" customWidth="1"/>
    <col min="23" max="24" width="5.28515625" style="1" customWidth="1"/>
    <col min="25" max="25" width="5.42578125" style="1" customWidth="1"/>
    <col min="26" max="27" width="5.140625" style="1" customWidth="1"/>
    <col min="28" max="28" width="5" style="1" customWidth="1"/>
    <col min="29" max="29" width="5.28515625" style="1" customWidth="1"/>
    <col min="30" max="30" width="5.140625" style="1" customWidth="1"/>
    <col min="31" max="31" width="6.42578125" style="1" customWidth="1"/>
    <col min="32" max="32" width="5.7109375" style="1" customWidth="1"/>
    <col min="33" max="33" width="7" style="47" customWidth="1"/>
    <col min="34" max="34" width="6.85546875" style="44" customWidth="1"/>
  </cols>
  <sheetData>
    <row r="1" spans="1:34" ht="20.100000000000001" customHeight="1" x14ac:dyDescent="0.2">
      <c r="A1" s="118" t="s">
        <v>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61</v>
      </c>
      <c r="AH3" s="33" t="s">
        <v>3</v>
      </c>
    </row>
    <row r="4" spans="1:34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4" s="4" customFormat="1" x14ac:dyDescent="0.2">
      <c r="A5" s="5" t="s">
        <v>4</v>
      </c>
      <c r="B5" s="6">
        <f>[1]Outubro!$G$5</f>
        <v>19</v>
      </c>
      <c r="C5" s="6">
        <f>[1]Outubro!$G$6</f>
        <v>21</v>
      </c>
      <c r="D5" s="6">
        <f>[1]Outubro!$G$7</f>
        <v>31</v>
      </c>
      <c r="E5" s="6">
        <f>[1]Outubro!$G$8</f>
        <v>30</v>
      </c>
      <c r="F5" s="6">
        <f>[1]Outubro!$G$9</f>
        <v>21</v>
      </c>
      <c r="G5" s="6">
        <f>[1]Outubro!$G$10</f>
        <v>8</v>
      </c>
      <c r="H5" s="6">
        <f>[1]Outubro!$G$11</f>
        <v>7</v>
      </c>
      <c r="I5" s="6">
        <f>[1]Outubro!$G$12</f>
        <v>19</v>
      </c>
      <c r="J5" s="6">
        <f>[1]Outubro!$G$13</f>
        <v>29</v>
      </c>
      <c r="K5" s="6">
        <f>[1]Outubro!$G$14</f>
        <v>82</v>
      </c>
      <c r="L5" s="6">
        <f>[1]Outubro!$G$15</f>
        <v>46</v>
      </c>
      <c r="M5" s="6">
        <f>[1]Outubro!$G$16</f>
        <v>32</v>
      </c>
      <c r="N5" s="6">
        <f>[1]Outubro!$G$17</f>
        <v>26</v>
      </c>
      <c r="O5" s="6">
        <f>[1]Outubro!$G$18</f>
        <v>16</v>
      </c>
      <c r="P5" s="6">
        <f>[1]Outubro!$G$19</f>
        <v>24</v>
      </c>
      <c r="Q5" s="6">
        <f>[1]Outubro!$G$20</f>
        <v>24</v>
      </c>
      <c r="R5" s="6">
        <f>[1]Outubro!$G$21</f>
        <v>20</v>
      </c>
      <c r="S5" s="6">
        <f>[1]Outubro!$G$22</f>
        <v>37</v>
      </c>
      <c r="T5" s="6">
        <f>[1]Outubro!$G$23</f>
        <v>55</v>
      </c>
      <c r="U5" s="6">
        <f>[1]Outubro!$G$24</f>
        <v>70</v>
      </c>
      <c r="V5" s="6">
        <f>[1]Outubro!$G$25</f>
        <v>41</v>
      </c>
      <c r="W5" s="6">
        <f>[1]Outubro!$G$26</f>
        <v>34</v>
      </c>
      <c r="X5" s="6">
        <f>[1]Outubro!$G$27</f>
        <v>26</v>
      </c>
      <c r="Y5" s="6">
        <f>[1]Outubro!$G$28</f>
        <v>27</v>
      </c>
      <c r="Z5" s="6">
        <f>[1]Outubro!$G$29</f>
        <v>38</v>
      </c>
      <c r="AA5" s="6">
        <f>[1]Outubro!$G$30</f>
        <v>61</v>
      </c>
      <c r="AB5" s="6">
        <f>[1]Outubro!$G$31</f>
        <v>43</v>
      </c>
      <c r="AC5" s="6">
        <f>[1]Outubro!$G$32</f>
        <v>57</v>
      </c>
      <c r="AD5" s="6">
        <f>[1]Outubro!$G$33</f>
        <v>35</v>
      </c>
      <c r="AE5" s="6">
        <f>[1]Outubro!$G$34</f>
        <v>28</v>
      </c>
      <c r="AF5" s="6">
        <f>[1]Outubro!$G$35</f>
        <v>19</v>
      </c>
      <c r="AG5" s="37">
        <f t="shared" ref="AG5:AG11" si="1">MIN(B5:AF5)</f>
        <v>7</v>
      </c>
      <c r="AH5" s="35">
        <f t="shared" ref="AH5:AH50" si="2">AVERAGE(B5:AF5)</f>
        <v>33.096774193548384</v>
      </c>
    </row>
    <row r="6" spans="1:34" x14ac:dyDescent="0.2">
      <c r="A6" s="5" t="s">
        <v>5</v>
      </c>
      <c r="B6" s="8">
        <f>[2]Outubro!$G$5</f>
        <v>14</v>
      </c>
      <c r="C6" s="8">
        <f>[2]Outubro!$G$6</f>
        <v>26</v>
      </c>
      <c r="D6" s="8">
        <f>[2]Outubro!$G$7</f>
        <v>49</v>
      </c>
      <c r="E6" s="8">
        <f>[2]Outubro!$G$8</f>
        <v>31</v>
      </c>
      <c r="F6" s="8">
        <f>[2]Outubro!$G$9</f>
        <v>24</v>
      </c>
      <c r="G6" s="8">
        <f>[2]Outubro!$G$10</f>
        <v>17</v>
      </c>
      <c r="H6" s="8">
        <f>[2]Outubro!$G$11</f>
        <v>9</v>
      </c>
      <c r="I6" s="8">
        <f>[2]Outubro!$G$12</f>
        <v>15</v>
      </c>
      <c r="J6" s="8">
        <f>[2]Outubro!$G$13</f>
        <v>41</v>
      </c>
      <c r="K6" s="8">
        <f>[2]Outubro!$G$14</f>
        <v>83</v>
      </c>
      <c r="L6" s="8">
        <f>[2]Outubro!$G$15</f>
        <v>66</v>
      </c>
      <c r="M6" s="8">
        <f>[2]Outubro!$G$16</f>
        <v>31</v>
      </c>
      <c r="N6" s="8">
        <f>[2]Outubro!$G$17</f>
        <v>33</v>
      </c>
      <c r="O6" s="8">
        <f>[2]Outubro!$G$18</f>
        <v>32</v>
      </c>
      <c r="P6" s="8">
        <f>[2]Outubro!$G$19</f>
        <v>26</v>
      </c>
      <c r="Q6" s="8">
        <f>[2]Outubro!$G$20</f>
        <v>25</v>
      </c>
      <c r="R6" s="8">
        <f>[2]Outubro!$G$21</f>
        <v>20</v>
      </c>
      <c r="S6" s="8">
        <f>[2]Outubro!$G$22</f>
        <v>53</v>
      </c>
      <c r="T6" s="8">
        <f>[2]Outubro!$G$23</f>
        <v>49</v>
      </c>
      <c r="U6" s="8">
        <f>[2]Outubro!$G$24</f>
        <v>62</v>
      </c>
      <c r="V6" s="8">
        <f>[2]Outubro!$G$25</f>
        <v>42</v>
      </c>
      <c r="W6" s="8">
        <f>[2]Outubro!$G$26</f>
        <v>25</v>
      </c>
      <c r="X6" s="8">
        <f>[2]Outubro!$G$27</f>
        <v>31</v>
      </c>
      <c r="Y6" s="8">
        <f>[2]Outubro!$G$28</f>
        <v>29</v>
      </c>
      <c r="Z6" s="8">
        <f>[2]Outubro!$G$29</f>
        <v>16</v>
      </c>
      <c r="AA6" s="8">
        <f>[2]Outubro!$G$30</f>
        <v>27</v>
      </c>
      <c r="AB6" s="8">
        <f>[2]Outubro!$G$31</f>
        <v>17</v>
      </c>
      <c r="AC6" s="8">
        <f>[2]Outubro!$G$32</f>
        <v>36</v>
      </c>
      <c r="AD6" s="8">
        <f>[2]Outubro!$G$33</f>
        <v>27</v>
      </c>
      <c r="AE6" s="8">
        <f>[2]Outubro!$G$34</f>
        <v>22</v>
      </c>
      <c r="AF6" s="8">
        <f>[2]Outubro!$G$35</f>
        <v>28</v>
      </c>
      <c r="AG6" s="37">
        <f t="shared" si="1"/>
        <v>9</v>
      </c>
      <c r="AH6" s="35">
        <f t="shared" si="2"/>
        <v>32.451612903225808</v>
      </c>
    </row>
    <row r="7" spans="1:34" x14ac:dyDescent="0.2">
      <c r="A7" s="5" t="s">
        <v>6</v>
      </c>
      <c r="B7" s="8">
        <f>[3]Outubro!$G$5</f>
        <v>26</v>
      </c>
      <c r="C7" s="8">
        <f>[3]Outubro!$G$6</f>
        <v>30</v>
      </c>
      <c r="D7" s="8">
        <f>[3]Outubro!$G$7</f>
        <v>43</v>
      </c>
      <c r="E7" s="8">
        <f>[3]Outubro!$G$8</f>
        <v>45</v>
      </c>
      <c r="F7" s="8">
        <f>[3]Outubro!$G$9</f>
        <v>34</v>
      </c>
      <c r="G7" s="8">
        <f>[3]Outubro!$G$10</f>
        <v>26</v>
      </c>
      <c r="H7" s="8">
        <f>[3]Outubro!$G$11</f>
        <v>16</v>
      </c>
      <c r="I7" s="8">
        <f>[3]Outubro!$G$12</f>
        <v>27</v>
      </c>
      <c r="J7" s="8">
        <f>[3]Outubro!$G$13</f>
        <v>41</v>
      </c>
      <c r="K7" s="8">
        <f>[3]Outubro!$G$14</f>
        <v>89</v>
      </c>
      <c r="L7" s="8">
        <f>[3]Outubro!$G$15</f>
        <v>78</v>
      </c>
      <c r="M7" s="8">
        <f>[3]Outubro!$G$16</f>
        <v>51</v>
      </c>
      <c r="N7" s="8">
        <f>[3]Outubro!$G$17</f>
        <v>44</v>
      </c>
      <c r="O7" s="8">
        <f>[3]Outubro!$G$18</f>
        <v>39</v>
      </c>
      <c r="P7" s="8">
        <f>[3]Outubro!$G$19</f>
        <v>30</v>
      </c>
      <c r="Q7" s="8">
        <f>[3]Outubro!$G$20</f>
        <v>32</v>
      </c>
      <c r="R7" s="8">
        <f>[3]Outubro!$G$21</f>
        <v>31</v>
      </c>
      <c r="S7" s="8">
        <f>[3]Outubro!$G$22</f>
        <v>47</v>
      </c>
      <c r="T7" s="8">
        <f>[3]Outubro!$G$23</f>
        <v>69</v>
      </c>
      <c r="U7" s="8">
        <f>[3]Outubro!$G$24</f>
        <v>55</v>
      </c>
      <c r="V7" s="8">
        <f>[3]Outubro!$G$25</f>
        <v>53</v>
      </c>
      <c r="W7" s="8">
        <f>[3]Outubro!$G$26</f>
        <v>39</v>
      </c>
      <c r="X7" s="8">
        <f>[3]Outubro!$G$27</f>
        <v>37</v>
      </c>
      <c r="Y7" s="8">
        <f>[3]Outubro!$G$28</f>
        <v>35</v>
      </c>
      <c r="Z7" s="8">
        <f>[3]Outubro!$G$29</f>
        <v>48</v>
      </c>
      <c r="AA7" s="8">
        <f>[3]Outubro!$G$30</f>
        <v>51</v>
      </c>
      <c r="AB7" s="8">
        <f>[3]Outubro!$G$31</f>
        <v>37</v>
      </c>
      <c r="AC7" s="8">
        <f>[3]Outubro!$G$32</f>
        <v>55</v>
      </c>
      <c r="AD7" s="8">
        <f>[3]Outubro!$G$33</f>
        <v>35</v>
      </c>
      <c r="AE7" s="8">
        <f>[3]Outubro!$G$34</f>
        <v>35</v>
      </c>
      <c r="AF7" s="8">
        <f>[3]Outubro!$G$35</f>
        <v>30</v>
      </c>
      <c r="AG7" s="37">
        <f t="shared" si="1"/>
        <v>16</v>
      </c>
      <c r="AH7" s="35">
        <f t="shared" si="2"/>
        <v>42.193548387096776</v>
      </c>
    </row>
    <row r="8" spans="1:34" ht="12" customHeight="1" x14ac:dyDescent="0.2">
      <c r="A8" s="5" t="s">
        <v>7</v>
      </c>
      <c r="B8" s="8">
        <f>[4]Outubro!$G$5</f>
        <v>19</v>
      </c>
      <c r="C8" s="8">
        <f>[4]Outubro!$G$6</f>
        <v>25</v>
      </c>
      <c r="D8" s="8">
        <f>[4]Outubro!$G$7</f>
        <v>43</v>
      </c>
      <c r="E8" s="8">
        <f>[4]Outubro!$G$8</f>
        <v>31</v>
      </c>
      <c r="F8" s="8">
        <f>[4]Outubro!$G$9</f>
        <v>23</v>
      </c>
      <c r="G8" s="8">
        <f>[4]Outubro!$G$10</f>
        <v>10</v>
      </c>
      <c r="H8" s="8">
        <f>[4]Outubro!$G$11</f>
        <v>7</v>
      </c>
      <c r="I8" s="8">
        <f>[4]Outubro!$G$12</f>
        <v>16</v>
      </c>
      <c r="J8" s="8">
        <f>[4]Outubro!$G$13</f>
        <v>30</v>
      </c>
      <c r="K8" s="8">
        <f>[4]Outubro!$G$14</f>
        <v>51</v>
      </c>
      <c r="L8" s="8">
        <f>[4]Outubro!$G$15</f>
        <v>64</v>
      </c>
      <c r="M8" s="8">
        <f>[4]Outubro!$G$16</f>
        <v>29</v>
      </c>
      <c r="N8" s="8">
        <f>[4]Outubro!$G$17</f>
        <v>31</v>
      </c>
      <c r="O8" s="8">
        <f>[4]Outubro!$G$18</f>
        <v>27</v>
      </c>
      <c r="P8" s="8">
        <f>[4]Outubro!$G$19</f>
        <v>20</v>
      </c>
      <c r="Q8" s="8">
        <f>[4]Outubro!$G$20</f>
        <v>26</v>
      </c>
      <c r="R8" s="8">
        <f>[4]Outubro!$G$21</f>
        <v>23</v>
      </c>
      <c r="S8" s="8">
        <f>[4]Outubro!$G$22</f>
        <v>40</v>
      </c>
      <c r="T8" s="8">
        <f>[4]Outubro!$G$23</f>
        <v>71</v>
      </c>
      <c r="U8" s="8">
        <f>[4]Outubro!$G$24</f>
        <v>56</v>
      </c>
      <c r="V8" s="8">
        <f>[4]Outubro!$G$25</f>
        <v>38</v>
      </c>
      <c r="W8" s="8">
        <f>[4]Outubro!$G$26</f>
        <v>40</v>
      </c>
      <c r="X8" s="8">
        <f>[4]Outubro!$G$27</f>
        <v>31</v>
      </c>
      <c r="Y8" s="8">
        <f>[4]Outubro!$G$28</f>
        <v>37</v>
      </c>
      <c r="Z8" s="8">
        <f>[4]Outubro!$G$29</f>
        <v>42</v>
      </c>
      <c r="AA8" s="8">
        <f>[4]Outubro!$G$30</f>
        <v>65</v>
      </c>
      <c r="AB8" s="8">
        <f>[4]Outubro!$G$31</f>
        <v>47</v>
      </c>
      <c r="AC8" s="8">
        <f>[4]Outubro!$G$32</f>
        <v>40</v>
      </c>
      <c r="AD8" s="8">
        <f>[4]Outubro!$G$33</f>
        <v>35</v>
      </c>
      <c r="AE8" s="8">
        <f>[4]Outubro!$G$34</f>
        <v>27</v>
      </c>
      <c r="AF8" s="8">
        <f>[4]Outubro!$G$35</f>
        <v>29</v>
      </c>
      <c r="AG8" s="37">
        <f t="shared" si="1"/>
        <v>7</v>
      </c>
      <c r="AH8" s="35">
        <f t="shared" si="2"/>
        <v>34.612903225806448</v>
      </c>
    </row>
    <row r="9" spans="1:34" x14ac:dyDescent="0.2">
      <c r="A9" s="5" t="s">
        <v>8</v>
      </c>
      <c r="B9" s="8">
        <f>[5]Outubro!$G$5</f>
        <v>24</v>
      </c>
      <c r="C9" s="8">
        <f>[5]Outubro!$G$6</f>
        <v>36</v>
      </c>
      <c r="D9" s="8">
        <f>[5]Outubro!$G$7</f>
        <v>61</v>
      </c>
      <c r="E9" s="8">
        <f>[5]Outubro!$G$8</f>
        <v>40</v>
      </c>
      <c r="F9" s="8">
        <f>[5]Outubro!$G$9</f>
        <v>32</v>
      </c>
      <c r="G9" s="8">
        <f>[5]Outubro!$G$10</f>
        <v>22</v>
      </c>
      <c r="H9" s="8">
        <f>[5]Outubro!$G$11</f>
        <v>17</v>
      </c>
      <c r="I9" s="8">
        <f>[5]Outubro!$G$12</f>
        <v>22</v>
      </c>
      <c r="J9" s="8">
        <f>[5]Outubro!$G$13</f>
        <v>37</v>
      </c>
      <c r="K9" s="8">
        <f>[5]Outubro!$G$14</f>
        <v>88</v>
      </c>
      <c r="L9" s="8">
        <f>[5]Outubro!$G$15</f>
        <v>79</v>
      </c>
      <c r="M9" s="8">
        <f>[5]Outubro!$G$16</f>
        <v>39</v>
      </c>
      <c r="N9" s="8">
        <f>[5]Outubro!$G$17</f>
        <v>42</v>
      </c>
      <c r="O9" s="8">
        <f>[5]Outubro!$G$18</f>
        <v>40</v>
      </c>
      <c r="P9" s="8">
        <f>[5]Outubro!$G$19</f>
        <v>30</v>
      </c>
      <c r="Q9" s="8">
        <f>[5]Outubro!$G$20</f>
        <v>36</v>
      </c>
      <c r="R9" s="8">
        <f>[5]Outubro!$G$21</f>
        <v>31</v>
      </c>
      <c r="S9" s="8">
        <f>[5]Outubro!$G$22</f>
        <v>46</v>
      </c>
      <c r="T9" s="8">
        <f>[5]Outubro!$G$23</f>
        <v>53</v>
      </c>
      <c r="U9" s="8">
        <f>[5]Outubro!$G$24</f>
        <v>73</v>
      </c>
      <c r="V9" s="8">
        <f>[5]Outubro!$G$25</f>
        <v>41</v>
      </c>
      <c r="W9" s="8">
        <f>[5]Outubro!$G$26</f>
        <v>40</v>
      </c>
      <c r="X9" s="8">
        <f>[5]Outubro!$G$27</f>
        <v>37</v>
      </c>
      <c r="Y9" s="8">
        <f>[5]Outubro!$G$28</f>
        <v>38</v>
      </c>
      <c r="Z9" s="8">
        <f>[5]Outubro!$G$29</f>
        <v>18</v>
      </c>
      <c r="AA9" s="8">
        <f>[5]Outubro!$G$30</f>
        <v>36</v>
      </c>
      <c r="AB9" s="8">
        <f>[5]Outubro!$G$31</f>
        <v>35</v>
      </c>
      <c r="AC9" s="8">
        <f>[5]Outubro!$G$32</f>
        <v>35</v>
      </c>
      <c r="AD9" s="8">
        <f>[5]Outubro!$G$33</f>
        <v>33</v>
      </c>
      <c r="AE9" s="8">
        <f>[5]Outubro!$G$34</f>
        <v>30</v>
      </c>
      <c r="AF9" s="8">
        <f>[5]Outubro!$G$35</f>
        <v>36</v>
      </c>
      <c r="AG9" s="37">
        <f t="shared" si="1"/>
        <v>17</v>
      </c>
      <c r="AH9" s="35">
        <f t="shared" si="2"/>
        <v>39.58064516129032</v>
      </c>
    </row>
    <row r="10" spans="1:34" x14ac:dyDescent="0.2">
      <c r="A10" s="5" t="s">
        <v>9</v>
      </c>
      <c r="B10" s="8">
        <f>[6]Outubro!$G$5</f>
        <v>24</v>
      </c>
      <c r="C10" s="8">
        <f>[6]Outubro!$G$6</f>
        <v>31</v>
      </c>
      <c r="D10" s="8">
        <f>[6]Outubro!$G$7</f>
        <v>39</v>
      </c>
      <c r="E10" s="8">
        <f>[6]Outubro!$G$8</f>
        <v>39</v>
      </c>
      <c r="F10" s="8">
        <f>[6]Outubro!$G$9</f>
        <v>32</v>
      </c>
      <c r="G10" s="8">
        <f>[6]Outubro!$G$10</f>
        <v>8</v>
      </c>
      <c r="H10" s="8">
        <f>[6]Outubro!$G$11</f>
        <v>10</v>
      </c>
      <c r="I10" s="8">
        <f>[6]Outubro!$G$12</f>
        <v>25</v>
      </c>
      <c r="J10" s="8">
        <f>[6]Outubro!$G$13</f>
        <v>40</v>
      </c>
      <c r="K10" s="8">
        <f>[6]Outubro!$G$14</f>
        <v>74</v>
      </c>
      <c r="L10" s="8">
        <f>[6]Outubro!$G$15</f>
        <v>57</v>
      </c>
      <c r="M10" s="8">
        <f>[6]Outubro!$G$16</f>
        <v>37</v>
      </c>
      <c r="N10" s="8">
        <f>[6]Outubro!$G$17</f>
        <v>37</v>
      </c>
      <c r="O10" s="8">
        <f>[6]Outubro!$G$18</f>
        <v>19</v>
      </c>
      <c r="P10" s="8">
        <f>[6]Outubro!$G$19</f>
        <v>28</v>
      </c>
      <c r="Q10" s="8">
        <f>[6]Outubro!$G$20</f>
        <v>27</v>
      </c>
      <c r="R10" s="8">
        <f>[6]Outubro!$G$21</f>
        <v>27</v>
      </c>
      <c r="S10" s="8">
        <f>[6]Outubro!$G$22</f>
        <v>37</v>
      </c>
      <c r="T10" s="8">
        <f>[6]Outubro!$G$23</f>
        <v>80</v>
      </c>
      <c r="U10" s="8">
        <f>[6]Outubro!$G$24</f>
        <v>70</v>
      </c>
      <c r="V10" s="8">
        <f>[6]Outubro!$G$25</f>
        <v>38</v>
      </c>
      <c r="W10" s="8">
        <f>[6]Outubro!$G$26</f>
        <v>44</v>
      </c>
      <c r="X10" s="8">
        <f>[6]Outubro!$G$27</f>
        <v>45</v>
      </c>
      <c r="Y10" s="8">
        <f>[6]Outubro!$G$28</f>
        <v>41</v>
      </c>
      <c r="Z10" s="8">
        <f>[6]Outubro!$G$29</f>
        <v>49</v>
      </c>
      <c r="AA10" s="8">
        <f>[6]Outubro!$G$30</f>
        <v>70</v>
      </c>
      <c r="AB10" s="8">
        <f>[6]Outubro!$G$31</f>
        <v>56</v>
      </c>
      <c r="AC10" s="8">
        <f>[6]Outubro!$G$32</f>
        <v>53</v>
      </c>
      <c r="AD10" s="8">
        <f>[6]Outubro!$G$33</f>
        <v>43</v>
      </c>
      <c r="AE10" s="8">
        <f>[6]Outubro!$G$34</f>
        <v>34</v>
      </c>
      <c r="AF10" s="8">
        <f>[6]Outubro!$G$35</f>
        <v>33</v>
      </c>
      <c r="AG10" s="37">
        <f t="shared" si="1"/>
        <v>8</v>
      </c>
      <c r="AH10" s="35">
        <f t="shared" si="2"/>
        <v>40.225806451612904</v>
      </c>
    </row>
    <row r="11" spans="1:34" x14ac:dyDescent="0.2">
      <c r="A11" s="5" t="s">
        <v>10</v>
      </c>
      <c r="B11" s="8">
        <f>[7]Outubro!$G$5</f>
        <v>20</v>
      </c>
      <c r="C11" s="8">
        <f>[7]Outubro!$G$6</f>
        <v>24</v>
      </c>
      <c r="D11" s="8">
        <f>[7]Outubro!$G$7</f>
        <v>39</v>
      </c>
      <c r="E11" s="8">
        <f>[7]Outubro!$G$8</f>
        <v>39</v>
      </c>
      <c r="F11" s="8">
        <f>[7]Outubro!$G$9</f>
        <v>26</v>
      </c>
      <c r="G11" s="8">
        <f>[7]Outubro!$G$10</f>
        <v>24</v>
      </c>
      <c r="H11" s="8">
        <f>[7]Outubro!$G$11</f>
        <v>16</v>
      </c>
      <c r="I11" s="8">
        <f>[7]Outubro!$G$12</f>
        <v>23</v>
      </c>
      <c r="J11" s="8">
        <f>[7]Outubro!$G$13</f>
        <v>35</v>
      </c>
      <c r="K11" s="8">
        <f>[7]Outubro!$G$14</f>
        <v>93</v>
      </c>
      <c r="L11" s="8">
        <f>[7]Outubro!$G$15</f>
        <v>95</v>
      </c>
      <c r="M11" s="8">
        <f>[7]Outubro!$G$16</f>
        <v>47</v>
      </c>
      <c r="N11" s="8">
        <f>[7]Outubro!$G$17</f>
        <v>33</v>
      </c>
      <c r="O11" s="8">
        <f>[7]Outubro!$G$18</f>
        <v>36</v>
      </c>
      <c r="P11" s="8">
        <f>[7]Outubro!$G$19</f>
        <v>40</v>
      </c>
      <c r="Q11" s="8">
        <f>[7]Outubro!$G$20</f>
        <v>31</v>
      </c>
      <c r="R11" s="8">
        <f>[7]Outubro!$G$21</f>
        <v>33</v>
      </c>
      <c r="S11" s="8">
        <f>[7]Outubro!$G$22</f>
        <v>39</v>
      </c>
      <c r="T11" s="8">
        <f>[7]Outubro!$G$23</f>
        <v>57</v>
      </c>
      <c r="U11" s="8">
        <f>[7]Outubro!$G$24</f>
        <v>68</v>
      </c>
      <c r="V11" s="8">
        <f>[7]Outubro!$G$25</f>
        <v>59</v>
      </c>
      <c r="W11" s="8">
        <f>[7]Outubro!$G$26</f>
        <v>44</v>
      </c>
      <c r="X11" s="8">
        <f>[7]Outubro!$G$27</f>
        <v>36</v>
      </c>
      <c r="Y11" s="8">
        <f>[7]Outubro!$G$28</f>
        <v>35</v>
      </c>
      <c r="Z11" s="8">
        <f>[7]Outubro!$G$29</f>
        <v>52</v>
      </c>
      <c r="AA11" s="8">
        <f>[7]Outubro!$G$30</f>
        <v>60</v>
      </c>
      <c r="AB11" s="8" t="s">
        <v>12</v>
      </c>
      <c r="AC11" s="8">
        <f>[7]Outubro!$G$32</f>
        <v>67</v>
      </c>
      <c r="AD11" s="8">
        <f>[7]Outubro!$G$33</f>
        <v>43</v>
      </c>
      <c r="AE11" s="8">
        <f>[7]Outubro!$G$34</f>
        <v>31</v>
      </c>
      <c r="AF11" s="8">
        <f>[7]Outubro!$G$35</f>
        <v>30</v>
      </c>
      <c r="AG11" s="37">
        <f t="shared" si="1"/>
        <v>16</v>
      </c>
      <c r="AH11" s="35">
        <f t="shared" si="2"/>
        <v>42.5</v>
      </c>
    </row>
    <row r="12" spans="1:34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 t="s">
        <v>12</v>
      </c>
      <c r="AH12" s="35" t="e">
        <f t="shared" si="2"/>
        <v>#DIV/0!</v>
      </c>
    </row>
    <row r="13" spans="1:34" x14ac:dyDescent="0.2">
      <c r="A13" s="5" t="s">
        <v>14</v>
      </c>
      <c r="B13" s="8">
        <f>[8]Outubro!$G$5</f>
        <v>29</v>
      </c>
      <c r="C13" s="8">
        <f>[8]Outubro!$G$6</f>
        <v>38</v>
      </c>
      <c r="D13" s="8">
        <f>[8]Outubro!$G$7</f>
        <v>53</v>
      </c>
      <c r="E13" s="8">
        <f>[8]Outubro!$G$8</f>
        <v>46</v>
      </c>
      <c r="F13" s="8">
        <f>[8]Outubro!$G$9</f>
        <v>39</v>
      </c>
      <c r="G13" s="8">
        <f>[8]Outubro!$G$10</f>
        <v>29</v>
      </c>
      <c r="H13" s="8">
        <f>[8]Outubro!$G$11</f>
        <v>14</v>
      </c>
      <c r="I13" s="8">
        <f>[8]Outubro!$G$12</f>
        <v>24</v>
      </c>
      <c r="J13" s="8">
        <f>[8]Outubro!$G$13</f>
        <v>38</v>
      </c>
      <c r="K13" s="8">
        <f>[8]Outubro!$G$14</f>
        <v>67</v>
      </c>
      <c r="L13" s="8">
        <f>[8]Outubro!$G$15</f>
        <v>66</v>
      </c>
      <c r="M13" s="8">
        <f>[8]Outubro!$G$16</f>
        <v>44</v>
      </c>
      <c r="N13" s="8">
        <f>[8]Outubro!$G$17</f>
        <v>48</v>
      </c>
      <c r="O13" s="8">
        <f>[8]Outubro!$G$18</f>
        <v>40</v>
      </c>
      <c r="P13" s="8">
        <f>[8]Outubro!$G$19</f>
        <v>31</v>
      </c>
      <c r="Q13" s="8">
        <f>[8]Outubro!$G$20</f>
        <v>36</v>
      </c>
      <c r="R13" s="8">
        <f>[8]Outubro!$G$21</f>
        <v>35</v>
      </c>
      <c r="S13" s="8">
        <f>[8]Outubro!$G$22</f>
        <v>51</v>
      </c>
      <c r="T13" s="8">
        <f>[8]Outubro!$G$23</f>
        <v>65</v>
      </c>
      <c r="U13" s="8">
        <f>[8]Outubro!$G$24</f>
        <v>53</v>
      </c>
      <c r="V13" s="8">
        <f>[8]Outubro!$G$25</f>
        <v>40</v>
      </c>
      <c r="W13" s="8">
        <f>[8]Outubro!$G$26</f>
        <v>45</v>
      </c>
      <c r="X13" s="8">
        <f>[8]Outubro!$G$27</f>
        <v>39</v>
      </c>
      <c r="Y13" s="8">
        <f>[8]Outubro!$G$28</f>
        <v>35</v>
      </c>
      <c r="Z13" s="8">
        <f>[8]Outubro!$G$29</f>
        <v>46</v>
      </c>
      <c r="AA13" s="8">
        <f>[8]Outubro!$G$30</f>
        <v>49</v>
      </c>
      <c r="AB13" s="8">
        <f>[8]Outubro!$G$31</f>
        <v>38</v>
      </c>
      <c r="AC13" s="8">
        <f>[8]Outubro!$G$32</f>
        <v>38</v>
      </c>
      <c r="AD13" s="8">
        <f>[8]Outubro!$G$33</f>
        <v>36</v>
      </c>
      <c r="AE13" s="8">
        <f>[8]Outubro!$G$34</f>
        <v>29</v>
      </c>
      <c r="AF13" s="8">
        <f>[8]Outubro!$G$35</f>
        <v>35</v>
      </c>
      <c r="AG13" s="37">
        <f>MIN(B13:AF13)</f>
        <v>14</v>
      </c>
      <c r="AH13" s="35">
        <f t="shared" si="2"/>
        <v>41.161290322580648</v>
      </c>
    </row>
    <row r="14" spans="1:34" hidden="1" x14ac:dyDescent="0.2">
      <c r="A14" s="5" t="s">
        <v>15</v>
      </c>
      <c r="B14" s="8" t="str">
        <f>[9]Outubro!$G$5</f>
        <v>*</v>
      </c>
      <c r="C14" s="8" t="str">
        <f>[9]Outubro!$G$6</f>
        <v>*</v>
      </c>
      <c r="D14" s="8" t="str">
        <f>[9]Outubro!$G$7</f>
        <v>*</v>
      </c>
      <c r="E14" s="8" t="str">
        <f>[9]Outubro!$G$8</f>
        <v>*</v>
      </c>
      <c r="F14" s="8" t="str">
        <f>[9]Outubro!$G$9</f>
        <v>*</v>
      </c>
      <c r="G14" s="8" t="str">
        <f>[9]Outubro!$G$10</f>
        <v>*</v>
      </c>
      <c r="H14" s="8" t="str">
        <f>[9]Outubro!$G$11</f>
        <v>*</v>
      </c>
      <c r="I14" s="8" t="str">
        <f>[9]Outubro!$G$12</f>
        <v>*</v>
      </c>
      <c r="J14" s="8" t="str">
        <f>[9]Outubro!$G$13</f>
        <v>*</v>
      </c>
      <c r="K14" s="8" t="str">
        <f>[9]Outubro!$G$14</f>
        <v>*</v>
      </c>
      <c r="L14" s="8" t="str">
        <f>[9]Outubro!$G$15</f>
        <v>*</v>
      </c>
      <c r="M14" s="8" t="str">
        <f>[9]Outubro!$G$16</f>
        <v>*</v>
      </c>
      <c r="N14" s="8" t="str">
        <f>[9]Outubro!$G$17</f>
        <v>*</v>
      </c>
      <c r="O14" s="8" t="str">
        <f>[9]Outubro!$G$18</f>
        <v>*</v>
      </c>
      <c r="P14" s="8" t="str">
        <f>[9]Outubro!$G$19</f>
        <v>*</v>
      </c>
      <c r="Q14" s="8" t="str">
        <f>[9]Outubro!$G$20</f>
        <v>*</v>
      </c>
      <c r="R14" s="8" t="str">
        <f>[9]Outubro!$G$21</f>
        <v>*</v>
      </c>
      <c r="S14" s="8" t="str">
        <f>[9]Outubro!$G$22</f>
        <v>*</v>
      </c>
      <c r="T14" s="8" t="str">
        <f>[9]Outubro!$G$23</f>
        <v>*</v>
      </c>
      <c r="U14" s="8" t="str">
        <f>[9]Outubro!$G$24</f>
        <v>*</v>
      </c>
      <c r="V14" s="8" t="str">
        <f>[9]Outubro!$G$25</f>
        <v>*</v>
      </c>
      <c r="W14" s="8" t="str">
        <f>[9]Outubro!$G$26</f>
        <v>*</v>
      </c>
      <c r="X14" s="8" t="str">
        <f>[9]Outubro!$G$27</f>
        <v>*</v>
      </c>
      <c r="Y14" s="8" t="str">
        <f>[9]Outubro!$G$28</f>
        <v>*</v>
      </c>
      <c r="Z14" s="8" t="str">
        <f>[9]Outubro!$G$29</f>
        <v>*</v>
      </c>
      <c r="AA14" s="8" t="str">
        <f>[9]Outubro!$G$30</f>
        <v>*</v>
      </c>
      <c r="AB14" s="8" t="str">
        <f>[9]Outubro!$G$31</f>
        <v>*</v>
      </c>
      <c r="AC14" s="8" t="str">
        <f>[9]Outubro!$G$32</f>
        <v>*</v>
      </c>
      <c r="AD14" s="8" t="str">
        <f>[9]Outubro!$G$33</f>
        <v>*</v>
      </c>
      <c r="AE14" s="8" t="str">
        <f>[9]Outubro!$G$34</f>
        <v>*</v>
      </c>
      <c r="AF14" s="8" t="str">
        <f>[9]Outubro!$G$35</f>
        <v>*</v>
      </c>
      <c r="AG14" s="37" t="s">
        <v>12</v>
      </c>
      <c r="AH14" s="35" t="e">
        <f t="shared" si="2"/>
        <v>#DIV/0!</v>
      </c>
    </row>
    <row r="15" spans="1:34" x14ac:dyDescent="0.2">
      <c r="A15" s="5" t="s">
        <v>16</v>
      </c>
      <c r="B15" s="8">
        <f>[10]Outubro!$G$5</f>
        <v>23</v>
      </c>
      <c r="C15" s="8">
        <f>[10]Outubro!$G$6</f>
        <v>23</v>
      </c>
      <c r="D15" s="8">
        <f>[10]Outubro!$G$7</f>
        <v>52</v>
      </c>
      <c r="E15" s="8">
        <f>[10]Outubro!$G$8</f>
        <v>41</v>
      </c>
      <c r="F15" s="8">
        <f>[10]Outubro!$G$9</f>
        <v>32</v>
      </c>
      <c r="G15" s="8">
        <f>[10]Outubro!$G$10</f>
        <v>22</v>
      </c>
      <c r="H15" s="8">
        <f>[10]Outubro!$G$11</f>
        <v>16</v>
      </c>
      <c r="I15" s="8">
        <f>[10]Outubro!$G$12</f>
        <v>25</v>
      </c>
      <c r="J15" s="8">
        <f>[10]Outubro!$G$13</f>
        <v>37</v>
      </c>
      <c r="K15" s="8">
        <f>[10]Outubro!$G$14</f>
        <v>87</v>
      </c>
      <c r="L15" s="8">
        <f>[10]Outubro!$G$15</f>
        <v>72</v>
      </c>
      <c r="M15" s="8">
        <f>[10]Outubro!$G$16</f>
        <v>43</v>
      </c>
      <c r="N15" s="8">
        <f>[10]Outubro!$G$17</f>
        <v>44</v>
      </c>
      <c r="O15" s="8">
        <f>[10]Outubro!$G$18</f>
        <v>40</v>
      </c>
      <c r="P15" s="8">
        <f>[10]Outubro!$G$19</f>
        <v>34</v>
      </c>
      <c r="Q15" s="8">
        <f>[10]Outubro!$G$20</f>
        <v>33</v>
      </c>
      <c r="R15" s="8">
        <f>[10]Outubro!$G$21</f>
        <v>27</v>
      </c>
      <c r="S15" s="8">
        <f>[10]Outubro!$G$22</f>
        <v>45</v>
      </c>
      <c r="T15" s="8">
        <f>[10]Outubro!$G$23</f>
        <v>88</v>
      </c>
      <c r="U15" s="8">
        <f>[10]Outubro!$G$24</f>
        <v>64</v>
      </c>
      <c r="V15" s="8">
        <f>[10]Outubro!$G$25</f>
        <v>48</v>
      </c>
      <c r="W15" s="8">
        <f>[10]Outubro!$G$26</f>
        <v>34</v>
      </c>
      <c r="X15" s="8">
        <f>[10]Outubro!$G$27</f>
        <v>35</v>
      </c>
      <c r="Y15" s="8">
        <f>[10]Outubro!$G$28</f>
        <v>34</v>
      </c>
      <c r="Z15" s="8">
        <f>[10]Outubro!$G$29</f>
        <v>41</v>
      </c>
      <c r="AA15" s="8">
        <f>[10]Outubro!$G$30</f>
        <v>34</v>
      </c>
      <c r="AB15" s="8">
        <f>[10]Outubro!$G$31</f>
        <v>31</v>
      </c>
      <c r="AC15" s="8">
        <f>[10]Outubro!$G$32</f>
        <v>48</v>
      </c>
      <c r="AD15" s="8">
        <f>[10]Outubro!$G$33</f>
        <v>35</v>
      </c>
      <c r="AE15" s="8">
        <f>[10]Outubro!$G$34</f>
        <v>30</v>
      </c>
      <c r="AF15" s="8">
        <f>[10]Outubro!$G$35</f>
        <v>32</v>
      </c>
      <c r="AG15" s="37">
        <f t="shared" ref="AG15:AG50" si="3">MIN(B15:AF15)</f>
        <v>16</v>
      </c>
      <c r="AH15" s="35">
        <f t="shared" si="2"/>
        <v>40.322580645161288</v>
      </c>
    </row>
    <row r="16" spans="1:34" x14ac:dyDescent="0.2">
      <c r="A16" s="5" t="s">
        <v>17</v>
      </c>
      <c r="B16" s="8">
        <f>[11]Outubro!$G$5</f>
        <v>26</v>
      </c>
      <c r="C16" s="8">
        <f>[11]Outubro!$G$6</f>
        <v>29</v>
      </c>
      <c r="D16" s="8">
        <f>[11]Outubro!$G$7</f>
        <v>32</v>
      </c>
      <c r="E16" s="8">
        <f>[11]Outubro!$G$8</f>
        <v>34</v>
      </c>
      <c r="F16" s="8">
        <f>[11]Outubro!$G$9</f>
        <v>29</v>
      </c>
      <c r="G16" s="8">
        <f>[11]Outubro!$G$10</f>
        <v>8</v>
      </c>
      <c r="H16" s="8">
        <f>[11]Outubro!$G$11</f>
        <v>11</v>
      </c>
      <c r="I16" s="8">
        <f>[11]Outubro!$G$12</f>
        <v>25</v>
      </c>
      <c r="J16" s="8">
        <f>[11]Outubro!$G$13</f>
        <v>39</v>
      </c>
      <c r="K16" s="8">
        <f>[11]Outubro!$G$14</f>
        <v>75</v>
      </c>
      <c r="L16" s="8">
        <f>[11]Outubro!$G$15</f>
        <v>47</v>
      </c>
      <c r="M16" s="8">
        <f>[11]Outubro!$G$16</f>
        <v>37</v>
      </c>
      <c r="N16" s="8">
        <f>[11]Outubro!$G$17</f>
        <v>31</v>
      </c>
      <c r="O16" s="8">
        <f>[11]Outubro!$G$18</f>
        <v>16</v>
      </c>
      <c r="P16" s="8">
        <f>[11]Outubro!$G$19</f>
        <v>32</v>
      </c>
      <c r="Q16" s="8">
        <f>[11]Outubro!$G$20</f>
        <v>31</v>
      </c>
      <c r="R16" s="8">
        <f>[11]Outubro!$G$21</f>
        <v>31</v>
      </c>
      <c r="S16" s="8">
        <f>[11]Outubro!$G$22</f>
        <v>39</v>
      </c>
      <c r="T16" s="8" t="str">
        <f>[11]Outubro!$G$23</f>
        <v>*</v>
      </c>
      <c r="U16" s="8" t="str">
        <f>[11]Outubro!$G$24</f>
        <v>*</v>
      </c>
      <c r="V16" s="8" t="str">
        <f>[11]Outubro!$G$25</f>
        <v>*</v>
      </c>
      <c r="W16" s="8" t="str">
        <f>[11]Outubro!$G$26</f>
        <v>*</v>
      </c>
      <c r="X16" s="8" t="str">
        <f>[11]Outubro!$G$27</f>
        <v>*</v>
      </c>
      <c r="Y16" s="8">
        <f>[11]Outubro!$G$28</f>
        <v>40</v>
      </c>
      <c r="Z16" s="8">
        <f>[11]Outubro!$G$29</f>
        <v>46</v>
      </c>
      <c r="AA16" s="8" t="str">
        <f>[11]Outubro!$G$30</f>
        <v>*</v>
      </c>
      <c r="AB16" s="8" t="str">
        <f>[11]Outubro!$G$31</f>
        <v>*</v>
      </c>
      <c r="AC16" s="8" t="str">
        <f>[11]Outubro!$G$32</f>
        <v>*</v>
      </c>
      <c r="AD16" s="8" t="str">
        <f>[11]Outubro!$G$33</f>
        <v>*</v>
      </c>
      <c r="AE16" s="8">
        <f>[11]Outubro!$G$34</f>
        <v>30</v>
      </c>
      <c r="AF16" s="8">
        <f>[11]Outubro!$G$35</f>
        <v>35</v>
      </c>
      <c r="AG16" s="37">
        <f t="shared" si="3"/>
        <v>8</v>
      </c>
      <c r="AH16" s="35">
        <f t="shared" si="2"/>
        <v>32.863636363636367</v>
      </c>
    </row>
    <row r="17" spans="1:39" x14ac:dyDescent="0.2">
      <c r="A17" s="5" t="s">
        <v>18</v>
      </c>
      <c r="B17" s="8">
        <f>[12]Outubro!$G$5</f>
        <v>21</v>
      </c>
      <c r="C17" s="8">
        <f>[12]Outubro!$G$6</f>
        <v>25</v>
      </c>
      <c r="D17" s="8">
        <f>[12]Outubro!$G$7</f>
        <v>36</v>
      </c>
      <c r="E17" s="8">
        <f>[12]Outubro!$G$8</f>
        <v>34</v>
      </c>
      <c r="F17" s="8">
        <f>[12]Outubro!$G$9</f>
        <v>27</v>
      </c>
      <c r="G17" s="8">
        <f>[12]Outubro!$G$10</f>
        <v>10</v>
      </c>
      <c r="H17" s="8">
        <f>[12]Outubro!$G$11</f>
        <v>8</v>
      </c>
      <c r="I17" s="8">
        <f>[12]Outubro!$G$12</f>
        <v>16</v>
      </c>
      <c r="J17" s="8">
        <f>[12]Outubro!$G$13</f>
        <v>32</v>
      </c>
      <c r="K17" s="8">
        <f>[12]Outubro!$G$14</f>
        <v>77</v>
      </c>
      <c r="L17" s="8">
        <f>[12]Outubro!$G$15</f>
        <v>63</v>
      </c>
      <c r="M17" s="8">
        <f>[12]Outubro!$G$16</f>
        <v>28</v>
      </c>
      <c r="N17" s="8">
        <f>[12]Outubro!$G$17</f>
        <v>32</v>
      </c>
      <c r="O17" s="8">
        <f>[12]Outubro!$G$18</f>
        <v>21</v>
      </c>
      <c r="P17" s="8">
        <f>[12]Outubro!$G$19</f>
        <v>23</v>
      </c>
      <c r="Q17" s="8">
        <f>[12]Outubro!$G$20</f>
        <v>24</v>
      </c>
      <c r="R17" s="8">
        <f>[12]Outubro!$G$21</f>
        <v>27</v>
      </c>
      <c r="S17" s="8">
        <f>[12]Outubro!$G$22</f>
        <v>44</v>
      </c>
      <c r="T17" s="8">
        <f>[12]Outubro!$G$23</f>
        <v>67</v>
      </c>
      <c r="U17" s="8">
        <f>[12]Outubro!$G$24</f>
        <v>55</v>
      </c>
      <c r="V17" s="8">
        <f>[12]Outubro!$G$25</f>
        <v>29</v>
      </c>
      <c r="W17" s="8">
        <f>[12]Outubro!$G$26</f>
        <v>34</v>
      </c>
      <c r="X17" s="8">
        <f>[12]Outubro!$G$27</f>
        <v>32</v>
      </c>
      <c r="Y17" s="8">
        <f>[12]Outubro!$G$28</f>
        <v>33</v>
      </c>
      <c r="Z17" s="8">
        <f>[12]Outubro!$G$29</f>
        <v>42</v>
      </c>
      <c r="AA17" s="8">
        <f>[12]Outubro!$G$30</f>
        <v>58</v>
      </c>
      <c r="AB17" s="8">
        <f>[12]Outubro!$G$31</f>
        <v>50</v>
      </c>
      <c r="AC17" s="8">
        <f>[12]Outubro!$G$32</f>
        <v>47</v>
      </c>
      <c r="AD17" s="8">
        <f>[12]Outubro!$G$33</f>
        <v>34</v>
      </c>
      <c r="AE17" s="8">
        <f>[12]Outubro!$G$34</f>
        <v>28</v>
      </c>
      <c r="AF17" s="8">
        <f>[12]Outubro!$G$35</f>
        <v>32</v>
      </c>
      <c r="AG17" s="37">
        <f t="shared" si="3"/>
        <v>8</v>
      </c>
      <c r="AH17" s="35">
        <f t="shared" si="2"/>
        <v>35.12903225806452</v>
      </c>
      <c r="AJ17" s="9" t="s">
        <v>13</v>
      </c>
    </row>
    <row r="18" spans="1:39" x14ac:dyDescent="0.2">
      <c r="A18" s="5" t="s">
        <v>19</v>
      </c>
      <c r="B18" s="8">
        <f>[13]Outubro!$G5</f>
        <v>14</v>
      </c>
      <c r="C18" s="8">
        <f>[13]Outubro!$G6</f>
        <v>14</v>
      </c>
      <c r="D18" s="8">
        <f>[13]Outubro!$G7</f>
        <v>24</v>
      </c>
      <c r="E18" s="8">
        <f>[13]Outubro!$G8</f>
        <v>28</v>
      </c>
      <c r="F18" s="8">
        <f>[13]Outubro!$G9</f>
        <v>23</v>
      </c>
      <c r="G18" s="8">
        <f>[13]Outubro!$G10</f>
        <v>9</v>
      </c>
      <c r="H18" s="8">
        <f>[13]Outubro!$G11</f>
        <v>8</v>
      </c>
      <c r="I18" s="8">
        <f>[13]Outubro!$G12</f>
        <v>19</v>
      </c>
      <c r="J18" s="8">
        <f>[13]Outubro!$G13</f>
        <v>27</v>
      </c>
      <c r="K18" s="8">
        <f>[13]Outubro!$G14</f>
        <v>49</v>
      </c>
      <c r="L18" s="8">
        <f>[13]Outubro!$G15</f>
        <v>33</v>
      </c>
      <c r="M18" s="8">
        <f>[13]Outubro!$G16</f>
        <v>33</v>
      </c>
      <c r="N18" s="8">
        <f>[13]Outubro!$G17</f>
        <v>21</v>
      </c>
      <c r="O18" s="8">
        <f>[13]Outubro!$G18</f>
        <v>25</v>
      </c>
      <c r="P18" s="8">
        <f>[13]Outubro!$G19</f>
        <v>33</v>
      </c>
      <c r="Q18" s="8">
        <f>[13]Outubro!$G20</f>
        <v>29</v>
      </c>
      <c r="R18" s="8">
        <f>[13]Outubro!$G21</f>
        <v>22</v>
      </c>
      <c r="S18" s="8">
        <f>[13]Outubro!$G22</f>
        <v>39</v>
      </c>
      <c r="T18" s="8">
        <f>[13]Outubro!$G23</f>
        <v>49</v>
      </c>
      <c r="U18" s="8">
        <f>[13]Outubro!$G24</f>
        <v>69</v>
      </c>
      <c r="V18" s="8">
        <f>[13]Outubro!$G25</f>
        <v>41</v>
      </c>
      <c r="W18" s="8">
        <f>[13]Outubro!$G26</f>
        <v>43</v>
      </c>
      <c r="X18" s="8">
        <f>[13]Outubro!$G27</f>
        <v>35</v>
      </c>
      <c r="Y18" s="8">
        <f>[13]Outubro!$G28</f>
        <v>42</v>
      </c>
      <c r="Z18" s="8">
        <f>[13]Outubro!$G29</f>
        <v>42</v>
      </c>
      <c r="AA18" s="8">
        <f>[13]Outubro!$G30</f>
        <v>49</v>
      </c>
      <c r="AB18" s="8">
        <f>[13]Outubro!$G31</f>
        <v>57</v>
      </c>
      <c r="AC18" s="8">
        <f>[13]Outubro!$G32</f>
        <v>57</v>
      </c>
      <c r="AD18" s="8">
        <f>[13]Outubro!$G33</f>
        <v>39</v>
      </c>
      <c r="AE18" s="8">
        <f>[13]Outubro!$G34</f>
        <v>30</v>
      </c>
      <c r="AF18" s="8">
        <f>[13]Outubro!$G35</f>
        <v>32</v>
      </c>
      <c r="AG18" s="37">
        <f t="shared" si="3"/>
        <v>8</v>
      </c>
      <c r="AH18" s="35">
        <f t="shared" si="2"/>
        <v>33.387096774193552</v>
      </c>
      <c r="AI18" s="9" t="s">
        <v>13</v>
      </c>
      <c r="AJ18" s="9" t="s">
        <v>13</v>
      </c>
    </row>
    <row r="19" spans="1:39" x14ac:dyDescent="0.2">
      <c r="A19" s="5" t="s">
        <v>20</v>
      </c>
      <c r="B19" s="8">
        <f>[14]Outubro!$G$5</f>
        <v>17</v>
      </c>
      <c r="C19" s="8">
        <f>[14]Outubro!$G$6</f>
        <v>23</v>
      </c>
      <c r="D19" s="8">
        <f>[14]Outubro!$G$7</f>
        <v>27</v>
      </c>
      <c r="E19" s="8">
        <f>[14]Outubro!$G$8</f>
        <v>32</v>
      </c>
      <c r="F19" s="8">
        <f>[14]Outubro!$G$9</f>
        <v>23</v>
      </c>
      <c r="G19" s="8">
        <f>[14]Outubro!$G$10</f>
        <v>7</v>
      </c>
      <c r="H19" s="8">
        <f>[14]Outubro!$G$11</f>
        <v>10</v>
      </c>
      <c r="I19" s="8">
        <f>[14]Outubro!$G$12</f>
        <v>18</v>
      </c>
      <c r="J19" s="8">
        <f>[14]Outubro!$G$13</f>
        <v>33</v>
      </c>
      <c r="K19" s="8">
        <f>[14]Outubro!$G$14</f>
        <v>55</v>
      </c>
      <c r="L19" s="8">
        <f>[14]Outubro!$G$15</f>
        <v>36</v>
      </c>
      <c r="M19" s="8">
        <f>[14]Outubro!$G$16</f>
        <v>41</v>
      </c>
      <c r="N19" s="8">
        <f>[14]Outubro!$G$17</f>
        <v>31</v>
      </c>
      <c r="O19" s="8">
        <f>[14]Outubro!$G$18</f>
        <v>27</v>
      </c>
      <c r="P19" s="8" t="str">
        <f>[14]Outubro!$G$19</f>
        <v>*</v>
      </c>
      <c r="Q19" s="8" t="str">
        <f>[14]Outubro!$G$20</f>
        <v>*</v>
      </c>
      <c r="R19" s="8" t="str">
        <f>[14]Outubro!$G$21</f>
        <v>*</v>
      </c>
      <c r="S19" s="8" t="str">
        <f>[14]Outubro!$G$22</f>
        <v>*</v>
      </c>
      <c r="T19" s="8" t="str">
        <f>[14]Outubro!$G$23</f>
        <v>*</v>
      </c>
      <c r="U19" s="8" t="str">
        <f>[14]Outubro!$G$24</f>
        <v>*</v>
      </c>
      <c r="V19" s="8" t="str">
        <f>[14]Outubro!$G$25</f>
        <v>*</v>
      </c>
      <c r="W19" s="8" t="str">
        <f>[14]Outubro!$G$26</f>
        <v>*</v>
      </c>
      <c r="X19" s="8">
        <f>[14]Outubro!$G$27</f>
        <v>42</v>
      </c>
      <c r="Y19" s="8" t="str">
        <f>[14]Outubro!$G$28</f>
        <v>*</v>
      </c>
      <c r="Z19" s="8" t="str">
        <f>[14]Outubro!$G$29</f>
        <v>*</v>
      </c>
      <c r="AA19" s="8" t="str">
        <f>[14]Outubro!$G$30</f>
        <v>*</v>
      </c>
      <c r="AB19" s="8" t="str">
        <f>[14]Outubro!$G$31</f>
        <v>*</v>
      </c>
      <c r="AC19" s="8" t="str">
        <f>[14]Outubro!$G$32</f>
        <v>*</v>
      </c>
      <c r="AD19" s="8" t="str">
        <f>[14]Outubro!$G$33</f>
        <v>*</v>
      </c>
      <c r="AE19" s="8" t="str">
        <f>[14]Outubro!$G$34</f>
        <v>*</v>
      </c>
      <c r="AF19" s="8" t="str">
        <f>[14]Outubro!$G$35</f>
        <v>*</v>
      </c>
      <c r="AG19" s="37">
        <f t="shared" si="3"/>
        <v>7</v>
      </c>
      <c r="AH19" s="35">
        <f t="shared" si="2"/>
        <v>28.133333333333333</v>
      </c>
      <c r="AL19" t="s">
        <v>13</v>
      </c>
    </row>
    <row r="20" spans="1:39" x14ac:dyDescent="0.2">
      <c r="A20" s="5" t="s">
        <v>21</v>
      </c>
      <c r="B20" s="8">
        <f>[15]Outubro!$G$5</f>
        <v>18</v>
      </c>
      <c r="C20" s="8">
        <f>[15]Outubro!$G$6</f>
        <v>24</v>
      </c>
      <c r="D20" s="8">
        <f>[15]Outubro!$G$7</f>
        <v>30</v>
      </c>
      <c r="E20" s="8">
        <f>[15]Outubro!$G$8</f>
        <v>28</v>
      </c>
      <c r="F20" s="8">
        <f>[15]Outubro!$G$9</f>
        <v>21</v>
      </c>
      <c r="G20" s="8">
        <f>[15]Outubro!$G$10</f>
        <v>14</v>
      </c>
      <c r="H20" s="8">
        <f>[15]Outubro!$G$11</f>
        <v>20</v>
      </c>
      <c r="I20" s="8">
        <f>[15]Outubro!$G$12</f>
        <v>18</v>
      </c>
      <c r="J20" s="8">
        <f>[15]Outubro!$G$13</f>
        <v>32</v>
      </c>
      <c r="K20" s="8">
        <f>[15]Outubro!$G$14</f>
        <v>46</v>
      </c>
      <c r="L20" s="8">
        <f>[15]Outubro!$G$15</f>
        <v>51</v>
      </c>
      <c r="M20" s="8">
        <f>[15]Outubro!$G$16</f>
        <v>33</v>
      </c>
      <c r="N20" s="8">
        <f>[15]Outubro!$G$17</f>
        <v>31</v>
      </c>
      <c r="O20" s="8">
        <f>[15]Outubro!$G$18</f>
        <v>21</v>
      </c>
      <c r="P20" s="8">
        <f>[15]Outubro!$G$19</f>
        <v>26</v>
      </c>
      <c r="Q20" s="8">
        <f>[15]Outubro!$G$20</f>
        <v>26</v>
      </c>
      <c r="R20" s="8">
        <f>[15]Outubro!$G$21</f>
        <v>21</v>
      </c>
      <c r="S20" s="8">
        <f>[15]Outubro!$G$22</f>
        <v>32</v>
      </c>
      <c r="T20" s="8">
        <f>[15]Outubro!$G$23</f>
        <v>47</v>
      </c>
      <c r="U20" s="8">
        <f>[15]Outubro!$G$24</f>
        <v>28</v>
      </c>
      <c r="V20" s="8">
        <f>[15]Outubro!$G$25</f>
        <v>27</v>
      </c>
      <c r="W20" s="8">
        <f>[15]Outubro!$G$26</f>
        <v>38</v>
      </c>
      <c r="X20" s="8">
        <f>[15]Outubro!$G$27</f>
        <v>29</v>
      </c>
      <c r="Y20" s="8">
        <f>[15]Outubro!$G$28</f>
        <v>29</v>
      </c>
      <c r="Z20" s="8">
        <f>[15]Outubro!$G$29</f>
        <v>32</v>
      </c>
      <c r="AA20" s="8">
        <f>[15]Outubro!$G$30</f>
        <v>45</v>
      </c>
      <c r="AB20" s="8">
        <f>[15]Outubro!$G$31</f>
        <v>47</v>
      </c>
      <c r="AC20" s="8">
        <f>[15]Outubro!$G$32</f>
        <v>38</v>
      </c>
      <c r="AD20" s="8">
        <f>[15]Outubro!$G$33</f>
        <v>47</v>
      </c>
      <c r="AE20" s="8">
        <f>[15]Outubro!$G$34</f>
        <v>31</v>
      </c>
      <c r="AF20" s="8">
        <f>[15]Outubro!$G$35</f>
        <v>29</v>
      </c>
      <c r="AG20" s="37">
        <f t="shared" si="3"/>
        <v>14</v>
      </c>
      <c r="AH20" s="35">
        <f t="shared" si="2"/>
        <v>30.93548387096774</v>
      </c>
      <c r="AI20" s="9" t="s">
        <v>13</v>
      </c>
    </row>
    <row r="21" spans="1:39" x14ac:dyDescent="0.2">
      <c r="A21" s="5" t="s">
        <v>22</v>
      </c>
      <c r="B21" s="8">
        <f>[16]Outubro!$G$5</f>
        <v>18</v>
      </c>
      <c r="C21" s="8">
        <f>[16]Outubro!$G$6</f>
        <v>24</v>
      </c>
      <c r="D21" s="8">
        <f>[16]Outubro!$G$7</f>
        <v>26</v>
      </c>
      <c r="E21" s="8">
        <f>[16]Outubro!$G$8</f>
        <v>29</v>
      </c>
      <c r="F21" s="8">
        <f>[16]Outubro!$G$9</f>
        <v>19</v>
      </c>
      <c r="G21" s="8">
        <f>[16]Outubro!$G$10</f>
        <v>7</v>
      </c>
      <c r="H21" s="8">
        <f>[16]Outubro!$G$11</f>
        <v>10</v>
      </c>
      <c r="I21" s="8">
        <f>[16]Outubro!$G$12</f>
        <v>22</v>
      </c>
      <c r="J21" s="8">
        <f>[16]Outubro!$G$13</f>
        <v>33</v>
      </c>
      <c r="K21" s="8">
        <f>[16]Outubro!$G$14</f>
        <v>47</v>
      </c>
      <c r="L21" s="8">
        <f>[16]Outubro!$G$15</f>
        <v>38</v>
      </c>
      <c r="M21" s="8">
        <f>[16]Outubro!$G$16</f>
        <v>43</v>
      </c>
      <c r="N21" s="8">
        <f>[16]Outubro!$G$17</f>
        <v>32</v>
      </c>
      <c r="O21" s="8">
        <f>[16]Outubro!$G$18</f>
        <v>15</v>
      </c>
      <c r="P21" s="8">
        <f>[16]Outubro!$G$19</f>
        <v>34</v>
      </c>
      <c r="Q21" s="8">
        <f>[16]Outubro!$G$20</f>
        <v>31</v>
      </c>
      <c r="R21" s="8">
        <f>[16]Outubro!$G$21</f>
        <v>22</v>
      </c>
      <c r="S21" s="8">
        <f>[16]Outubro!$G$22</f>
        <v>40</v>
      </c>
      <c r="T21" s="8">
        <f>[16]Outubro!$G$23</f>
        <v>60</v>
      </c>
      <c r="U21" s="8">
        <f>[16]Outubro!$G$24</f>
        <v>59</v>
      </c>
      <c r="V21" s="8">
        <f>[16]Outubro!$G$25</f>
        <v>35</v>
      </c>
      <c r="W21" s="8">
        <f>[16]Outubro!$G$26</f>
        <v>40</v>
      </c>
      <c r="X21" s="8">
        <f>[16]Outubro!$G$27</f>
        <v>33</v>
      </c>
      <c r="Y21" s="8">
        <f>[16]Outubro!$G$28</f>
        <v>34</v>
      </c>
      <c r="Z21" s="8">
        <f>[16]Outubro!$G$29</f>
        <v>34</v>
      </c>
      <c r="AA21" s="8">
        <f>[16]Outubro!$G$30</f>
        <v>54</v>
      </c>
      <c r="AB21" s="8">
        <f>[16]Outubro!$G$31</f>
        <v>51</v>
      </c>
      <c r="AC21" s="8">
        <f>[16]Outubro!$G$32</f>
        <v>48</v>
      </c>
      <c r="AD21" s="8">
        <f>[16]Outubro!$G$33</f>
        <v>35</v>
      </c>
      <c r="AE21" s="8">
        <f>[16]Outubro!$G$34</f>
        <v>25</v>
      </c>
      <c r="AF21" s="8">
        <f>[16]Outubro!$G$35</f>
        <v>31</v>
      </c>
      <c r="AG21" s="37">
        <f t="shared" si="3"/>
        <v>7</v>
      </c>
      <c r="AH21" s="35">
        <f t="shared" si="2"/>
        <v>33.193548387096776</v>
      </c>
      <c r="AJ21" t="s">
        <v>13</v>
      </c>
      <c r="AL21" t="s">
        <v>13</v>
      </c>
    </row>
    <row r="22" spans="1:39" x14ac:dyDescent="0.2">
      <c r="A22" s="5" t="s">
        <v>23</v>
      </c>
      <c r="B22" s="8">
        <f>[17]Outubro!$G$5</f>
        <v>19</v>
      </c>
      <c r="C22" s="8">
        <f>[17]Outubro!$G$6</f>
        <v>23</v>
      </c>
      <c r="D22" s="8">
        <f>[17]Outubro!$G$7</f>
        <v>28</v>
      </c>
      <c r="E22" s="8">
        <f>[17]Outubro!$G$8</f>
        <v>24</v>
      </c>
      <c r="F22" s="8">
        <f>[17]Outubro!$G$9</f>
        <v>14</v>
      </c>
      <c r="G22" s="8">
        <f>[17]Outubro!$G$10</f>
        <v>8</v>
      </c>
      <c r="H22" s="8">
        <f>[17]Outubro!$G$11</f>
        <v>15</v>
      </c>
      <c r="I22" s="8">
        <f>[17]Outubro!$G$12</f>
        <v>18</v>
      </c>
      <c r="J22" s="8">
        <f>[17]Outubro!$G$13</f>
        <v>30</v>
      </c>
      <c r="K22" s="8">
        <f>[17]Outubro!$G$14</f>
        <v>42</v>
      </c>
      <c r="L22" s="8">
        <f>[17]Outubro!$G$15</f>
        <v>42</v>
      </c>
      <c r="M22" s="8">
        <f>[17]Outubro!$G$16</f>
        <v>33</v>
      </c>
      <c r="N22" s="8">
        <f>[17]Outubro!$G$17</f>
        <v>24</v>
      </c>
      <c r="O22" s="8">
        <f>[17]Outubro!$G$18</f>
        <v>14</v>
      </c>
      <c r="P22" s="8">
        <f>[17]Outubro!$G$19</f>
        <v>22</v>
      </c>
      <c r="Q22" s="8">
        <f>[17]Outubro!$G$20</f>
        <v>29</v>
      </c>
      <c r="R22" s="8">
        <f>[17]Outubro!$G$21</f>
        <v>25</v>
      </c>
      <c r="S22" s="8">
        <f>[17]Outubro!$G$22</f>
        <v>42</v>
      </c>
      <c r="T22" s="8">
        <f>[17]Outubro!$G$23</f>
        <v>61</v>
      </c>
      <c r="U22" s="8">
        <f>[17]Outubro!$G$24</f>
        <v>45</v>
      </c>
      <c r="V22" s="8">
        <f>[17]Outubro!$G$25</f>
        <v>24</v>
      </c>
      <c r="W22" s="8">
        <f>[17]Outubro!$G$26</f>
        <v>24</v>
      </c>
      <c r="X22" s="8">
        <f>[17]Outubro!$G$27</f>
        <v>29</v>
      </c>
      <c r="Y22" s="8">
        <f>[17]Outubro!$G$28</f>
        <v>25</v>
      </c>
      <c r="Z22" s="8">
        <f>[17]Outubro!$G$29</f>
        <v>29</v>
      </c>
      <c r="AA22" s="8">
        <f>[17]Outubro!$G$30</f>
        <v>44</v>
      </c>
      <c r="AB22" s="8">
        <f>[17]Outubro!$G$31</f>
        <v>44</v>
      </c>
      <c r="AC22" s="8">
        <f>[17]Outubro!$G$32</f>
        <v>45</v>
      </c>
      <c r="AD22" s="8">
        <f>[17]Outubro!$G$33</f>
        <v>32</v>
      </c>
      <c r="AE22" s="8">
        <f>[17]Outubro!$G$34</f>
        <v>24</v>
      </c>
      <c r="AF22" s="8">
        <f>[17]Outubro!$G$35</f>
        <v>23</v>
      </c>
      <c r="AG22" s="37">
        <f t="shared" si="3"/>
        <v>8</v>
      </c>
      <c r="AH22" s="35">
        <f t="shared" si="2"/>
        <v>29.06451612903226</v>
      </c>
      <c r="AK22" t="s">
        <v>13</v>
      </c>
      <c r="AL22" t="s">
        <v>13</v>
      </c>
    </row>
    <row r="23" spans="1:39" x14ac:dyDescent="0.2">
      <c r="A23" s="5" t="s">
        <v>24</v>
      </c>
      <c r="B23" s="8">
        <f>[18]Outubro!$G$5</f>
        <v>21</v>
      </c>
      <c r="C23" s="8">
        <f>[18]Outubro!$G$6</f>
        <v>26</v>
      </c>
      <c r="D23" s="8">
        <f>[18]Outubro!$G$7</f>
        <v>49</v>
      </c>
      <c r="E23" s="8">
        <f>[18]Outubro!$G$8</f>
        <v>41</v>
      </c>
      <c r="F23" s="8">
        <f>[18]Outubro!$G$9</f>
        <v>31</v>
      </c>
      <c r="G23" s="8">
        <f>[18]Outubro!$G$10</f>
        <v>19</v>
      </c>
      <c r="H23" s="8">
        <f>[18]Outubro!$G$11</f>
        <v>12</v>
      </c>
      <c r="I23" s="8">
        <f>[18]Outubro!$G$12</f>
        <v>22</v>
      </c>
      <c r="J23" s="8">
        <f>[18]Outubro!$G$13</f>
        <v>31</v>
      </c>
      <c r="K23" s="8">
        <f>[18]Outubro!$G$14</f>
        <v>75</v>
      </c>
      <c r="L23" s="8">
        <f>[18]Outubro!$G$15</f>
        <v>69</v>
      </c>
      <c r="M23" s="8">
        <f>[18]Outubro!$G$16</f>
        <v>41</v>
      </c>
      <c r="N23" s="8">
        <f>[18]Outubro!$G$17</f>
        <v>38</v>
      </c>
      <c r="O23" s="8">
        <f>[18]Outubro!$G$18</f>
        <v>32</v>
      </c>
      <c r="P23" s="8">
        <f>[18]Outubro!$G$19</f>
        <v>30</v>
      </c>
      <c r="Q23" s="8">
        <f>[18]Outubro!$G$20</f>
        <v>27</v>
      </c>
      <c r="R23" s="8">
        <f>[18]Outubro!$G$21</f>
        <v>27</v>
      </c>
      <c r="S23" s="8">
        <f>[18]Outubro!$G$22</f>
        <v>51</v>
      </c>
      <c r="T23" s="8">
        <f>[18]Outubro!$G$23</f>
        <v>78</v>
      </c>
      <c r="U23" s="8">
        <f>[18]Outubro!$G$24</f>
        <v>64</v>
      </c>
      <c r="V23" s="8">
        <f>[18]Outubro!$G$25</f>
        <v>45</v>
      </c>
      <c r="W23" s="8">
        <f>[18]Outubro!$G$26</f>
        <v>35</v>
      </c>
      <c r="X23" s="8">
        <f>[18]Outubro!$G$27</f>
        <v>29</v>
      </c>
      <c r="Y23" s="8">
        <f>[18]Outubro!$G$28</f>
        <v>30</v>
      </c>
      <c r="Z23" s="8">
        <f>[18]Outubro!$G$29</f>
        <v>44</v>
      </c>
      <c r="AA23" s="8">
        <f>[18]Outubro!$G$30</f>
        <v>43</v>
      </c>
      <c r="AB23" s="8">
        <f>[18]Outubro!$G$31</f>
        <v>30</v>
      </c>
      <c r="AC23" s="8">
        <f>[18]Outubro!$G$32</f>
        <v>45</v>
      </c>
      <c r="AD23" s="8">
        <f>[18]Outubro!$G$33</f>
        <v>33</v>
      </c>
      <c r="AE23" s="8">
        <f>[18]Outubro!$G$34</f>
        <v>28</v>
      </c>
      <c r="AF23" s="8">
        <f>[18]Outubro!$G$35</f>
        <v>30</v>
      </c>
      <c r="AG23" s="37">
        <f t="shared" si="3"/>
        <v>12</v>
      </c>
      <c r="AH23" s="35">
        <f t="shared" si="2"/>
        <v>37.935483870967744</v>
      </c>
      <c r="AJ23" t="s">
        <v>13</v>
      </c>
      <c r="AK23" t="s">
        <v>13</v>
      </c>
    </row>
    <row r="24" spans="1:39" x14ac:dyDescent="0.2">
      <c r="A24" s="5" t="s">
        <v>25</v>
      </c>
      <c r="B24" s="8">
        <f>[19]Outubro!$G$5</f>
        <v>25</v>
      </c>
      <c r="C24" s="8">
        <f>[19]Outubro!$G$6</f>
        <v>27</v>
      </c>
      <c r="D24" s="8">
        <f>[19]Outubro!$G$7</f>
        <v>48</v>
      </c>
      <c r="E24" s="8">
        <f>[19]Outubro!$G$8</f>
        <v>41</v>
      </c>
      <c r="F24" s="8">
        <f>[19]Outubro!$G$9</f>
        <v>31</v>
      </c>
      <c r="G24" s="8">
        <f>[19]Outubro!$G$10</f>
        <v>21</v>
      </c>
      <c r="H24" s="8">
        <f>[19]Outubro!$G$11</f>
        <v>16</v>
      </c>
      <c r="I24" s="8">
        <f>[19]Outubro!$G$12</f>
        <v>24</v>
      </c>
      <c r="J24" s="8">
        <f>[19]Outubro!$G$13</f>
        <v>38</v>
      </c>
      <c r="K24" s="8">
        <f>[19]Outubro!$G$14</f>
        <v>90</v>
      </c>
      <c r="L24" s="8">
        <f>[19]Outubro!$G$15</f>
        <v>73</v>
      </c>
      <c r="M24" s="8">
        <f>[19]Outubro!$G$16</f>
        <v>44</v>
      </c>
      <c r="N24" s="8">
        <f>[19]Outubro!$G$17</f>
        <v>42</v>
      </c>
      <c r="O24" s="8">
        <f>[19]Outubro!$G$18</f>
        <v>39</v>
      </c>
      <c r="P24" s="8">
        <f>[19]Outubro!$G$19</f>
        <v>31</v>
      </c>
      <c r="Q24" s="8">
        <f>[19]Outubro!$G$20</f>
        <v>31</v>
      </c>
      <c r="R24" s="8">
        <f>[19]Outubro!$G$21</f>
        <v>27</v>
      </c>
      <c r="S24" s="8">
        <f>[19]Outubro!$G$22</f>
        <v>48</v>
      </c>
      <c r="T24" s="8">
        <f>[19]Outubro!$G$23</f>
        <v>62</v>
      </c>
      <c r="U24" s="8">
        <f>[19]Outubro!$G$24</f>
        <v>53</v>
      </c>
      <c r="V24" s="8">
        <f>[19]Outubro!$G$25</f>
        <v>43</v>
      </c>
      <c r="W24" s="8">
        <f>[19]Outubro!$G$26</f>
        <v>37</v>
      </c>
      <c r="X24" s="8">
        <f>[19]Outubro!$G$27</f>
        <v>36</v>
      </c>
      <c r="Y24" s="8">
        <f>[19]Outubro!$G$28</f>
        <v>32</v>
      </c>
      <c r="Z24" s="8">
        <f>[19]Outubro!$G$29</f>
        <v>44</v>
      </c>
      <c r="AA24" s="8">
        <f>[19]Outubro!$G$30</f>
        <v>42</v>
      </c>
      <c r="AB24" s="8">
        <f>[19]Outubro!$G$31</f>
        <v>31</v>
      </c>
      <c r="AC24" s="8">
        <f>[19]Outubro!$G$32</f>
        <v>46</v>
      </c>
      <c r="AD24" s="8">
        <f>[19]Outubro!$G$33</f>
        <v>34</v>
      </c>
      <c r="AE24" s="8">
        <f>[19]Outubro!$G$34</f>
        <v>29</v>
      </c>
      <c r="AF24" s="8">
        <f>[19]Outubro!$G$35</f>
        <v>28</v>
      </c>
      <c r="AG24" s="37">
        <f t="shared" si="3"/>
        <v>16</v>
      </c>
      <c r="AH24" s="35">
        <f t="shared" si="2"/>
        <v>39.12903225806452</v>
      </c>
      <c r="AJ24" t="s">
        <v>13</v>
      </c>
    </row>
    <row r="25" spans="1:39" x14ac:dyDescent="0.2">
      <c r="A25" s="5" t="s">
        <v>26</v>
      </c>
      <c r="B25" s="8">
        <f>[20]Outubro!$G5</f>
        <v>22</v>
      </c>
      <c r="C25" s="8">
        <f>[20]Outubro!$G6</f>
        <v>30</v>
      </c>
      <c r="D25" s="8">
        <f>[20]Outubro!$G7</f>
        <v>52</v>
      </c>
      <c r="E25" s="8">
        <f>[20]Outubro!$G8</f>
        <v>39</v>
      </c>
      <c r="F25" s="8">
        <f>[20]Outubro!$G9</f>
        <v>28</v>
      </c>
      <c r="G25" s="8">
        <f>[20]Outubro!$G10</f>
        <v>30</v>
      </c>
      <c r="H25" s="8">
        <f>[20]Outubro!$G11</f>
        <v>17</v>
      </c>
      <c r="I25" s="8">
        <f>[20]Outubro!$G12</f>
        <v>30</v>
      </c>
      <c r="J25" s="8">
        <f>[20]Outubro!$G13</f>
        <v>48</v>
      </c>
      <c r="K25" s="8">
        <f>[20]Outubro!$G14</f>
        <v>81</v>
      </c>
      <c r="L25" s="8">
        <f>[20]Outubro!$G15</f>
        <v>68</v>
      </c>
      <c r="M25" s="8">
        <f>[20]Outubro!$G16</f>
        <v>47</v>
      </c>
      <c r="N25" s="8">
        <f>[20]Outubro!$G17</f>
        <v>41</v>
      </c>
      <c r="O25" s="8">
        <f>[20]Outubro!$G18</f>
        <v>41</v>
      </c>
      <c r="P25" s="8">
        <f>[20]Outubro!$G19</f>
        <v>35</v>
      </c>
      <c r="Q25" s="8">
        <f>[20]Outubro!$G20</f>
        <v>34</v>
      </c>
      <c r="R25" s="8">
        <f>[20]Outubro!$G21</f>
        <v>31</v>
      </c>
      <c r="S25" s="8">
        <f>[20]Outubro!$G22</f>
        <v>39</v>
      </c>
      <c r="T25" s="8">
        <f>[20]Outubro!$G23</f>
        <v>65</v>
      </c>
      <c r="U25" s="8">
        <f>[20]Outubro!$G24</f>
        <v>57</v>
      </c>
      <c r="V25" s="8">
        <f>[20]Outubro!$G25</f>
        <v>48</v>
      </c>
      <c r="W25" s="8">
        <f>[20]Outubro!$G26</f>
        <v>34</v>
      </c>
      <c r="X25" s="8">
        <f>[20]Outubro!$G27</f>
        <v>31</v>
      </c>
      <c r="Y25" s="8">
        <f>[20]Outubro!$G28</f>
        <v>33</v>
      </c>
      <c r="Z25" s="8">
        <f>[20]Outubro!$G29</f>
        <v>29</v>
      </c>
      <c r="AA25" s="8">
        <f>[20]Outubro!$G30</f>
        <v>31</v>
      </c>
      <c r="AB25" s="8">
        <f>[20]Outubro!$G31</f>
        <v>25</v>
      </c>
      <c r="AC25" s="8">
        <f>[20]Outubro!$G32</f>
        <v>43</v>
      </c>
      <c r="AD25" s="8">
        <f>[20]Outubro!$G33</f>
        <v>35</v>
      </c>
      <c r="AE25" s="8">
        <f>[20]Outubro!$G34</f>
        <v>29</v>
      </c>
      <c r="AF25" s="8">
        <f>[20]Outubro!$G35</f>
        <v>28</v>
      </c>
      <c r="AG25" s="37">
        <f t="shared" si="3"/>
        <v>17</v>
      </c>
      <c r="AH25" s="35">
        <f t="shared" si="2"/>
        <v>38.741935483870968</v>
      </c>
      <c r="AI25" s="9" t="s">
        <v>13</v>
      </c>
      <c r="AJ25" t="s">
        <v>13</v>
      </c>
    </row>
    <row r="26" spans="1:39" x14ac:dyDescent="0.2">
      <c r="A26" s="5" t="s">
        <v>27</v>
      </c>
      <c r="B26" s="8">
        <f>[21]Outubro!$G$5</f>
        <v>24</v>
      </c>
      <c r="C26" s="8">
        <f>[21]Outubro!$G$6</f>
        <v>29</v>
      </c>
      <c r="D26" s="8">
        <f>[21]Outubro!$G$7</f>
        <v>47</v>
      </c>
      <c r="E26" s="8">
        <f>[21]Outubro!$G$8</f>
        <v>40</v>
      </c>
      <c r="F26" s="8">
        <f>[21]Outubro!$G$9</f>
        <v>31</v>
      </c>
      <c r="G26" s="8">
        <f>[21]Outubro!$G$10</f>
        <v>21</v>
      </c>
      <c r="H26" s="8">
        <f>[21]Outubro!$G$11</f>
        <v>13</v>
      </c>
      <c r="I26" s="8">
        <f>[21]Outubro!$G$12</f>
        <v>23</v>
      </c>
      <c r="J26" s="8">
        <f>[21]Outubro!$G$13</f>
        <v>40</v>
      </c>
      <c r="K26" s="8">
        <f>[21]Outubro!$G$14</f>
        <v>94</v>
      </c>
      <c r="L26" s="8">
        <f>[21]Outubro!$G$15</f>
        <v>68</v>
      </c>
      <c r="M26" s="8">
        <f>[21]Outubro!$G$16</f>
        <v>38</v>
      </c>
      <c r="N26" s="8">
        <f>[21]Outubro!$G$17</f>
        <v>40</v>
      </c>
      <c r="O26" s="8">
        <f>[21]Outubro!$G$18</f>
        <v>36</v>
      </c>
      <c r="P26" s="8">
        <f>[21]Outubro!$G$19</f>
        <v>31</v>
      </c>
      <c r="Q26" s="8">
        <f>[21]Outubro!$G$20</f>
        <v>30</v>
      </c>
      <c r="R26" s="8">
        <f>[21]Outubro!$G$21</f>
        <v>31</v>
      </c>
      <c r="S26" s="8">
        <f>[21]Outubro!$G$22</f>
        <v>49</v>
      </c>
      <c r="T26" s="8">
        <f>[21]Outubro!$G$23</f>
        <v>66</v>
      </c>
      <c r="U26" s="8">
        <f>[21]Outubro!$G$24</f>
        <v>59</v>
      </c>
      <c r="V26" s="8">
        <f>[21]Outubro!$G$25</f>
        <v>46</v>
      </c>
      <c r="W26" s="8">
        <f>[21]Outubro!$G$26</f>
        <v>38</v>
      </c>
      <c r="X26" s="8">
        <f>[21]Outubro!$G$27</f>
        <v>33</v>
      </c>
      <c r="Y26" s="8">
        <f>[21]Outubro!$G$28</f>
        <v>35</v>
      </c>
      <c r="Z26" s="8">
        <f>[21]Outubro!$G$29</f>
        <v>49</v>
      </c>
      <c r="AA26" s="8">
        <f>[21]Outubro!$G$30</f>
        <v>45</v>
      </c>
      <c r="AB26" s="8">
        <f>[21]Outubro!$G$31</f>
        <v>34</v>
      </c>
      <c r="AC26" s="8">
        <f>[21]Outubro!$G$32</f>
        <v>49</v>
      </c>
      <c r="AD26" s="8">
        <f>[21]Outubro!$G$33</f>
        <v>35</v>
      </c>
      <c r="AE26" s="8">
        <f>[21]Outubro!$G$34</f>
        <v>28</v>
      </c>
      <c r="AF26" s="8">
        <f>[21]Outubro!$G$35</f>
        <v>32</v>
      </c>
      <c r="AG26" s="37">
        <f t="shared" si="3"/>
        <v>13</v>
      </c>
      <c r="AH26" s="35">
        <f t="shared" si="2"/>
        <v>39.806451612903224</v>
      </c>
      <c r="AJ26" t="s">
        <v>13</v>
      </c>
      <c r="AM26" t="s">
        <v>13</v>
      </c>
    </row>
    <row r="27" spans="1:39" x14ac:dyDescent="0.2">
      <c r="A27" s="5" t="s">
        <v>28</v>
      </c>
      <c r="B27" s="8">
        <f>[22]Outubro!$G$5</f>
        <v>25</v>
      </c>
      <c r="C27" s="8">
        <f>[22]Outubro!$G$6</f>
        <v>28</v>
      </c>
      <c r="D27" s="8">
        <f>[22]Outubro!$G$7</f>
        <v>57</v>
      </c>
      <c r="E27" s="8">
        <f>[22]Outubro!$G$8</f>
        <v>43</v>
      </c>
      <c r="F27" s="8">
        <f>[22]Outubro!$G$9</f>
        <v>28</v>
      </c>
      <c r="G27" s="8">
        <f>[22]Outubro!$G$10</f>
        <v>28</v>
      </c>
      <c r="H27" s="8">
        <f>[22]Outubro!$G$11</f>
        <v>17</v>
      </c>
      <c r="I27" s="8">
        <f>[22]Outubro!$G$12</f>
        <v>27</v>
      </c>
      <c r="J27" s="8">
        <f>[22]Outubro!$G$13</f>
        <v>46</v>
      </c>
      <c r="K27" s="8">
        <f>[22]Outubro!$G$14</f>
        <v>0</v>
      </c>
      <c r="L27" s="8">
        <f>[22]Outubro!$G$15</f>
        <v>68</v>
      </c>
      <c r="M27" s="8">
        <f>[22]Outubro!$G$16</f>
        <v>50</v>
      </c>
      <c r="N27" s="8">
        <f>[22]Outubro!$G$17</f>
        <v>43</v>
      </c>
      <c r="O27" s="8">
        <f>[22]Outubro!$G$18</f>
        <v>43</v>
      </c>
      <c r="P27" s="8">
        <f>[22]Outubro!$G$19</f>
        <v>36</v>
      </c>
      <c r="Q27" s="8">
        <f>[22]Outubro!$G$20</f>
        <v>35</v>
      </c>
      <c r="R27" s="8">
        <f>[22]Outubro!$G$21</f>
        <v>30</v>
      </c>
      <c r="S27" s="8">
        <f>[22]Outubro!$G$22</f>
        <v>48</v>
      </c>
      <c r="T27" s="8">
        <f>[22]Outubro!$G$23</f>
        <v>91</v>
      </c>
      <c r="U27" s="8">
        <f>[22]Outubro!$G$24</f>
        <v>60</v>
      </c>
      <c r="V27" s="8">
        <f>[22]Outubro!$G$25</f>
        <v>52</v>
      </c>
      <c r="W27" s="8">
        <f>[22]Outubro!$G$26</f>
        <v>39</v>
      </c>
      <c r="X27" s="8">
        <f>[22]Outubro!$G$27</f>
        <v>32</v>
      </c>
      <c r="Y27" s="8">
        <f>[22]Outubro!$G$28</f>
        <v>32</v>
      </c>
      <c r="Z27" s="8">
        <f>[22]Outubro!$G$29</f>
        <v>26</v>
      </c>
      <c r="AA27" s="8">
        <f>[22]Outubro!$G$30</f>
        <v>30</v>
      </c>
      <c r="AB27" s="8">
        <f>[22]Outubro!$G$31</f>
        <v>31</v>
      </c>
      <c r="AC27" s="8">
        <f>[22]Outubro!$G$32</f>
        <v>48</v>
      </c>
      <c r="AD27" s="8">
        <f>[22]Outubro!$G$33</f>
        <v>32</v>
      </c>
      <c r="AE27" s="8">
        <f>[22]Outubro!$G$34</f>
        <v>31</v>
      </c>
      <c r="AF27" s="8">
        <f>[22]Outubro!$G$35</f>
        <v>31</v>
      </c>
      <c r="AG27" s="37">
        <f t="shared" si="3"/>
        <v>0</v>
      </c>
      <c r="AH27" s="35">
        <f t="shared" si="2"/>
        <v>38.29032258064516</v>
      </c>
      <c r="AJ27" t="s">
        <v>13</v>
      </c>
      <c r="AK27" t="s">
        <v>13</v>
      </c>
      <c r="AL27" t="s">
        <v>13</v>
      </c>
    </row>
    <row r="28" spans="1:39" x14ac:dyDescent="0.2">
      <c r="A28" s="5" t="s">
        <v>29</v>
      </c>
      <c r="B28" s="8">
        <f>[23]Outubro!$G5</f>
        <v>22</v>
      </c>
      <c r="C28" s="8">
        <f>[23]Outubro!$G6</f>
        <v>25</v>
      </c>
      <c r="D28" s="8">
        <f>[23]Outubro!$G7</f>
        <v>38</v>
      </c>
      <c r="E28" s="8">
        <f>[23]Outubro!$G8</f>
        <v>40</v>
      </c>
      <c r="F28" s="8">
        <f>[23]Outubro!$G9</f>
        <v>29</v>
      </c>
      <c r="G28" s="8">
        <f>[23]Outubro!$G10</f>
        <v>22</v>
      </c>
      <c r="H28" s="8">
        <f>[23]Outubro!$G11</f>
        <v>13</v>
      </c>
      <c r="I28" s="8">
        <f>[23]Outubro!$G12</f>
        <v>26</v>
      </c>
      <c r="J28" s="8">
        <f>[23]Outubro!$G13</f>
        <v>37</v>
      </c>
      <c r="K28" s="8">
        <f>[23]Outubro!$G14</f>
        <v>86</v>
      </c>
      <c r="L28" s="8">
        <f>[23]Outubro!$G15</f>
        <v>73</v>
      </c>
      <c r="M28" s="8">
        <f>[23]Outubro!$G16</f>
        <v>45</v>
      </c>
      <c r="N28" s="8">
        <f>[23]Outubro!$G17</f>
        <v>39</v>
      </c>
      <c r="O28" s="8">
        <f>[23]Outubro!$G18</f>
        <v>41</v>
      </c>
      <c r="P28" s="8">
        <f>[23]Outubro!$G19</f>
        <v>27</v>
      </c>
      <c r="Q28" s="8">
        <f>[23]Outubro!$G20</f>
        <v>30</v>
      </c>
      <c r="R28" s="8">
        <f>[23]Outubro!$G21</f>
        <v>26</v>
      </c>
      <c r="S28" s="8">
        <f>[23]Outubro!$G22</f>
        <v>42</v>
      </c>
      <c r="T28" s="8">
        <f>[23]Outubro!$G23</f>
        <v>70</v>
      </c>
      <c r="U28" s="8">
        <f>[23]Outubro!$G24</f>
        <v>53</v>
      </c>
      <c r="V28" s="8">
        <f>[23]Outubro!$G25</f>
        <v>49</v>
      </c>
      <c r="W28" s="8">
        <f>[23]Outubro!$G26</f>
        <v>32</v>
      </c>
      <c r="X28" s="8">
        <f>[23]Outubro!$G27</f>
        <v>30</v>
      </c>
      <c r="Y28" s="8">
        <f>[23]Outubro!$G28</f>
        <v>29</v>
      </c>
      <c r="Z28" s="8">
        <f>[23]Outubro!$G29</f>
        <v>44</v>
      </c>
      <c r="AA28" s="8">
        <f>[23]Outubro!$G30</f>
        <v>46</v>
      </c>
      <c r="AB28" s="8">
        <f>[23]Outubro!$G31</f>
        <v>31</v>
      </c>
      <c r="AC28" s="8">
        <f>[23]Outubro!$G32</f>
        <v>53</v>
      </c>
      <c r="AD28" s="8">
        <f>[23]Outubro!$G33</f>
        <v>36</v>
      </c>
      <c r="AE28" s="8">
        <f>[23]Outubro!$G34</f>
        <v>29</v>
      </c>
      <c r="AF28" s="8">
        <f>[23]Outubro!$G35</f>
        <v>27</v>
      </c>
      <c r="AG28" s="37">
        <f t="shared" si="3"/>
        <v>13</v>
      </c>
      <c r="AH28" s="35">
        <f t="shared" si="2"/>
        <v>38.387096774193552</v>
      </c>
      <c r="AL28" t="s">
        <v>13</v>
      </c>
    </row>
    <row r="29" spans="1:39" x14ac:dyDescent="0.2">
      <c r="A29" s="5" t="s">
        <v>30</v>
      </c>
      <c r="B29" s="8">
        <f>[24]Outubro!$G5</f>
        <v>20</v>
      </c>
      <c r="C29" s="8">
        <f>[24]Outubro!$G6</f>
        <v>29</v>
      </c>
      <c r="D29" s="8">
        <f>[24]Outubro!$G7</f>
        <v>46</v>
      </c>
      <c r="E29" s="8">
        <f>[24]Outubro!$G8</f>
        <v>33</v>
      </c>
      <c r="F29" s="8">
        <f>[24]Outubro!$G9</f>
        <v>26</v>
      </c>
      <c r="G29" s="8">
        <f>[24]Outubro!$G10</f>
        <v>12</v>
      </c>
      <c r="H29" s="8">
        <f>[24]Outubro!$G11</f>
        <v>9</v>
      </c>
      <c r="I29" s="8">
        <f>[24]Outubro!$G12</f>
        <v>19</v>
      </c>
      <c r="J29" s="8">
        <f>[24]Outubro!$G13</f>
        <v>32</v>
      </c>
      <c r="K29" s="8">
        <f>[24]Outubro!$G14</f>
        <v>57</v>
      </c>
      <c r="L29" s="8">
        <f>[24]Outubro!$G15</f>
        <v>62</v>
      </c>
      <c r="M29" s="8">
        <f>[24]Outubro!$G16</f>
        <v>31</v>
      </c>
      <c r="N29" s="8">
        <f>[24]Outubro!$G17</f>
        <v>39</v>
      </c>
      <c r="O29" s="8">
        <f>[24]Outubro!$G18</f>
        <v>31</v>
      </c>
      <c r="P29" s="8">
        <f>[24]Outubro!$G19</f>
        <v>24</v>
      </c>
      <c r="Q29" s="8">
        <f>[24]Outubro!$G20</f>
        <v>31</v>
      </c>
      <c r="R29" s="8">
        <f>[24]Outubro!$G21</f>
        <v>25</v>
      </c>
      <c r="S29" s="8">
        <f>[24]Outubro!$G22</f>
        <v>37</v>
      </c>
      <c r="T29" s="8">
        <f>[24]Outubro!$G23</f>
        <v>54</v>
      </c>
      <c r="U29" s="8">
        <f>[24]Outubro!$G24</f>
        <v>42</v>
      </c>
      <c r="V29" s="8">
        <f>[24]Outubro!$G25</f>
        <v>31</v>
      </c>
      <c r="W29" s="8">
        <f>[24]Outubro!$G26</f>
        <v>34</v>
      </c>
      <c r="X29" s="8">
        <f>[24]Outubro!$G27</f>
        <v>31</v>
      </c>
      <c r="Y29" s="8">
        <f>[24]Outubro!$G28</f>
        <v>29</v>
      </c>
      <c r="Z29" s="8">
        <f>[24]Outubro!$G29</f>
        <v>38</v>
      </c>
      <c r="AA29" s="8">
        <f>[24]Outubro!$G30</f>
        <v>34</v>
      </c>
      <c r="AB29" s="8">
        <f>[24]Outubro!$G31</f>
        <v>29</v>
      </c>
      <c r="AC29" s="8">
        <f>[24]Outubro!$G32</f>
        <v>27</v>
      </c>
      <c r="AD29" s="8">
        <f>[24]Outubro!$G33</f>
        <v>28</v>
      </c>
      <c r="AE29" s="8">
        <f>[24]Outubro!$G34</f>
        <v>20</v>
      </c>
      <c r="AF29" s="8">
        <f>[24]Outubro!$G35</f>
        <v>24</v>
      </c>
      <c r="AG29" s="37">
        <f t="shared" si="3"/>
        <v>9</v>
      </c>
      <c r="AH29" s="35">
        <f t="shared" si="2"/>
        <v>31.741935483870968</v>
      </c>
      <c r="AK29" t="s">
        <v>13</v>
      </c>
      <c r="AL29" t="s">
        <v>13</v>
      </c>
    </row>
    <row r="30" spans="1:39" x14ac:dyDescent="0.2">
      <c r="A30" s="5" t="s">
        <v>31</v>
      </c>
      <c r="B30" s="8">
        <f>[25]Outubro!$G$5</f>
        <v>21</v>
      </c>
      <c r="C30" s="8">
        <f>[25]Outubro!$G$6</f>
        <v>28</v>
      </c>
      <c r="D30" s="8">
        <f>[25]Outubro!$G$7</f>
        <v>52</v>
      </c>
      <c r="E30" s="8">
        <f>[25]Outubro!$G$8</f>
        <v>40</v>
      </c>
      <c r="F30" s="8">
        <f>[25]Outubro!$G$9</f>
        <v>29</v>
      </c>
      <c r="G30" s="8">
        <f>[25]Outubro!$G$10</f>
        <v>21</v>
      </c>
      <c r="H30" s="8">
        <f>[25]Outubro!$G$11</f>
        <v>14</v>
      </c>
      <c r="I30" s="8">
        <f>[25]Outubro!$G$12</f>
        <v>23</v>
      </c>
      <c r="J30" s="8">
        <f>[25]Outubro!$G$13</f>
        <v>41</v>
      </c>
      <c r="K30" s="8">
        <f>[25]Outubro!$G$14</f>
        <v>85</v>
      </c>
      <c r="L30" s="8">
        <f>[25]Outubro!$G$15</f>
        <v>71</v>
      </c>
      <c r="M30" s="8">
        <f>[25]Outubro!$G$16</f>
        <v>43</v>
      </c>
      <c r="N30" s="8">
        <f>[25]Outubro!$G$17</f>
        <v>42</v>
      </c>
      <c r="O30" s="8">
        <f>[25]Outubro!$G$18</f>
        <v>39</v>
      </c>
      <c r="P30" s="8">
        <f>[25]Outubro!$G$19</f>
        <v>34</v>
      </c>
      <c r="Q30" s="8">
        <f>[25]Outubro!$G$20</f>
        <v>30</v>
      </c>
      <c r="R30" s="8">
        <f>[25]Outubro!$G$21</f>
        <v>27</v>
      </c>
      <c r="S30" s="8">
        <f>[25]Outubro!$G$22</f>
        <v>37</v>
      </c>
      <c r="T30" s="8">
        <f>[25]Outubro!$G$23</f>
        <v>87</v>
      </c>
      <c r="U30" s="8">
        <f>[25]Outubro!$G$24</f>
        <v>62</v>
      </c>
      <c r="V30" s="8">
        <f>[25]Outubro!$G$25</f>
        <v>50</v>
      </c>
      <c r="W30" s="8">
        <f>[25]Outubro!$G$26</f>
        <v>26</v>
      </c>
      <c r="X30" s="8">
        <f>[25]Outubro!$G$27</f>
        <v>33</v>
      </c>
      <c r="Y30" s="8">
        <f>[25]Outubro!$G$28</f>
        <v>32</v>
      </c>
      <c r="Z30" s="8">
        <f>[25]Outubro!$G$29</f>
        <v>35</v>
      </c>
      <c r="AA30" s="8">
        <f>[25]Outubro!$G$30</f>
        <v>29</v>
      </c>
      <c r="AB30" s="8">
        <f>[25]Outubro!$G$31</f>
        <v>29</v>
      </c>
      <c r="AC30" s="8">
        <f>[25]Outubro!$G$32</f>
        <v>46</v>
      </c>
      <c r="AD30" s="8">
        <f>[25]Outubro!$G$33</f>
        <v>30</v>
      </c>
      <c r="AE30" s="8">
        <f>[25]Outubro!$G$34</f>
        <v>27</v>
      </c>
      <c r="AF30" s="8">
        <f>[25]Outubro!$G$35</f>
        <v>29</v>
      </c>
      <c r="AG30" s="37">
        <f t="shared" si="3"/>
        <v>14</v>
      </c>
      <c r="AH30" s="35">
        <f t="shared" si="2"/>
        <v>38.451612903225808</v>
      </c>
      <c r="AK30" t="s">
        <v>13</v>
      </c>
      <c r="AL30" t="s">
        <v>13</v>
      </c>
    </row>
    <row r="31" spans="1:39" x14ac:dyDescent="0.2">
      <c r="A31" s="5" t="s">
        <v>32</v>
      </c>
      <c r="B31" s="8">
        <f>[26]Outubro!$G5</f>
        <v>22</v>
      </c>
      <c r="C31" s="8">
        <f>[26]Outubro!$G6</f>
        <v>30</v>
      </c>
      <c r="D31" s="8">
        <f>[26]Outubro!$G7</f>
        <v>52</v>
      </c>
      <c r="E31" s="8">
        <f>[26]Outubro!$G8</f>
        <v>40</v>
      </c>
      <c r="F31" s="8">
        <f>[26]Outubro!$G9</f>
        <v>32</v>
      </c>
      <c r="G31" s="8">
        <f>[26]Outubro!$G10</f>
        <v>23</v>
      </c>
      <c r="H31" s="8">
        <f>[26]Outubro!$G11</f>
        <v>14</v>
      </c>
      <c r="I31" s="8">
        <f>[26]Outubro!$G12</f>
        <v>24</v>
      </c>
      <c r="J31" s="8">
        <f>[26]Outubro!$G13</f>
        <v>41</v>
      </c>
      <c r="K31" s="8">
        <f>[26]Outubro!$G14</f>
        <v>87</v>
      </c>
      <c r="L31" s="8">
        <f>[26]Outubro!$G15</f>
        <v>70</v>
      </c>
      <c r="M31" s="8">
        <f>[26]Outubro!$G16</f>
        <v>40</v>
      </c>
      <c r="N31" s="8">
        <f>[26]Outubro!$G17</f>
        <v>41</v>
      </c>
      <c r="O31" s="8">
        <f>[26]Outubro!$G18</f>
        <v>35</v>
      </c>
      <c r="P31" s="8">
        <f>[26]Outubro!$G19</f>
        <v>32</v>
      </c>
      <c r="Q31" s="8">
        <f>[26]Outubro!$G20</f>
        <v>30</v>
      </c>
      <c r="R31" s="8">
        <f>[26]Outubro!$G21</f>
        <v>28</v>
      </c>
      <c r="S31" s="8">
        <f>[26]Outubro!$G22</f>
        <v>55</v>
      </c>
      <c r="T31" s="8">
        <f>[26]Outubro!$G23</f>
        <v>73</v>
      </c>
      <c r="U31" s="8">
        <f>[26]Outubro!$G24</f>
        <v>65</v>
      </c>
      <c r="V31" s="8">
        <f>[26]Outubro!$G25</f>
        <v>44</v>
      </c>
      <c r="W31" s="8">
        <f>[26]Outubro!$G26</f>
        <v>38</v>
      </c>
      <c r="X31" s="8">
        <f>[26]Outubro!$G27</f>
        <v>32</v>
      </c>
      <c r="Y31" s="8">
        <f>[26]Outubro!$G28</f>
        <v>38</v>
      </c>
      <c r="Z31" s="8">
        <f>[26]Outubro!$G29</f>
        <v>36</v>
      </c>
      <c r="AA31" s="8">
        <f>[26]Outubro!$G30</f>
        <v>34</v>
      </c>
      <c r="AB31" s="8">
        <f>[26]Outubro!$G31</f>
        <v>28</v>
      </c>
      <c r="AC31" s="8">
        <f>[26]Outubro!$G32</f>
        <v>46</v>
      </c>
      <c r="AD31" s="8">
        <f>[26]Outubro!$G33</f>
        <v>34</v>
      </c>
      <c r="AE31" s="8">
        <f>[26]Outubro!$G34</f>
        <v>29</v>
      </c>
      <c r="AF31" s="8">
        <f>[26]Outubro!$G35</f>
        <v>31</v>
      </c>
      <c r="AG31" s="37">
        <f t="shared" si="3"/>
        <v>14</v>
      </c>
      <c r="AH31" s="35">
        <f t="shared" si="2"/>
        <v>39.483870967741936</v>
      </c>
      <c r="AI31" s="9" t="s">
        <v>13</v>
      </c>
      <c r="AJ31" t="s">
        <v>13</v>
      </c>
      <c r="AL31" t="s">
        <v>13</v>
      </c>
    </row>
    <row r="32" spans="1:39" x14ac:dyDescent="0.2">
      <c r="A32" s="5" t="s">
        <v>33</v>
      </c>
      <c r="B32" s="8">
        <f>[27]Outubro!$G$5</f>
        <v>24</v>
      </c>
      <c r="C32" s="8">
        <f>[27]Outubro!$G$6</f>
        <v>26</v>
      </c>
      <c r="D32" s="8">
        <f>[27]Outubro!$G$7</f>
        <v>46</v>
      </c>
      <c r="E32" s="8">
        <f>[27]Outubro!$G$8</f>
        <v>39</v>
      </c>
      <c r="F32" s="8">
        <f>[27]Outubro!$G$9</f>
        <v>29</v>
      </c>
      <c r="G32" s="8">
        <f>[27]Outubro!$G$10</f>
        <v>18</v>
      </c>
      <c r="H32" s="8">
        <f>[27]Outubro!$G$11</f>
        <v>11</v>
      </c>
      <c r="I32" s="8">
        <f>[27]Outubro!$G$12</f>
        <v>23</v>
      </c>
      <c r="J32" s="8">
        <f>[27]Outubro!$G$13</f>
        <v>40</v>
      </c>
      <c r="K32" s="8">
        <f>[27]Outubro!$G$14</f>
        <v>79</v>
      </c>
      <c r="L32" s="8">
        <f>[27]Outubro!$G$15</f>
        <v>69</v>
      </c>
      <c r="M32" s="8">
        <f>[27]Outubro!$G$16</f>
        <v>40</v>
      </c>
      <c r="N32" s="8">
        <f>[27]Outubro!$G$17</f>
        <v>35</v>
      </c>
      <c r="O32" s="8">
        <f>[27]Outubro!$G$18</f>
        <v>33</v>
      </c>
      <c r="P32" s="8">
        <f>[27]Outubro!$G$19</f>
        <v>27</v>
      </c>
      <c r="Q32" s="8">
        <f>[27]Outubro!$G$20</f>
        <v>29</v>
      </c>
      <c r="R32" s="8">
        <f>[27]Outubro!$G$21</f>
        <v>29</v>
      </c>
      <c r="S32" s="8">
        <f>[27]Outubro!$G$22</f>
        <v>48</v>
      </c>
      <c r="T32" s="8">
        <f>[27]Outubro!$G$23</f>
        <v>70</v>
      </c>
      <c r="U32" s="8">
        <f>[27]Outubro!$G$24</f>
        <v>58</v>
      </c>
      <c r="V32" s="8">
        <f>[27]Outubro!$G$25</f>
        <v>47</v>
      </c>
      <c r="W32" s="8">
        <f>[27]Outubro!$G$26</f>
        <v>32</v>
      </c>
      <c r="X32" s="8">
        <f>[27]Outubro!$G$27</f>
        <v>31</v>
      </c>
      <c r="Y32" s="8">
        <f>[27]Outubro!$G$28</f>
        <v>33</v>
      </c>
      <c r="Z32" s="8">
        <f>[27]Outubro!$G$29</f>
        <v>53</v>
      </c>
      <c r="AA32" s="8">
        <f>[27]Outubro!$G$30</f>
        <v>48</v>
      </c>
      <c r="AB32" s="8">
        <f>[27]Outubro!$G$31</f>
        <v>32</v>
      </c>
      <c r="AC32" s="8">
        <f>[27]Outubro!$G$32</f>
        <v>44</v>
      </c>
      <c r="AD32" s="8">
        <f>[27]Outubro!$G$33</f>
        <v>35</v>
      </c>
      <c r="AE32" s="8">
        <f>[27]Outubro!$G$34</f>
        <v>26</v>
      </c>
      <c r="AF32" s="8">
        <f>[27]Outubro!$G$35</f>
        <v>29</v>
      </c>
      <c r="AG32" s="37">
        <f t="shared" si="3"/>
        <v>11</v>
      </c>
      <c r="AH32" s="35">
        <f t="shared" si="2"/>
        <v>38.161290322580648</v>
      </c>
      <c r="AL32" t="s">
        <v>13</v>
      </c>
    </row>
    <row r="33" spans="1:39" s="4" customFormat="1" x14ac:dyDescent="0.2">
      <c r="A33" s="5" t="s">
        <v>34</v>
      </c>
      <c r="B33" s="8">
        <f>[28]Outubro!$G$5</f>
        <v>19</v>
      </c>
      <c r="C33" s="8">
        <f>[28]Outubro!$G$6</f>
        <v>30</v>
      </c>
      <c r="D33" s="8">
        <f>[28]Outubro!$G$7</f>
        <v>44</v>
      </c>
      <c r="E33" s="8">
        <f>[28]Outubro!$G$8</f>
        <v>33</v>
      </c>
      <c r="F33" s="8">
        <f>[28]Outubro!$G$9</f>
        <v>23</v>
      </c>
      <c r="G33" s="8">
        <f>[28]Outubro!$G$10</f>
        <v>12</v>
      </c>
      <c r="H33" s="8">
        <f>[28]Outubro!$G$11</f>
        <v>7</v>
      </c>
      <c r="I33" s="8">
        <f>[28]Outubro!$G$12</f>
        <v>16</v>
      </c>
      <c r="J33" s="8">
        <f>[28]Outubro!$G$13</f>
        <v>31</v>
      </c>
      <c r="K33" s="8">
        <f>[28]Outubro!$G$14</f>
        <v>51</v>
      </c>
      <c r="L33" s="8">
        <f>[28]Outubro!$G$15</f>
        <v>65</v>
      </c>
      <c r="M33" s="8">
        <f>[28]Outubro!$G$16</f>
        <v>34</v>
      </c>
      <c r="N33" s="8">
        <f>[28]Outubro!$G$17</f>
        <v>34</v>
      </c>
      <c r="O33" s="8">
        <f>[28]Outubro!$G$18</f>
        <v>40</v>
      </c>
      <c r="P33" s="8">
        <f>[28]Outubro!$G$19</f>
        <v>25</v>
      </c>
      <c r="Q33" s="8">
        <f>[28]Outubro!$G$20</f>
        <v>34</v>
      </c>
      <c r="R33" s="8">
        <f>[28]Outubro!$G$21</f>
        <v>27</v>
      </c>
      <c r="S33" s="8">
        <f>[28]Outubro!$G$22</f>
        <v>42</v>
      </c>
      <c r="T33" s="8">
        <f>[28]Outubro!$G$23</f>
        <v>61</v>
      </c>
      <c r="U33" s="8">
        <f>[28]Outubro!$G$24</f>
        <v>54</v>
      </c>
      <c r="V33" s="8">
        <f>[28]Outubro!$G$25</f>
        <v>36</v>
      </c>
      <c r="W33" s="8">
        <f>[28]Outubro!$G$26</f>
        <v>40</v>
      </c>
      <c r="X33" s="8">
        <f>[28]Outubro!$G$27</f>
        <v>35</v>
      </c>
      <c r="Y33" s="8">
        <f>[28]Outubro!$G$28</f>
        <v>30</v>
      </c>
      <c r="Z33" s="8">
        <f>[28]Outubro!$G$29</f>
        <v>39</v>
      </c>
      <c r="AA33" s="8">
        <f>[28]Outubro!$G$30</f>
        <v>62</v>
      </c>
      <c r="AB33" s="8">
        <f>[28]Outubro!$G$31</f>
        <v>45</v>
      </c>
      <c r="AC33" s="8">
        <f>[28]Outubro!$G$32</f>
        <v>41</v>
      </c>
      <c r="AD33" s="8">
        <f>[28]Outubro!$G$33</f>
        <v>37</v>
      </c>
      <c r="AE33" s="8">
        <f>[28]Outubro!$G$34</f>
        <v>31</v>
      </c>
      <c r="AF33" s="8">
        <f>[28]Outubro!$G$35</f>
        <v>36</v>
      </c>
      <c r="AG33" s="37">
        <f t="shared" si="3"/>
        <v>7</v>
      </c>
      <c r="AH33" s="35">
        <f t="shared" si="2"/>
        <v>35.935483870967744</v>
      </c>
      <c r="AJ33" s="4" t="s">
        <v>13</v>
      </c>
    </row>
    <row r="34" spans="1:39" x14ac:dyDescent="0.2">
      <c r="A34" s="5" t="s">
        <v>35</v>
      </c>
      <c r="B34" s="8">
        <f>[29]Outubro!$G$5</f>
        <v>20</v>
      </c>
      <c r="C34" s="8">
        <f>[29]Outubro!$G$6</f>
        <v>25</v>
      </c>
      <c r="D34" s="8">
        <f>[29]Outubro!$G$7</f>
        <v>43</v>
      </c>
      <c r="E34" s="8">
        <f>[29]Outubro!$G$8</f>
        <v>31</v>
      </c>
      <c r="F34" s="8">
        <f>[29]Outubro!$G$9</f>
        <v>20</v>
      </c>
      <c r="G34" s="8">
        <f>[29]Outubro!$G$10</f>
        <v>11</v>
      </c>
      <c r="H34" s="8">
        <f>[29]Outubro!$G$11</f>
        <v>18</v>
      </c>
      <c r="I34" s="8">
        <f>[29]Outubro!$G$12</f>
        <v>19</v>
      </c>
      <c r="J34" s="8">
        <f>[29]Outubro!$G$13</f>
        <v>30</v>
      </c>
      <c r="K34" s="8">
        <f>[29]Outubro!$G$14</f>
        <v>49</v>
      </c>
      <c r="L34" s="8">
        <f>[29]Outubro!$G$15</f>
        <v>46</v>
      </c>
      <c r="M34" s="8">
        <f>[29]Outubro!$G$16</f>
        <v>29</v>
      </c>
      <c r="N34" s="8">
        <f>[29]Outubro!$G$17</f>
        <v>25</v>
      </c>
      <c r="O34" s="8">
        <f>[29]Outubro!$G$18</f>
        <v>21</v>
      </c>
      <c r="P34" s="8">
        <f>[29]Outubro!$G$19</f>
        <v>21</v>
      </c>
      <c r="Q34" s="8">
        <f>[29]Outubro!$G$20</f>
        <v>27</v>
      </c>
      <c r="R34" s="8">
        <f>[29]Outubro!$G$21</f>
        <v>21</v>
      </c>
      <c r="S34" s="8">
        <f>[29]Outubro!$G$22</f>
        <v>44</v>
      </c>
      <c r="T34" s="8">
        <f>[29]Outubro!$G$23</f>
        <v>56</v>
      </c>
      <c r="U34" s="8">
        <f>[29]Outubro!$G$24</f>
        <v>44</v>
      </c>
      <c r="V34" s="8">
        <f>[29]Outubro!$G$25</f>
        <v>28</v>
      </c>
      <c r="W34" s="8">
        <f>[29]Outubro!$G$26</f>
        <v>28</v>
      </c>
      <c r="X34" s="8">
        <f>[29]Outubro!$G$27</f>
        <v>31</v>
      </c>
      <c r="Y34" s="8">
        <f>[29]Outubro!$G$28</f>
        <v>29</v>
      </c>
      <c r="Z34" s="8">
        <f>[29]Outubro!$G$29</f>
        <v>28</v>
      </c>
      <c r="AA34" s="8">
        <f>[29]Outubro!$G$30</f>
        <v>49</v>
      </c>
      <c r="AB34" s="8">
        <f>[29]Outubro!$G$31</f>
        <v>45</v>
      </c>
      <c r="AC34" s="8">
        <f>[29]Outubro!$G$32</f>
        <v>39</v>
      </c>
      <c r="AD34" s="8">
        <f>[29]Outubro!$G$33</f>
        <v>39</v>
      </c>
      <c r="AE34" s="8">
        <f>[29]Outubro!$G$34</f>
        <v>28</v>
      </c>
      <c r="AF34" s="8">
        <f>[29]Outubro!$G$35</f>
        <v>31</v>
      </c>
      <c r="AG34" s="37">
        <f t="shared" si="3"/>
        <v>11</v>
      </c>
      <c r="AH34" s="35">
        <f t="shared" si="2"/>
        <v>31.451612903225808</v>
      </c>
      <c r="AK34" t="s">
        <v>13</v>
      </c>
    </row>
    <row r="35" spans="1:39" x14ac:dyDescent="0.2">
      <c r="A35" s="5" t="s">
        <v>36</v>
      </c>
      <c r="B35" s="8">
        <f>[30]Outubro!$G$5</f>
        <v>23</v>
      </c>
      <c r="C35" s="8">
        <f>[30]Outubro!$G$6</f>
        <v>29</v>
      </c>
      <c r="D35" s="8">
        <f>[30]Outubro!$G$7</f>
        <v>49</v>
      </c>
      <c r="E35" s="8">
        <f>[30]Outubro!$G$8</f>
        <v>42</v>
      </c>
      <c r="F35" s="8">
        <f>[30]Outubro!$G$9</f>
        <v>30</v>
      </c>
      <c r="G35" s="8">
        <f>[30]Outubro!$G$10</f>
        <v>19</v>
      </c>
      <c r="H35" s="8">
        <f>[30]Outubro!$G$11</f>
        <v>12</v>
      </c>
      <c r="I35" s="8">
        <f>[30]Outubro!$G$12</f>
        <v>23</v>
      </c>
      <c r="J35" s="8">
        <f>[30]Outubro!$G$13</f>
        <v>34</v>
      </c>
      <c r="K35" s="8">
        <f>[30]Outubro!$G$14</f>
        <v>85</v>
      </c>
      <c r="L35" s="8">
        <f>[30]Outubro!$G$15</f>
        <v>79</v>
      </c>
      <c r="M35" s="8">
        <f>[30]Outubro!$G$16</f>
        <v>44</v>
      </c>
      <c r="N35" s="8">
        <f>[30]Outubro!$G$17</f>
        <v>39</v>
      </c>
      <c r="O35" s="8">
        <f>[30]Outubro!$G$18</f>
        <v>33</v>
      </c>
      <c r="P35" s="8">
        <f>[30]Outubro!$G$19</f>
        <v>25</v>
      </c>
      <c r="Q35" s="8">
        <f>[30]Outubro!$G$20</f>
        <v>27</v>
      </c>
      <c r="R35" s="8">
        <f>[30]Outubro!$G$21</f>
        <v>26</v>
      </c>
      <c r="S35" s="8">
        <f>[30]Outubro!$G$22</f>
        <v>45</v>
      </c>
      <c r="T35" s="8">
        <f>[30]Outubro!$G$23</f>
        <v>80</v>
      </c>
      <c r="U35" s="8">
        <f>[30]Outubro!$G$24</f>
        <v>59</v>
      </c>
      <c r="V35" s="8">
        <f>[30]Outubro!$G$25</f>
        <v>52</v>
      </c>
      <c r="W35" s="8">
        <f>[30]Outubro!$G$26</f>
        <v>36</v>
      </c>
      <c r="X35" s="8">
        <f>[30]Outubro!$G$27</f>
        <v>34</v>
      </c>
      <c r="Y35" s="8">
        <f>[30]Outubro!$G$28</f>
        <v>36</v>
      </c>
      <c r="Z35" s="8">
        <f>[30]Outubro!$G$29</f>
        <v>46</v>
      </c>
      <c r="AA35" s="8">
        <f>[30]Outubro!$G$30</f>
        <v>63</v>
      </c>
      <c r="AB35" s="8">
        <f>[30]Outubro!$G$31</f>
        <v>40</v>
      </c>
      <c r="AC35" s="8">
        <f>[30]Outubro!$G$32</f>
        <v>46</v>
      </c>
      <c r="AD35" s="8">
        <f>[30]Outubro!$G$33</f>
        <v>39</v>
      </c>
      <c r="AE35" s="8">
        <f>[30]Outubro!$G$34</f>
        <v>34</v>
      </c>
      <c r="AF35" s="8">
        <f>[30]Outubro!$G$35</f>
        <v>32</v>
      </c>
      <c r="AG35" s="37">
        <f t="shared" si="3"/>
        <v>12</v>
      </c>
      <c r="AH35" s="35">
        <f t="shared" si="2"/>
        <v>40.677419354838712</v>
      </c>
    </row>
    <row r="36" spans="1:39" x14ac:dyDescent="0.2">
      <c r="A36" s="5" t="s">
        <v>37</v>
      </c>
      <c r="B36" s="8">
        <f>[31]Outubro!$G$5</f>
        <v>24</v>
      </c>
      <c r="C36" s="8">
        <f>[31]Outubro!$G$6</f>
        <v>27</v>
      </c>
      <c r="D36" s="8">
        <f>[31]Outubro!$G$7</f>
        <v>45</v>
      </c>
      <c r="E36" s="8">
        <f>[31]Outubro!$G$8</f>
        <v>41</v>
      </c>
      <c r="F36" s="8">
        <f>[31]Outubro!$G$9</f>
        <v>29</v>
      </c>
      <c r="G36" s="8">
        <f>[31]Outubro!$G$10</f>
        <v>21</v>
      </c>
      <c r="H36" s="8">
        <f>[31]Outubro!$G$11</f>
        <v>11</v>
      </c>
      <c r="I36" s="8">
        <f>[31]Outubro!$G$12</f>
        <v>26</v>
      </c>
      <c r="J36" s="8">
        <f>[31]Outubro!$G$13</f>
        <v>38</v>
      </c>
      <c r="K36" s="8">
        <f>[31]Outubro!$G$14</f>
        <v>91</v>
      </c>
      <c r="L36" s="8">
        <f>[31]Outubro!$G$15</f>
        <v>89</v>
      </c>
      <c r="M36" s="8">
        <f>[31]Outubro!$G$16</f>
        <v>45</v>
      </c>
      <c r="N36" s="8">
        <f>[31]Outubro!$G$17</f>
        <v>41</v>
      </c>
      <c r="O36" s="8">
        <f>[31]Outubro!$G$18</f>
        <v>34</v>
      </c>
      <c r="P36" s="8">
        <f>[31]Outubro!$G$19</f>
        <v>33</v>
      </c>
      <c r="Q36" s="8">
        <f>[31]Outubro!$G$20</f>
        <v>31</v>
      </c>
      <c r="R36" s="8">
        <f>[31]Outubro!$G$21</f>
        <v>27</v>
      </c>
      <c r="S36" s="8">
        <f>[31]Outubro!$G$22</f>
        <v>44</v>
      </c>
      <c r="T36" s="8">
        <f>[31]Outubro!$G$23</f>
        <v>72</v>
      </c>
      <c r="U36" s="8">
        <f>[31]Outubro!$G$24</f>
        <v>58</v>
      </c>
      <c r="V36" s="8">
        <f>[31]Outubro!$G$25</f>
        <v>55</v>
      </c>
      <c r="W36" s="8">
        <f>[31]Outubro!$G$26</f>
        <v>45</v>
      </c>
      <c r="X36" s="8">
        <f>[31]Outubro!$G$27</f>
        <v>34</v>
      </c>
      <c r="Y36" s="8">
        <f>[31]Outubro!$G$28</f>
        <v>36</v>
      </c>
      <c r="Z36" s="8">
        <f>[31]Outubro!$G$29</f>
        <v>54</v>
      </c>
      <c r="AA36" s="8">
        <f>[31]Outubro!$G$30</f>
        <v>62</v>
      </c>
      <c r="AB36" s="8">
        <f>[31]Outubro!$G$31</f>
        <v>38</v>
      </c>
      <c r="AC36" s="8">
        <f>[31]Outubro!$G$32</f>
        <v>59</v>
      </c>
      <c r="AD36" s="8">
        <f>[31]Outubro!$G$33</f>
        <v>42</v>
      </c>
      <c r="AE36" s="8">
        <f>[31]Outubro!$G$34</f>
        <v>34</v>
      </c>
      <c r="AF36" s="8">
        <f>[31]Outubro!$G$35</f>
        <v>30</v>
      </c>
      <c r="AG36" s="37">
        <f t="shared" si="3"/>
        <v>11</v>
      </c>
      <c r="AH36" s="35">
        <f t="shared" si="2"/>
        <v>42.451612903225808</v>
      </c>
    </row>
    <row r="37" spans="1:39" x14ac:dyDescent="0.2">
      <c r="A37" s="5" t="s">
        <v>38</v>
      </c>
      <c r="B37" s="8">
        <f>[32]Outubro!$G$5</f>
        <v>13</v>
      </c>
      <c r="C37" s="8">
        <f>[32]Outubro!$G$6</f>
        <v>13</v>
      </c>
      <c r="D37" s="8">
        <f>[32]Outubro!$G$7</f>
        <v>22</v>
      </c>
      <c r="E37" s="8">
        <f>[32]Outubro!$G$8</f>
        <v>28</v>
      </c>
      <c r="F37" s="8">
        <f>[32]Outubro!$G$9</f>
        <v>17</v>
      </c>
      <c r="G37" s="8">
        <f>[32]Outubro!$G$10</f>
        <v>11</v>
      </c>
      <c r="H37" s="8">
        <f>[32]Outubro!$G$11</f>
        <v>9</v>
      </c>
      <c r="I37" s="8">
        <f>[32]Outubro!$G$12</f>
        <v>11</v>
      </c>
      <c r="J37" s="8">
        <f>[32]Outubro!$G$13</f>
        <v>22</v>
      </c>
      <c r="K37" s="8">
        <f>[32]Outubro!$G$14</f>
        <v>56</v>
      </c>
      <c r="L37" s="8">
        <f>[32]Outubro!$G$15</f>
        <v>31</v>
      </c>
      <c r="M37" s="8">
        <f>[32]Outubro!$G$16</f>
        <v>35</v>
      </c>
      <c r="N37" s="8">
        <f>[32]Outubro!$G$17</f>
        <v>15</v>
      </c>
      <c r="O37" s="8">
        <f>[32]Outubro!$G$18</f>
        <v>22</v>
      </c>
      <c r="P37" s="8">
        <f>[32]Outubro!$G$19</f>
        <v>38</v>
      </c>
      <c r="Q37" s="8">
        <f>[32]Outubro!$G$20</f>
        <v>28</v>
      </c>
      <c r="R37" s="8">
        <f>[32]Outubro!$G$21</f>
        <v>25</v>
      </c>
      <c r="S37" s="8">
        <f>[32]Outubro!$G$22</f>
        <v>36</v>
      </c>
      <c r="T37" s="8">
        <f>[32]Outubro!$G$23</f>
        <v>46</v>
      </c>
      <c r="U37" s="8">
        <f>[32]Outubro!$G$24</f>
        <v>78</v>
      </c>
      <c r="V37" s="8">
        <f>[32]Outubro!$G$25</f>
        <v>46</v>
      </c>
      <c r="W37" s="8">
        <f>[32]Outubro!$G$26</f>
        <v>53</v>
      </c>
      <c r="X37" s="8">
        <f>[32]Outubro!$G$27</f>
        <v>33</v>
      </c>
      <c r="Y37" s="8">
        <f>[32]Outubro!$G$28</f>
        <v>32</v>
      </c>
      <c r="Z37" s="8">
        <f>[32]Outubro!$G$29</f>
        <v>37</v>
      </c>
      <c r="AA37" s="8">
        <f>[32]Outubro!$G$30</f>
        <v>46</v>
      </c>
      <c r="AB37" s="8">
        <f>[32]Outubro!$G$31</f>
        <v>47</v>
      </c>
      <c r="AC37" s="8">
        <f>[32]Outubro!$G$32</f>
        <v>60</v>
      </c>
      <c r="AD37" s="8">
        <f>[32]Outubro!$G$33</f>
        <v>36</v>
      </c>
      <c r="AE37" s="8">
        <f>[32]Outubro!$G$34</f>
        <v>29</v>
      </c>
      <c r="AF37" s="8">
        <f>[32]Outubro!$G$35</f>
        <v>31</v>
      </c>
      <c r="AG37" s="37">
        <f t="shared" si="3"/>
        <v>9</v>
      </c>
      <c r="AH37" s="35">
        <f t="shared" si="2"/>
        <v>32.451612903225808</v>
      </c>
    </row>
    <row r="38" spans="1:39" x14ac:dyDescent="0.2">
      <c r="A38" s="5" t="s">
        <v>39</v>
      </c>
      <c r="B38" s="8">
        <f>[33]Outubro!$G5</f>
        <v>21</v>
      </c>
      <c r="C38" s="8">
        <f>[33]Outubro!$G6</f>
        <v>33</v>
      </c>
      <c r="D38" s="8">
        <f>[33]Outubro!$G7</f>
        <v>32</v>
      </c>
      <c r="E38" s="8">
        <f>[33]Outubro!$G8</f>
        <v>27</v>
      </c>
      <c r="F38" s="8">
        <f>[33]Outubro!$G9</f>
        <v>20</v>
      </c>
      <c r="G38" s="8">
        <f>[33]Outubro!$G10</f>
        <v>11</v>
      </c>
      <c r="H38" s="8">
        <f>[33]Outubro!$G11</f>
        <v>22</v>
      </c>
      <c r="I38" s="8">
        <f>[33]Outubro!$G12</f>
        <v>26</v>
      </c>
      <c r="J38" s="8">
        <f>[33]Outubro!$G13</f>
        <v>38</v>
      </c>
      <c r="K38" s="8">
        <f>[33]Outubro!$G14</f>
        <v>46</v>
      </c>
      <c r="L38" s="8">
        <f>[33]Outubro!$G15</f>
        <v>45</v>
      </c>
      <c r="M38" s="8">
        <f>[33]Outubro!$G16</f>
        <v>32</v>
      </c>
      <c r="N38" s="8">
        <f>[33]Outubro!$G17</f>
        <v>20</v>
      </c>
      <c r="O38" s="8">
        <f>[33]Outubro!$G18</f>
        <v>33</v>
      </c>
      <c r="P38" s="8">
        <f>[33]Outubro!$G19</f>
        <v>33</v>
      </c>
      <c r="Q38" s="8">
        <f>[33]Outubro!$G20</f>
        <v>33</v>
      </c>
      <c r="R38" s="8">
        <f>[33]Outubro!$G21</f>
        <v>30</v>
      </c>
      <c r="S38" s="8">
        <f>[33]Outubro!$G22</f>
        <v>59</v>
      </c>
      <c r="T38" s="8">
        <f>[33]Outubro!$G23</f>
        <v>60</v>
      </c>
      <c r="U38" s="8">
        <f>[33]Outubro!$G24</f>
        <v>47</v>
      </c>
      <c r="V38" s="8">
        <f>[33]Outubro!$G25</f>
        <v>35</v>
      </c>
      <c r="W38" s="8">
        <f>[33]Outubro!$G26</f>
        <v>33</v>
      </c>
      <c r="X38" s="8">
        <f>[33]Outubro!$G27</f>
        <v>42</v>
      </c>
      <c r="Y38" s="8">
        <f>[33]Outubro!$G28</f>
        <v>33</v>
      </c>
      <c r="Z38" s="8">
        <f>[33]Outubro!$G29</f>
        <v>34</v>
      </c>
      <c r="AA38" s="8">
        <f>[33]Outubro!$G30</f>
        <v>53</v>
      </c>
      <c r="AB38" s="8">
        <f>[33]Outubro!$G31</f>
        <v>53</v>
      </c>
      <c r="AC38" s="8">
        <f>[33]Outubro!$G32</f>
        <v>46</v>
      </c>
      <c r="AD38" s="8">
        <f>[33]Outubro!$G33</f>
        <v>38</v>
      </c>
      <c r="AE38" s="8">
        <f>[33]Outubro!$G34</f>
        <v>30</v>
      </c>
      <c r="AF38" s="8">
        <f>[33]Outubro!$G35</f>
        <v>32</v>
      </c>
      <c r="AG38" s="37">
        <f t="shared" si="3"/>
        <v>11</v>
      </c>
      <c r="AH38" s="35">
        <f t="shared" si="2"/>
        <v>35.387096774193552</v>
      </c>
      <c r="AJ38" t="s">
        <v>13</v>
      </c>
      <c r="AK38" t="s">
        <v>13</v>
      </c>
    </row>
    <row r="39" spans="1:39" x14ac:dyDescent="0.2">
      <c r="A39" s="5" t="s">
        <v>40</v>
      </c>
      <c r="B39" s="8">
        <f>[34]Outubro!$G$5</f>
        <v>21</v>
      </c>
      <c r="C39" s="8">
        <f>[34]Outubro!$G$6</f>
        <v>31</v>
      </c>
      <c r="D39" s="8">
        <f>[34]Outubro!$G$7</f>
        <v>56</v>
      </c>
      <c r="E39" s="8">
        <f>[34]Outubro!$G$8</f>
        <v>37</v>
      </c>
      <c r="F39" s="8">
        <f>[34]Outubro!$G$9</f>
        <v>30</v>
      </c>
      <c r="G39" s="8">
        <f>[34]Outubro!$G$10</f>
        <v>19</v>
      </c>
      <c r="H39" s="8">
        <f>[34]Outubro!$G$11</f>
        <v>11</v>
      </c>
      <c r="I39" s="8">
        <f>[34]Outubro!$G$12</f>
        <v>19</v>
      </c>
      <c r="J39" s="8">
        <f>[34]Outubro!$G$13</f>
        <v>32</v>
      </c>
      <c r="K39" s="8">
        <f>[34]Outubro!$G$14</f>
        <v>74</v>
      </c>
      <c r="L39" s="8">
        <f>[34]Outubro!$G$15</f>
        <v>73</v>
      </c>
      <c r="M39" s="8">
        <f>[34]Outubro!$G$16</f>
        <v>33</v>
      </c>
      <c r="N39" s="8">
        <f>[34]Outubro!$G$17</f>
        <v>38</v>
      </c>
      <c r="O39" s="8">
        <f>[34]Outubro!$G$18</f>
        <v>33</v>
      </c>
      <c r="P39" s="8">
        <f>[34]Outubro!$G$19</f>
        <v>27</v>
      </c>
      <c r="Q39" s="8">
        <f>[34]Outubro!$G$20</f>
        <v>29</v>
      </c>
      <c r="R39" s="8">
        <f>[34]Outubro!$G$21</f>
        <v>28</v>
      </c>
      <c r="S39" s="8">
        <f>[34]Outubro!$G$22</f>
        <v>40</v>
      </c>
      <c r="T39" s="8">
        <f>[34]Outubro!$G$23</f>
        <v>59</v>
      </c>
      <c r="U39" s="8">
        <f>[34]Outubro!$G$24</f>
        <v>64</v>
      </c>
      <c r="V39" s="8">
        <f>[34]Outubro!$G$25</f>
        <v>39</v>
      </c>
      <c r="W39" s="8">
        <f>[34]Outubro!$G$26</f>
        <v>38</v>
      </c>
      <c r="X39" s="8">
        <f>[34]Outubro!$G$27</f>
        <v>32</v>
      </c>
      <c r="Y39" s="8">
        <f>[34]Outubro!$G$28</f>
        <v>32</v>
      </c>
      <c r="Z39" s="8">
        <f>[34]Outubro!$G$29</f>
        <v>22</v>
      </c>
      <c r="AA39" s="8">
        <f>[34]Outubro!$G$30</f>
        <v>35</v>
      </c>
      <c r="AB39" s="8">
        <f>[34]Outubro!$G$31</f>
        <v>29</v>
      </c>
      <c r="AC39" s="8">
        <f>[34]Outubro!$G$32</f>
        <v>36</v>
      </c>
      <c r="AD39" s="8">
        <f>[34]Outubro!$G$33</f>
        <v>29</v>
      </c>
      <c r="AE39" s="8">
        <f>[34]Outubro!$G$34</f>
        <v>24</v>
      </c>
      <c r="AF39" s="8">
        <f>[34]Outubro!$G$35</f>
        <v>33</v>
      </c>
      <c r="AG39" s="37">
        <f t="shared" si="3"/>
        <v>11</v>
      </c>
      <c r="AH39" s="35">
        <f t="shared" si="2"/>
        <v>35.58064516129032</v>
      </c>
      <c r="AI39" s="9" t="s">
        <v>13</v>
      </c>
      <c r="AK39" t="s">
        <v>13</v>
      </c>
      <c r="AL39" t="s">
        <v>13</v>
      </c>
      <c r="AM39" t="s">
        <v>13</v>
      </c>
    </row>
    <row r="40" spans="1:39" x14ac:dyDescent="0.2">
      <c r="A40" s="5" t="s">
        <v>41</v>
      </c>
      <c r="B40" s="8">
        <f>[35]Outubro!$G$5</f>
        <v>21</v>
      </c>
      <c r="C40" s="8">
        <f>[35]Outubro!$G$6</f>
        <v>28</v>
      </c>
      <c r="D40" s="8">
        <f>[35]Outubro!$G$7</f>
        <v>39</v>
      </c>
      <c r="E40" s="8">
        <f>[35]Outubro!$G$8</f>
        <v>32</v>
      </c>
      <c r="F40" s="8">
        <f>[35]Outubro!$G$9</f>
        <v>22</v>
      </c>
      <c r="G40" s="8">
        <f>[35]Outubro!$G$10</f>
        <v>21</v>
      </c>
      <c r="H40" s="8">
        <f>[35]Outubro!$G$11</f>
        <v>12</v>
      </c>
      <c r="I40" s="8">
        <f>[35]Outubro!$G$12</f>
        <v>20</v>
      </c>
      <c r="J40" s="8">
        <f>[35]Outubro!$G$13</f>
        <v>36</v>
      </c>
      <c r="K40" s="8">
        <f>[35]Outubro!$G$14</f>
        <v>74</v>
      </c>
      <c r="L40" s="8">
        <f>[35]Outubro!$G$15</f>
        <v>51</v>
      </c>
      <c r="M40" s="8">
        <f>[35]Outubro!$G$16</f>
        <v>29</v>
      </c>
      <c r="N40" s="8">
        <f>[35]Outubro!$G$17</f>
        <v>39</v>
      </c>
      <c r="O40" s="8">
        <f>[35]Outubro!$G$18</f>
        <v>32</v>
      </c>
      <c r="P40" s="8">
        <f>[35]Outubro!$G$19</f>
        <v>30</v>
      </c>
      <c r="Q40" s="8">
        <f>[35]Outubro!$G$20</f>
        <v>32</v>
      </c>
      <c r="R40" s="8">
        <f>[35]Outubro!$G$21</f>
        <v>28</v>
      </c>
      <c r="S40" s="8">
        <f>[35]Outubro!$G$22</f>
        <v>41</v>
      </c>
      <c r="T40" s="8">
        <f>[35]Outubro!$G$23</f>
        <v>47</v>
      </c>
      <c r="U40" s="8">
        <f>[35]Outubro!$G$24</f>
        <v>39</v>
      </c>
      <c r="V40" s="8">
        <f>[35]Outubro!$G$25</f>
        <v>26</v>
      </c>
      <c r="W40" s="8">
        <f>[35]Outubro!$G$26</f>
        <v>32</v>
      </c>
      <c r="X40" s="8">
        <f>[35]Outubro!$G$27</f>
        <v>32</v>
      </c>
      <c r="Y40" s="8">
        <f>[35]Outubro!$G$28</f>
        <v>27</v>
      </c>
      <c r="Z40" s="8">
        <f>[35]Outubro!$G$29</f>
        <v>17</v>
      </c>
      <c r="AA40" s="8">
        <f>[35]Outubro!$G$30</f>
        <v>32</v>
      </c>
      <c r="AB40" s="8">
        <f>[35]Outubro!$G$31</f>
        <v>27</v>
      </c>
      <c r="AC40" s="8">
        <f>[35]Outubro!$G$32</f>
        <v>22</v>
      </c>
      <c r="AD40" s="8">
        <f>[35]Outubro!$G$33</f>
        <v>30</v>
      </c>
      <c r="AE40" s="8">
        <f>[35]Outubro!$G$34</f>
        <v>27</v>
      </c>
      <c r="AF40" s="8">
        <f>[35]Outubro!$G$35</f>
        <v>25</v>
      </c>
      <c r="AG40" s="37">
        <f t="shared" si="3"/>
        <v>12</v>
      </c>
      <c r="AH40" s="35">
        <f t="shared" si="2"/>
        <v>31.29032258064516</v>
      </c>
      <c r="AL40" t="s">
        <v>13</v>
      </c>
    </row>
    <row r="41" spans="1:39" x14ac:dyDescent="0.2">
      <c r="A41" s="5" t="s">
        <v>42</v>
      </c>
      <c r="B41" s="8">
        <f>[36]Outubro!$G$5</f>
        <v>23</v>
      </c>
      <c r="C41" s="8">
        <f>[36]Outubro!$G$6</f>
        <v>27</v>
      </c>
      <c r="D41" s="8">
        <f>[36]Outubro!$G$7</f>
        <v>41</v>
      </c>
      <c r="E41" s="8">
        <f>[36]Outubro!$G$8</f>
        <v>39</v>
      </c>
      <c r="F41" s="8">
        <f>[36]Outubro!$G$9</f>
        <v>28</v>
      </c>
      <c r="G41" s="8">
        <f>[36]Outubro!$G$10</f>
        <v>12</v>
      </c>
      <c r="H41" s="8">
        <f>[36]Outubro!$G$11</f>
        <v>10</v>
      </c>
      <c r="I41" s="8">
        <f>[36]Outubro!$G$12</f>
        <v>22</v>
      </c>
      <c r="J41" s="8">
        <f>[36]Outubro!$G$13</f>
        <v>34</v>
      </c>
      <c r="K41" s="8">
        <f>[36]Outubro!$G$14</f>
        <v>81</v>
      </c>
      <c r="L41" s="8">
        <f>[36]Outubro!$G$15</f>
        <v>57</v>
      </c>
      <c r="M41" s="8">
        <f>[36]Outubro!$G$16</f>
        <v>35</v>
      </c>
      <c r="N41" s="8">
        <f>[36]Outubro!$G$17</f>
        <v>36</v>
      </c>
      <c r="O41" s="8">
        <f>[36]Outubro!$G$18</f>
        <v>27</v>
      </c>
      <c r="P41" s="8">
        <f>[36]Outubro!$E$19</f>
        <v>52.4166666666667</v>
      </c>
      <c r="Q41" s="8">
        <f>[36]Outubro!$G$20</f>
        <v>27</v>
      </c>
      <c r="R41" s="8">
        <f>[36]Outubro!$G$21</f>
        <v>27</v>
      </c>
      <c r="S41" s="8">
        <f>[36]Outubro!$G$22</f>
        <v>51</v>
      </c>
      <c r="T41" s="8">
        <f>[36]Outubro!$G$23</f>
        <v>83</v>
      </c>
      <c r="U41" s="8">
        <f>[36]Outubro!$G$24</f>
        <v>63</v>
      </c>
      <c r="V41" s="8">
        <f>[36]Outubro!$G$25</f>
        <v>38</v>
      </c>
      <c r="W41" s="8">
        <f>[36]Outubro!$G$26</f>
        <v>36</v>
      </c>
      <c r="X41" s="8">
        <f>[36]Outubro!$G$27</f>
        <v>40</v>
      </c>
      <c r="Y41" s="8">
        <f>[36]Outubro!$G$28</f>
        <v>34</v>
      </c>
      <c r="Z41" s="8">
        <f>[36]Outubro!$G$29</f>
        <v>41</v>
      </c>
      <c r="AA41" s="8">
        <f>[36]Outubro!$G$30</f>
        <v>61</v>
      </c>
      <c r="AB41" s="8">
        <f>[36]Outubro!$G$31</f>
        <v>60</v>
      </c>
      <c r="AC41" s="8">
        <f>[36]Outubro!$G$32</f>
        <v>57</v>
      </c>
      <c r="AD41" s="8">
        <f>[36]Outubro!$G$33</f>
        <v>44</v>
      </c>
      <c r="AE41" s="8">
        <f>[36]Outubro!$G$34</f>
        <v>35</v>
      </c>
      <c r="AF41" s="8">
        <f>[36]Outubro!$G$35</f>
        <v>29</v>
      </c>
      <c r="AG41" s="37">
        <f t="shared" si="3"/>
        <v>10</v>
      </c>
      <c r="AH41" s="35">
        <f t="shared" si="2"/>
        <v>40.336021505376344</v>
      </c>
      <c r="AJ41" t="s">
        <v>13</v>
      </c>
      <c r="AL41" t="s">
        <v>13</v>
      </c>
    </row>
    <row r="42" spans="1:39" x14ac:dyDescent="0.2">
      <c r="A42" s="5" t="s">
        <v>43</v>
      </c>
      <c r="B42" s="8">
        <f>[37]Outubro!$G$5</f>
        <v>25</v>
      </c>
      <c r="C42" s="8">
        <f>[37]Outubro!$G$6</f>
        <v>28</v>
      </c>
      <c r="D42" s="8">
        <f>[37]Outubro!$G$7</f>
        <v>49</v>
      </c>
      <c r="E42" s="8">
        <f>[37]Outubro!$G$8</f>
        <v>43</v>
      </c>
      <c r="F42" s="8">
        <f>[37]Outubro!$G$9</f>
        <v>30</v>
      </c>
      <c r="G42" s="8">
        <f>[37]Outubro!$G$10</f>
        <v>18</v>
      </c>
      <c r="H42" s="8">
        <f>[37]Outubro!$G$11</f>
        <v>13</v>
      </c>
      <c r="I42" s="8">
        <f>[37]Outubro!$G$12</f>
        <v>25</v>
      </c>
      <c r="J42" s="8">
        <f>[37]Outubro!$G$13</f>
        <v>41</v>
      </c>
      <c r="K42" s="8">
        <f>[37]Outubro!$G$14</f>
        <v>88</v>
      </c>
      <c r="L42" s="8">
        <f>[37]Outubro!$G$15</f>
        <v>77</v>
      </c>
      <c r="M42" s="8">
        <f>[37]Outubro!$G$16</f>
        <v>41</v>
      </c>
      <c r="N42" s="8">
        <f>[37]Outubro!$G$17</f>
        <v>40</v>
      </c>
      <c r="O42" s="8">
        <f>[37]Outubro!$G$18</f>
        <v>36</v>
      </c>
      <c r="P42" s="8">
        <f>[37]Outubro!$G$19</f>
        <v>28</v>
      </c>
      <c r="Q42" s="8">
        <f>[37]Outubro!$G$20</f>
        <v>29</v>
      </c>
      <c r="R42" s="8">
        <f>[37]Outubro!$G$21</f>
        <v>29</v>
      </c>
      <c r="S42" s="8">
        <f>[37]Outubro!$G$22</f>
        <v>52</v>
      </c>
      <c r="T42" s="8">
        <f>[37]Outubro!$G$23</f>
        <v>70</v>
      </c>
      <c r="U42" s="8">
        <f>[37]Outubro!$G$24</f>
        <v>61</v>
      </c>
      <c r="V42" s="8">
        <f>[37]Outubro!$G$25</f>
        <v>52</v>
      </c>
      <c r="W42" s="8">
        <f>[37]Outubro!$G$26</f>
        <v>38</v>
      </c>
      <c r="X42" s="8">
        <f>[37]Outubro!$G$27</f>
        <v>34</v>
      </c>
      <c r="Y42" s="8">
        <f>[37]Outubro!$G$28</f>
        <v>34</v>
      </c>
      <c r="Z42" s="8">
        <f>[37]Outubro!$G$29</f>
        <v>55</v>
      </c>
      <c r="AA42" s="8">
        <f>[37]Outubro!$G$30</f>
        <v>56</v>
      </c>
      <c r="AB42" s="8">
        <f>[37]Outubro!$G$31</f>
        <v>39</v>
      </c>
      <c r="AC42" s="8">
        <f>[37]Outubro!$G$32</f>
        <v>51</v>
      </c>
      <c r="AD42" s="8">
        <f>[37]Outubro!$G$33</f>
        <v>36</v>
      </c>
      <c r="AE42" s="8">
        <f>[37]Outubro!$G$34</f>
        <v>31</v>
      </c>
      <c r="AF42" s="8">
        <f>[37]Outubro!$G$35</f>
        <v>33</v>
      </c>
      <c r="AG42" s="37">
        <f t="shared" si="3"/>
        <v>13</v>
      </c>
      <c r="AH42" s="35">
        <f t="shared" si="2"/>
        <v>41.354838709677416</v>
      </c>
    </row>
    <row r="43" spans="1:39" x14ac:dyDescent="0.2">
      <c r="A43" s="5" t="s">
        <v>44</v>
      </c>
      <c r="B43" s="8">
        <f>[38]Outubro!$G$5</f>
        <v>23</v>
      </c>
      <c r="C43" s="8">
        <f>[38]Outubro!$G$6</f>
        <v>27</v>
      </c>
      <c r="D43" s="8">
        <f>[38]Outubro!$G$7</f>
        <v>41</v>
      </c>
      <c r="E43" s="8">
        <f>[38]Outubro!$G$8</f>
        <v>39</v>
      </c>
      <c r="F43" s="8">
        <f>[38]Outubro!$G$9</f>
        <v>28</v>
      </c>
      <c r="G43" s="8">
        <f>[38]Outubro!$G$10</f>
        <v>12</v>
      </c>
      <c r="H43" s="8">
        <f>[38]Outubro!$G$11</f>
        <v>12</v>
      </c>
      <c r="I43" s="8">
        <f>[38]Outubro!$G$12</f>
        <v>21</v>
      </c>
      <c r="J43" s="8">
        <f>[38]Outubro!$G$13</f>
        <v>40</v>
      </c>
      <c r="K43" s="8">
        <f>[38]Outubro!$G$14</f>
        <v>86</v>
      </c>
      <c r="L43" s="8">
        <f>[38]Outubro!$G$15</f>
        <v>70</v>
      </c>
      <c r="M43" s="8">
        <f>[38]Outubro!$G$16</f>
        <v>38</v>
      </c>
      <c r="N43" s="8">
        <f>[38]Outubro!$G$17</f>
        <v>36</v>
      </c>
      <c r="O43" s="8">
        <f>[38]Outubro!$G$18</f>
        <v>30</v>
      </c>
      <c r="P43" s="8">
        <f>[38]Outubro!$G$19</f>
        <v>36</v>
      </c>
      <c r="Q43" s="8">
        <f>[38]Outubro!$G$20</f>
        <v>35</v>
      </c>
      <c r="R43" s="8">
        <f>[38]Outubro!$G$21</f>
        <v>27</v>
      </c>
      <c r="S43" s="8">
        <f>[38]Outubro!$G$22</f>
        <v>48</v>
      </c>
      <c r="T43" s="8">
        <f>[38]Outubro!$G$23</f>
        <v>66</v>
      </c>
      <c r="U43" s="8">
        <f>[38]Outubro!$G$24</f>
        <v>67</v>
      </c>
      <c r="V43" s="8">
        <f>[38]Outubro!$G$25</f>
        <v>63</v>
      </c>
      <c r="W43" s="8">
        <f>[38]Outubro!$G$26</f>
        <v>40</v>
      </c>
      <c r="X43" s="8">
        <f>[38]Outubro!$G$27</f>
        <v>32</v>
      </c>
      <c r="Y43" s="8">
        <f>[38]Outubro!$G$28</f>
        <v>37</v>
      </c>
      <c r="Z43" s="8">
        <f>[38]Outubro!$G$29</f>
        <v>50</v>
      </c>
      <c r="AA43" s="8">
        <f>[38]Outubro!$G$30</f>
        <v>63</v>
      </c>
      <c r="AB43" s="8">
        <f>[38]Outubro!$G$31</f>
        <v>40</v>
      </c>
      <c r="AC43" s="8">
        <f>[38]Outubro!$G$32</f>
        <v>67</v>
      </c>
      <c r="AD43" s="8">
        <f>[38]Outubro!$G$33</f>
        <v>46</v>
      </c>
      <c r="AE43" s="8">
        <f>[38]Outubro!$G$34</f>
        <v>37</v>
      </c>
      <c r="AF43" s="8">
        <f>[38]Outubro!$G$35</f>
        <v>24</v>
      </c>
      <c r="AG43" s="37">
        <f t="shared" si="3"/>
        <v>12</v>
      </c>
      <c r="AH43" s="35">
        <f t="shared" si="2"/>
        <v>41.322580645161288</v>
      </c>
      <c r="AJ43" t="s">
        <v>13</v>
      </c>
      <c r="AL43" t="s">
        <v>13</v>
      </c>
      <c r="AM43" t="s">
        <v>13</v>
      </c>
    </row>
    <row r="44" spans="1:39" x14ac:dyDescent="0.2">
      <c r="A44" s="5" t="s">
        <v>45</v>
      </c>
      <c r="B44" s="8">
        <f>[39]Outubro!$G$5</f>
        <v>20</v>
      </c>
      <c r="C44" s="8">
        <f>[39]Outubro!$G$6</f>
        <v>27</v>
      </c>
      <c r="D44" s="8">
        <f>[39]Outubro!$G$7</f>
        <v>31</v>
      </c>
      <c r="E44" s="8">
        <f>[39]Outubro!$G$8</f>
        <v>30</v>
      </c>
      <c r="F44" s="8">
        <f>[39]Outubro!$G$9</f>
        <v>27</v>
      </c>
      <c r="G44" s="8">
        <f>[39]Outubro!$G$10</f>
        <v>8</v>
      </c>
      <c r="H44" s="8">
        <f>[39]Outubro!$G$11</f>
        <v>8</v>
      </c>
      <c r="I44" s="8">
        <f>[39]Outubro!$G$12</f>
        <v>22</v>
      </c>
      <c r="J44" s="8">
        <f>[39]Outubro!$G$13</f>
        <v>33</v>
      </c>
      <c r="K44" s="8">
        <f>[39]Outubro!$G$14</f>
        <v>70</v>
      </c>
      <c r="L44" s="8">
        <f>[39]Outubro!$G$15</f>
        <v>49</v>
      </c>
      <c r="M44" s="8">
        <f>[39]Outubro!$G$16</f>
        <v>36</v>
      </c>
      <c r="N44" s="8">
        <f>[39]Outubro!$G$17</f>
        <v>29</v>
      </c>
      <c r="O44" s="8">
        <f>[39]Outubro!$G$18</f>
        <v>17</v>
      </c>
      <c r="P44" s="8">
        <f>[39]Outubro!$G$19</f>
        <v>27</v>
      </c>
      <c r="Q44" s="8">
        <f>[39]Outubro!$G$20</f>
        <v>23</v>
      </c>
      <c r="R44" s="8">
        <f>[39]Outubro!$G$21</f>
        <v>27</v>
      </c>
      <c r="S44" s="8">
        <f>[39]Outubro!$G$22</f>
        <v>45</v>
      </c>
      <c r="T44" s="8">
        <f>[39]Outubro!$G$23</f>
        <v>71</v>
      </c>
      <c r="U44" s="8">
        <f>[39]Outubro!$G$24</f>
        <v>64</v>
      </c>
      <c r="V44" s="8">
        <f>[39]Outubro!$G$25</f>
        <v>33</v>
      </c>
      <c r="W44" s="8">
        <f>[39]Outubro!$G$26</f>
        <v>43</v>
      </c>
      <c r="X44" s="8">
        <f>[39]Outubro!$G$27</f>
        <v>36</v>
      </c>
      <c r="Y44" s="8">
        <f>[39]Outubro!$G$28</f>
        <v>43</v>
      </c>
      <c r="Z44" s="8">
        <f>[39]Outubro!$G$29</f>
        <v>49</v>
      </c>
      <c r="AA44" s="8">
        <f>[39]Outubro!$G$30</f>
        <v>60</v>
      </c>
      <c r="AB44" s="8">
        <f>[39]Outubro!$G$31</f>
        <v>61</v>
      </c>
      <c r="AC44" s="8">
        <f>[39]Outubro!$G$32</f>
        <v>55</v>
      </c>
      <c r="AD44" s="8">
        <f>[39]Outubro!$G$33</f>
        <v>45</v>
      </c>
      <c r="AE44" s="8">
        <f>[39]Outubro!$G$34</f>
        <v>30</v>
      </c>
      <c r="AF44" s="8">
        <f>[39]Outubro!$G$35</f>
        <v>25</v>
      </c>
      <c r="AG44" s="37">
        <f t="shared" si="3"/>
        <v>8</v>
      </c>
      <c r="AH44" s="35">
        <f t="shared" si="2"/>
        <v>36.903225806451616</v>
      </c>
    </row>
    <row r="45" spans="1:39" hidden="1" x14ac:dyDescent="0.2">
      <c r="A45" s="5" t="s">
        <v>46</v>
      </c>
      <c r="B45" s="8" t="str">
        <f>[40]Outubro!$G$5</f>
        <v>*</v>
      </c>
      <c r="C45" s="8" t="str">
        <f>[40]Outubro!$G$6</f>
        <v>*</v>
      </c>
      <c r="D45" s="8" t="str">
        <f>[40]Outubro!$G$7</f>
        <v>*</v>
      </c>
      <c r="E45" s="8" t="str">
        <f>[40]Outubro!$G$8</f>
        <v>*</v>
      </c>
      <c r="F45" s="8" t="str">
        <f>[40]Outubro!$G$9</f>
        <v>*</v>
      </c>
      <c r="G45" s="8" t="str">
        <f>[40]Outubro!$G$10</f>
        <v>*</v>
      </c>
      <c r="H45" s="8" t="str">
        <f>[40]Outubro!$G$11</f>
        <v>*</v>
      </c>
      <c r="I45" s="8" t="str">
        <f>[40]Outubro!$G$12</f>
        <v>*</v>
      </c>
      <c r="J45" s="8" t="str">
        <f>[40]Outubro!$G$13</f>
        <v>*</v>
      </c>
      <c r="K45" s="8" t="str">
        <f>[40]Outubro!$G$14</f>
        <v>*</v>
      </c>
      <c r="L45" s="8" t="str">
        <f>[40]Outubro!$G$15</f>
        <v>*</v>
      </c>
      <c r="M45" s="8" t="str">
        <f>[40]Outubro!$G$16</f>
        <v>*</v>
      </c>
      <c r="N45" s="8" t="str">
        <f>[40]Outubro!$G$17</f>
        <v>*</v>
      </c>
      <c r="O45" s="8" t="str">
        <f>[40]Outubro!$G$18</f>
        <v>*</v>
      </c>
      <c r="P45" s="8" t="str">
        <f>[40]Outubro!$G$19</f>
        <v>*</v>
      </c>
      <c r="Q45" s="8" t="str">
        <f>[40]Outubro!$G$20</f>
        <v>*</v>
      </c>
      <c r="R45" s="8" t="str">
        <f>[40]Outubro!$G$21</f>
        <v>*</v>
      </c>
      <c r="S45" s="8" t="str">
        <f>[40]Outubro!$G$22</f>
        <v>*</v>
      </c>
      <c r="T45" s="8" t="str">
        <f>[40]Outubro!$G$23</f>
        <v>*</v>
      </c>
      <c r="U45" s="8" t="str">
        <f>[40]Outubro!$G$24</f>
        <v>*</v>
      </c>
      <c r="V45" s="8" t="str">
        <f>[40]Outubro!$G$25</f>
        <v>*</v>
      </c>
      <c r="W45" s="8" t="str">
        <f>[40]Outubro!$G$26</f>
        <v>*</v>
      </c>
      <c r="X45" s="8" t="str">
        <f>[40]Outubro!$G$27</f>
        <v>*</v>
      </c>
      <c r="Y45" s="8" t="str">
        <f>[40]Outubro!$G$28</f>
        <v>*</v>
      </c>
      <c r="Z45" s="8" t="str">
        <f>[40]Outubro!$G$29</f>
        <v>*</v>
      </c>
      <c r="AA45" s="8" t="str">
        <f>[40]Outubro!$G$30</f>
        <v>*</v>
      </c>
      <c r="AB45" s="8" t="str">
        <f>[40]Outubro!$G$31</f>
        <v>*</v>
      </c>
      <c r="AC45" s="8" t="str">
        <f>[40]Outubro!$G$32</f>
        <v>*</v>
      </c>
      <c r="AD45" s="8" t="str">
        <f>[40]Outubro!$G$33</f>
        <v>*</v>
      </c>
      <c r="AE45" s="8" t="str">
        <f>[40]Outubro!$G$34</f>
        <v>*</v>
      </c>
      <c r="AF45" s="8" t="str">
        <f>[40]Outubro!$G$35</f>
        <v>*</v>
      </c>
      <c r="AG45" s="37">
        <f t="shared" si="3"/>
        <v>0</v>
      </c>
      <c r="AH45" s="35" t="e">
        <f t="shared" si="2"/>
        <v>#DIV/0!</v>
      </c>
      <c r="AJ45" s="9" t="s">
        <v>13</v>
      </c>
      <c r="AL45" t="s">
        <v>13</v>
      </c>
    </row>
    <row r="46" spans="1:39" x14ac:dyDescent="0.2">
      <c r="A46" s="5" t="s">
        <v>47</v>
      </c>
      <c r="B46" s="8">
        <f>[41]Outubro!$G$5</f>
        <v>22</v>
      </c>
      <c r="C46" s="8">
        <f>[41]Outubro!$G$6</f>
        <v>32</v>
      </c>
      <c r="D46" s="8">
        <f>[41]Outubro!$G$7</f>
        <v>52</v>
      </c>
      <c r="E46" s="8">
        <f>[41]Outubro!$G$8</f>
        <v>34</v>
      </c>
      <c r="F46" s="8">
        <f>[41]Outubro!$G$9</f>
        <v>29</v>
      </c>
      <c r="G46" s="8">
        <f>[41]Outubro!$G$10</f>
        <v>26</v>
      </c>
      <c r="H46" s="8">
        <f>[41]Outubro!$G$11</f>
        <v>17</v>
      </c>
      <c r="I46" s="8">
        <f>[41]Outubro!$G$12</f>
        <v>28</v>
      </c>
      <c r="J46" s="8">
        <f>[41]Outubro!$G$13</f>
        <v>52</v>
      </c>
      <c r="K46" s="8">
        <f>[41]Outubro!$G$14</f>
        <v>82</v>
      </c>
      <c r="L46" s="8">
        <f>[41]Outubro!$G$15</f>
        <v>78</v>
      </c>
      <c r="M46" s="8">
        <f>[41]Outubro!$G$16</f>
        <v>48</v>
      </c>
      <c r="N46" s="8">
        <f>[41]Outubro!$G$17</f>
        <v>40</v>
      </c>
      <c r="O46" s="8">
        <f>[41]Outubro!$G$18</f>
        <v>43</v>
      </c>
      <c r="P46" s="8">
        <f>[41]Outubro!$G$19</f>
        <v>36</v>
      </c>
      <c r="Q46" s="8">
        <f>[41]Outubro!$G$20</f>
        <v>35</v>
      </c>
      <c r="R46" s="8">
        <f>[41]Outubro!$G$21</f>
        <v>32</v>
      </c>
      <c r="S46" s="8">
        <f>[41]Outubro!$G$22</f>
        <v>52</v>
      </c>
      <c r="T46" s="8">
        <f>[41]Outubro!$G$23</f>
        <v>52</v>
      </c>
      <c r="U46" s="8">
        <f>[41]Outubro!$G$24</f>
        <v>57</v>
      </c>
      <c r="V46" s="8">
        <f>[41]Outubro!$G$25</f>
        <v>49</v>
      </c>
      <c r="W46" s="8">
        <f>[41]Outubro!$G$26</f>
        <v>35</v>
      </c>
      <c r="X46" s="8">
        <f>[41]Outubro!$G$27</f>
        <v>33</v>
      </c>
      <c r="Y46" s="8">
        <f>[41]Outubro!$G$28</f>
        <v>34</v>
      </c>
      <c r="Z46" s="8">
        <f>[41]Outubro!$G$29</f>
        <v>23</v>
      </c>
      <c r="AA46" s="8">
        <f>[41]Outubro!$G$30</f>
        <v>31</v>
      </c>
      <c r="AB46" s="8">
        <f>[41]Outubro!$G$31</f>
        <v>18</v>
      </c>
      <c r="AC46" s="8">
        <f>[41]Outubro!$G$32</f>
        <v>34</v>
      </c>
      <c r="AD46" s="8">
        <f>[41]Outubro!$G$33</f>
        <v>32</v>
      </c>
      <c r="AE46" s="8">
        <f>[41]Outubro!$G$34</f>
        <v>29</v>
      </c>
      <c r="AF46" s="8">
        <f>[41]Outubro!$G$35</f>
        <v>33</v>
      </c>
      <c r="AG46" s="37">
        <f t="shared" si="3"/>
        <v>17</v>
      </c>
      <c r="AH46" s="35">
        <f t="shared" si="2"/>
        <v>38.645161290322584</v>
      </c>
      <c r="AI46" s="9" t="s">
        <v>13</v>
      </c>
      <c r="AJ46" t="s">
        <v>13</v>
      </c>
      <c r="AK46" t="s">
        <v>13</v>
      </c>
      <c r="AL46" t="s">
        <v>13</v>
      </c>
    </row>
    <row r="47" spans="1:39" x14ac:dyDescent="0.2">
      <c r="A47" s="5" t="s">
        <v>48</v>
      </c>
      <c r="B47" s="8">
        <f>[42]Outubro!$G$5</f>
        <v>21</v>
      </c>
      <c r="C47" s="8">
        <f>[42]Outubro!$G$6</f>
        <v>23</v>
      </c>
      <c r="D47" s="8">
        <f>[42]Outubro!$G$7</f>
        <v>42</v>
      </c>
      <c r="E47" s="8">
        <f>[42]Outubro!$G$8</f>
        <v>33</v>
      </c>
      <c r="F47" s="8">
        <f>[42]Outubro!$G$9</f>
        <v>22</v>
      </c>
      <c r="G47" s="8">
        <f>[42]Outubro!$G$10</f>
        <v>10</v>
      </c>
      <c r="H47" s="8">
        <f>[42]Outubro!$G$11</f>
        <v>9</v>
      </c>
      <c r="I47" s="8">
        <f>[42]Outubro!$G$12</f>
        <v>17</v>
      </c>
      <c r="J47" s="8">
        <f>[42]Outubro!$G$13</f>
        <v>26</v>
      </c>
      <c r="K47" s="8">
        <f>[42]Outubro!$G$14</f>
        <v>72</v>
      </c>
      <c r="L47" s="8">
        <f>[42]Outubro!$G$15</f>
        <v>76</v>
      </c>
      <c r="M47" s="8">
        <f>[42]Outubro!$G$16</f>
        <v>32</v>
      </c>
      <c r="N47" s="8">
        <f>[42]Outubro!$G$17</f>
        <v>35</v>
      </c>
      <c r="O47" s="8">
        <f>[42]Outubro!$G$18</f>
        <v>23</v>
      </c>
      <c r="P47" s="8">
        <f>[42]Outubro!$G$19</f>
        <v>26</v>
      </c>
      <c r="Q47" s="8">
        <f>[42]Outubro!$G$20</f>
        <v>27</v>
      </c>
      <c r="R47" s="8">
        <f>[42]Outubro!$G$21</f>
        <v>24</v>
      </c>
      <c r="S47" s="8">
        <f>[42]Outubro!$G$22</f>
        <v>44</v>
      </c>
      <c r="T47" s="8">
        <f>[42]Outubro!$G$23</f>
        <v>75</v>
      </c>
      <c r="U47" s="8">
        <f>[42]Outubro!$G$24</f>
        <v>52</v>
      </c>
      <c r="V47" s="8">
        <f>[42]Outubro!$G$25</f>
        <v>39</v>
      </c>
      <c r="W47" s="8">
        <f>[42]Outubro!$G$26</f>
        <v>32</v>
      </c>
      <c r="X47" s="8">
        <f>[42]Outubro!$G$27</f>
        <v>30</v>
      </c>
      <c r="Y47" s="8">
        <f>[42]Outubro!$G$28</f>
        <v>31</v>
      </c>
      <c r="Z47" s="8">
        <f>[42]Outubro!$G$29</f>
        <v>45</v>
      </c>
      <c r="AA47" s="8">
        <f>[42]Outubro!$G$30</f>
        <v>59</v>
      </c>
      <c r="AB47" s="8">
        <f>[42]Outubro!$G$31</f>
        <v>41</v>
      </c>
      <c r="AC47" s="8">
        <f>[42]Outubro!$G$32</f>
        <v>50</v>
      </c>
      <c r="AD47" s="8">
        <f>[42]Outubro!$G$33</f>
        <v>32</v>
      </c>
      <c r="AE47" s="8">
        <f>[42]Outubro!$G$34</f>
        <v>29</v>
      </c>
      <c r="AF47" s="8">
        <f>[42]Outubro!$G$35</f>
        <v>25</v>
      </c>
      <c r="AG47" s="37">
        <f t="shared" si="3"/>
        <v>9</v>
      </c>
      <c r="AH47" s="35">
        <f t="shared" si="2"/>
        <v>35.548387096774192</v>
      </c>
      <c r="AL47" t="s">
        <v>13</v>
      </c>
    </row>
    <row r="48" spans="1:39" x14ac:dyDescent="0.2">
      <c r="A48" s="5" t="s">
        <v>49</v>
      </c>
      <c r="B48" s="8">
        <f>[43]Outubro!$G$5</f>
        <v>20</v>
      </c>
      <c r="C48" s="8">
        <f>[43]Outubro!$G$6</f>
        <v>33</v>
      </c>
      <c r="D48" s="8">
        <f>[43]Outubro!$G$7</f>
        <v>28</v>
      </c>
      <c r="E48" s="8">
        <f>[43]Outubro!$G$8</f>
        <v>23</v>
      </c>
      <c r="F48" s="8">
        <f>[43]Outubro!$G$9</f>
        <v>15</v>
      </c>
      <c r="G48" s="8">
        <f>[43]Outubro!$G$10</f>
        <v>11</v>
      </c>
      <c r="H48" s="8">
        <f>[43]Outubro!$G$11</f>
        <v>10</v>
      </c>
      <c r="I48" s="8">
        <f>[43]Outubro!$G$12</f>
        <v>21</v>
      </c>
      <c r="J48" s="8">
        <f>[43]Outubro!$G$13</f>
        <v>28</v>
      </c>
      <c r="K48" s="8">
        <f>[43]Outubro!$G$14</f>
        <v>36</v>
      </c>
      <c r="L48" s="8">
        <f>[43]Outubro!$G$15</f>
        <v>37</v>
      </c>
      <c r="M48" s="8">
        <f>[43]Outubro!$G$16</f>
        <v>33</v>
      </c>
      <c r="N48" s="8">
        <f>[43]Outubro!$G$17</f>
        <v>26</v>
      </c>
      <c r="O48" s="8">
        <f>[43]Outubro!$G$18</f>
        <v>15</v>
      </c>
      <c r="P48" s="8">
        <f>[43]Outubro!$G$19</f>
        <v>25</v>
      </c>
      <c r="Q48" s="8">
        <f>[43]Outubro!$G$20</f>
        <v>28</v>
      </c>
      <c r="R48" s="8">
        <f>[43]Outubro!$G$21</f>
        <v>29</v>
      </c>
      <c r="S48" s="8">
        <f>[43]Outubro!$G$22</f>
        <v>44</v>
      </c>
      <c r="T48" s="8">
        <f>[43]Outubro!$G$23</f>
        <v>49</v>
      </c>
      <c r="U48" s="8">
        <f>[43]Outubro!$G$24</f>
        <v>32</v>
      </c>
      <c r="V48" s="8">
        <f>[43]Outubro!$G$25</f>
        <v>30</v>
      </c>
      <c r="W48" s="8">
        <f>[43]Outubro!$G$26</f>
        <v>31</v>
      </c>
      <c r="X48" s="8">
        <f>[43]Outubro!$G$27</f>
        <v>33</v>
      </c>
      <c r="Y48" s="8">
        <f>[43]Outubro!$G$28</f>
        <v>28</v>
      </c>
      <c r="Z48" s="8" t="s">
        <v>12</v>
      </c>
      <c r="AA48" s="8">
        <f>[43]Outubro!$G$30</f>
        <v>48</v>
      </c>
      <c r="AB48" s="8">
        <f>[43]Outubro!$G$31</f>
        <v>57</v>
      </c>
      <c r="AC48" s="8">
        <f>[43]Outubro!$G$32</f>
        <v>32</v>
      </c>
      <c r="AD48" s="8">
        <f>[43]Outubro!$G$33</f>
        <v>48</v>
      </c>
      <c r="AE48" s="8">
        <f>[43]Outubro!$G$34</f>
        <v>33</v>
      </c>
      <c r="AF48" s="8">
        <f>[43]Outubro!$G$35</f>
        <v>32</v>
      </c>
      <c r="AG48" s="37">
        <f t="shared" si="3"/>
        <v>10</v>
      </c>
      <c r="AH48" s="35">
        <f t="shared" si="2"/>
        <v>30.5</v>
      </c>
      <c r="AI48" s="9" t="s">
        <v>13</v>
      </c>
      <c r="AJ48" t="s">
        <v>13</v>
      </c>
      <c r="AK48" t="s">
        <v>13</v>
      </c>
    </row>
    <row r="49" spans="1:38" x14ac:dyDescent="0.2">
      <c r="A49" s="5" t="s">
        <v>50</v>
      </c>
      <c r="B49" s="8">
        <f>[44]Outubro!$G$5</f>
        <v>15</v>
      </c>
      <c r="C49" s="8">
        <f>[44]Outubro!$G$6</f>
        <v>16</v>
      </c>
      <c r="D49" s="8">
        <f>[44]Outubro!$G$7</f>
        <v>27</v>
      </c>
      <c r="E49" s="8">
        <f>[44]Outubro!$G$8</f>
        <v>30</v>
      </c>
      <c r="F49" s="8">
        <f>[44]Outubro!$G$9</f>
        <v>16</v>
      </c>
      <c r="G49" s="8">
        <f>[44]Outubro!$G$10</f>
        <v>12</v>
      </c>
      <c r="H49" s="8">
        <f>[44]Outubro!$G$11</f>
        <v>12</v>
      </c>
      <c r="I49" s="8">
        <f>[44]Outubro!$G$12</f>
        <v>11</v>
      </c>
      <c r="J49" s="8">
        <f>[44]Outubro!$G$13</f>
        <v>26</v>
      </c>
      <c r="K49" s="8">
        <f>[44]Outubro!$G$14</f>
        <v>57</v>
      </c>
      <c r="L49" s="8">
        <f>[44]Outubro!$G$15</f>
        <v>44</v>
      </c>
      <c r="M49" s="8">
        <f>[44]Outubro!$G$16</f>
        <v>35</v>
      </c>
      <c r="N49" s="8">
        <f>[44]Outubro!$G$17</f>
        <v>19</v>
      </c>
      <c r="O49" s="8">
        <f>[44]Outubro!$G$18</f>
        <v>25</v>
      </c>
      <c r="P49" s="8">
        <f>[44]Outubro!$G$19</f>
        <v>28</v>
      </c>
      <c r="Q49" s="8">
        <f>[44]Outubro!$G$20</f>
        <v>20</v>
      </c>
      <c r="R49" s="8">
        <f>[44]Outubro!$G$21</f>
        <v>16</v>
      </c>
      <c r="S49" s="8">
        <f>[44]Outubro!$G$22</f>
        <v>31</v>
      </c>
      <c r="T49" s="8">
        <f>[44]Outubro!$G$23</f>
        <v>49</v>
      </c>
      <c r="U49" s="8">
        <f>[44]Outubro!$G$24</f>
        <v>70</v>
      </c>
      <c r="V49" s="8">
        <f>[44]Outubro!$G$25</f>
        <v>53</v>
      </c>
      <c r="W49" s="8">
        <f>[44]Outubro!$G$26</f>
        <v>43</v>
      </c>
      <c r="X49" s="8">
        <f>[44]Outubro!$G$27</f>
        <v>35</v>
      </c>
      <c r="Y49" s="8">
        <f>[44]Outubro!$G$28</f>
        <v>34</v>
      </c>
      <c r="Z49" s="8">
        <f>[44]Outubro!$G$29</f>
        <v>38</v>
      </c>
      <c r="AA49" s="8">
        <f>[44]Outubro!$G$30</f>
        <v>56</v>
      </c>
      <c r="AB49" s="8">
        <f>[44]Outubro!$G$31</f>
        <v>47</v>
      </c>
      <c r="AC49" s="8">
        <f>[44]Outubro!$G$32</f>
        <v>58</v>
      </c>
      <c r="AD49" s="8">
        <f>[44]Outubro!$G$33</f>
        <v>32</v>
      </c>
      <c r="AE49" s="8">
        <f>[44]Outubro!$G$34</f>
        <v>28</v>
      </c>
      <c r="AF49" s="8">
        <f>[44]Outubro!$G$35</f>
        <v>22</v>
      </c>
      <c r="AG49" s="37">
        <f t="shared" si="3"/>
        <v>11</v>
      </c>
      <c r="AH49" s="35">
        <f t="shared" si="2"/>
        <v>32.41935483870968</v>
      </c>
      <c r="AJ49" t="s">
        <v>13</v>
      </c>
    </row>
    <row r="50" spans="1:38" s="4" customFormat="1" ht="17.100000000000001" customHeight="1" x14ac:dyDescent="0.2">
      <c r="A50" s="48" t="s">
        <v>62</v>
      </c>
      <c r="B50" s="14">
        <f t="shared" ref="B50:AF50" si="4">MIN(B5:B49)</f>
        <v>13</v>
      </c>
      <c r="C50" s="14">
        <f t="shared" si="4"/>
        <v>13</v>
      </c>
      <c r="D50" s="14">
        <f t="shared" si="4"/>
        <v>22</v>
      </c>
      <c r="E50" s="14">
        <f t="shared" si="4"/>
        <v>23</v>
      </c>
      <c r="F50" s="14">
        <f t="shared" si="4"/>
        <v>14</v>
      </c>
      <c r="G50" s="14">
        <f t="shared" si="4"/>
        <v>7</v>
      </c>
      <c r="H50" s="14">
        <f t="shared" si="4"/>
        <v>7</v>
      </c>
      <c r="I50" s="14">
        <f t="shared" si="4"/>
        <v>11</v>
      </c>
      <c r="J50" s="14">
        <f t="shared" si="4"/>
        <v>22</v>
      </c>
      <c r="K50" s="14">
        <f t="shared" si="4"/>
        <v>0</v>
      </c>
      <c r="L50" s="14">
        <f t="shared" si="4"/>
        <v>31</v>
      </c>
      <c r="M50" s="14">
        <f t="shared" si="4"/>
        <v>28</v>
      </c>
      <c r="N50" s="14">
        <f t="shared" si="4"/>
        <v>15</v>
      </c>
      <c r="O50" s="14">
        <f t="shared" si="4"/>
        <v>14</v>
      </c>
      <c r="P50" s="14">
        <f t="shared" si="4"/>
        <v>20</v>
      </c>
      <c r="Q50" s="14">
        <f t="shared" si="4"/>
        <v>20</v>
      </c>
      <c r="R50" s="14">
        <f t="shared" si="4"/>
        <v>16</v>
      </c>
      <c r="S50" s="14">
        <f t="shared" si="4"/>
        <v>31</v>
      </c>
      <c r="T50" s="14">
        <f t="shared" si="4"/>
        <v>46</v>
      </c>
      <c r="U50" s="14">
        <f t="shared" si="4"/>
        <v>28</v>
      </c>
      <c r="V50" s="14">
        <f t="shared" si="4"/>
        <v>24</v>
      </c>
      <c r="W50" s="14">
        <f t="shared" si="4"/>
        <v>24</v>
      </c>
      <c r="X50" s="14">
        <f t="shared" si="4"/>
        <v>26</v>
      </c>
      <c r="Y50" s="14">
        <f t="shared" si="4"/>
        <v>25</v>
      </c>
      <c r="Z50" s="14">
        <f t="shared" si="4"/>
        <v>16</v>
      </c>
      <c r="AA50" s="14">
        <f t="shared" si="4"/>
        <v>27</v>
      </c>
      <c r="AB50" s="14">
        <f t="shared" si="4"/>
        <v>17</v>
      </c>
      <c r="AC50" s="14">
        <f t="shared" si="4"/>
        <v>22</v>
      </c>
      <c r="AD50" s="14">
        <f t="shared" si="4"/>
        <v>27</v>
      </c>
      <c r="AE50" s="14">
        <f t="shared" si="4"/>
        <v>20</v>
      </c>
      <c r="AF50" s="14">
        <f t="shared" si="4"/>
        <v>19</v>
      </c>
      <c r="AG50" s="37">
        <f t="shared" si="3"/>
        <v>0</v>
      </c>
      <c r="AH50" s="35">
        <f t="shared" si="2"/>
        <v>20.258064516129032</v>
      </c>
      <c r="AL50" s="4" t="s">
        <v>13</v>
      </c>
    </row>
    <row r="51" spans="1:38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9"/>
      <c r="AF51" s="19"/>
      <c r="AG51" s="38"/>
      <c r="AH51" s="39"/>
    </row>
    <row r="52" spans="1:38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38"/>
      <c r="AH52" s="40"/>
      <c r="AJ52" s="9" t="s">
        <v>13</v>
      </c>
      <c r="AL52" t="s">
        <v>13</v>
      </c>
    </row>
    <row r="53" spans="1:38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38"/>
      <c r="AH53" s="40"/>
    </row>
    <row r="54" spans="1:38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38"/>
      <c r="AH54" s="41"/>
    </row>
    <row r="55" spans="1:38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38"/>
      <c r="AH55" s="39"/>
      <c r="AL55" t="s">
        <v>13</v>
      </c>
    </row>
    <row r="56" spans="1:38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5"/>
      <c r="AF56" s="25"/>
      <c r="AG56" s="38"/>
      <c r="AH56" s="39"/>
    </row>
    <row r="57" spans="1:38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42"/>
      <c r="AH57" s="43"/>
    </row>
    <row r="58" spans="1:38" x14ac:dyDescent="0.2">
      <c r="AG58" s="2"/>
    </row>
    <row r="63" spans="1:38" x14ac:dyDescent="0.2">
      <c r="P63" s="1" t="s">
        <v>13</v>
      </c>
      <c r="AE63" s="1" t="s">
        <v>13</v>
      </c>
      <c r="AI63" t="s">
        <v>13</v>
      </c>
    </row>
    <row r="64" spans="1:38" x14ac:dyDescent="0.2">
      <c r="T64" s="1" t="s">
        <v>13</v>
      </c>
      <c r="Z64" s="1" t="s">
        <v>13</v>
      </c>
    </row>
    <row r="66" spans="7:14" x14ac:dyDescent="0.2">
      <c r="N66" s="1" t="s">
        <v>13</v>
      </c>
    </row>
    <row r="67" spans="7:14" x14ac:dyDescent="0.2">
      <c r="G67" s="1" t="s">
        <v>13</v>
      </c>
    </row>
    <row r="69" spans="7:14" x14ac:dyDescent="0.2">
      <c r="J69" s="1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2:X52"/>
    <mergeCell ref="T53:X53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="90" zoomScaleNormal="90" workbookViewId="0">
      <selection activeCell="AJ28" sqref="AJ28"/>
    </sheetView>
  </sheetViews>
  <sheetFormatPr defaultColWidth="8.7109375" defaultRowHeight="12.75" x14ac:dyDescent="0.2"/>
  <cols>
    <col min="1" max="1" width="25.28515625" style="1" customWidth="1"/>
    <col min="2" max="2" width="5.42578125" style="49" customWidth="1"/>
    <col min="3" max="3" width="6.42578125" style="49" customWidth="1"/>
    <col min="4" max="32" width="5.42578125" style="49" customWidth="1"/>
    <col min="33" max="33" width="7.42578125" style="2" customWidth="1"/>
  </cols>
  <sheetData>
    <row r="1" spans="1:36" ht="20.100000000000001" customHeight="1" x14ac:dyDescent="0.2">
      <c r="A1" s="118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6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6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56</v>
      </c>
      <c r="AH3" s="33" t="s">
        <v>3</v>
      </c>
    </row>
    <row r="4" spans="1:36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6" s="4" customFormat="1" x14ac:dyDescent="0.2">
      <c r="A5" s="5" t="s">
        <v>4</v>
      </c>
      <c r="B5" s="6">
        <f>[1]Outubro!$H$5</f>
        <v>11.88</v>
      </c>
      <c r="C5" s="6">
        <f>[1]Outubro!$H$6</f>
        <v>14.4</v>
      </c>
      <c r="D5" s="6">
        <f>[1]Outubro!$H$7</f>
        <v>10.44</v>
      </c>
      <c r="E5" s="6">
        <f>[1]Outubro!$H$8</f>
        <v>12.24</v>
      </c>
      <c r="F5" s="6">
        <f>[1]Outubro!$H$9</f>
        <v>12.24</v>
      </c>
      <c r="G5" s="6">
        <f>[1]Outubro!$H$10</f>
        <v>10.08</v>
      </c>
      <c r="H5" s="6">
        <f>[1]Outubro!$H$11</f>
        <v>8.2799999999999994</v>
      </c>
      <c r="I5" s="6">
        <f>[1]Outubro!$H$12</f>
        <v>8.64</v>
      </c>
      <c r="J5" s="6">
        <f>[1]Outubro!$H$13</f>
        <v>14.4</v>
      </c>
      <c r="K5" s="6">
        <f>[1]Outubro!$H$14</f>
        <v>6.84</v>
      </c>
      <c r="L5" s="6">
        <f>[1]Outubro!$H$15</f>
        <v>14.4</v>
      </c>
      <c r="M5" s="6">
        <f>[1]Outubro!$H$16</f>
        <v>6.84</v>
      </c>
      <c r="N5" s="6">
        <f>[1]Outubro!$H$17</f>
        <v>9.36</v>
      </c>
      <c r="O5" s="6">
        <f>[1]Outubro!$H$18</f>
        <v>12.24</v>
      </c>
      <c r="P5" s="6">
        <f>[1]Outubro!$H$19</f>
        <v>21.6</v>
      </c>
      <c r="Q5" s="6">
        <f>[1]Outubro!$H$20</f>
        <v>21.6</v>
      </c>
      <c r="R5" s="6">
        <f>[1]Outubro!$H$21</f>
        <v>9.7200000000000006</v>
      </c>
      <c r="S5" s="6">
        <f>[1]Outubro!$H$22</f>
        <v>18</v>
      </c>
      <c r="T5" s="6">
        <f>[1]Outubro!$H$23</f>
        <v>7.56</v>
      </c>
      <c r="U5" s="6">
        <f>[1]Outubro!$H$24</f>
        <v>9</v>
      </c>
      <c r="V5" s="6">
        <f>[1]Outubro!$H$25</f>
        <v>10.44</v>
      </c>
      <c r="W5" s="6">
        <f>[1]Outubro!$H$26</f>
        <v>8.64</v>
      </c>
      <c r="X5" s="6">
        <f>[1]Outubro!$H$27</f>
        <v>15.84</v>
      </c>
      <c r="Y5" s="6">
        <f>[1]Outubro!$H$28</f>
        <v>20.16</v>
      </c>
      <c r="Z5" s="6">
        <f>[1]Outubro!$H$29</f>
        <v>14.04</v>
      </c>
      <c r="AA5" s="6">
        <f>[1]Outubro!$H$30</f>
        <v>11.88</v>
      </c>
      <c r="AB5" s="6">
        <f>[1]Outubro!$H$31</f>
        <v>6.84</v>
      </c>
      <c r="AC5" s="6">
        <f>[1]Outubro!$H$32</f>
        <v>10.8</v>
      </c>
      <c r="AD5" s="6">
        <f>[1]Outubro!$H$33</f>
        <v>10.44</v>
      </c>
      <c r="AE5" s="6">
        <f>[1]Outubro!$H$34</f>
        <v>9</v>
      </c>
      <c r="AF5" s="6">
        <f>[1]Outubro!$H$35</f>
        <v>16.2</v>
      </c>
      <c r="AG5" s="37">
        <f t="shared" ref="AG5:AG11" si="1">MAX(B5:AF5)</f>
        <v>21.6</v>
      </c>
      <c r="AH5" s="35">
        <f t="shared" ref="AH5:AH11" si="2">AVERAGE(B5:AF5)</f>
        <v>12.065806451612904</v>
      </c>
    </row>
    <row r="6" spans="1:36" x14ac:dyDescent="0.2">
      <c r="A6" s="5" t="s">
        <v>5</v>
      </c>
      <c r="B6" s="8">
        <f>[2]Outubro!$H$5</f>
        <v>22.68</v>
      </c>
      <c r="C6" s="8">
        <f>[2]Outubro!$H$6</f>
        <v>16.559999999999999</v>
      </c>
      <c r="D6" s="8">
        <f>[2]Outubro!$H$7</f>
        <v>8.64</v>
      </c>
      <c r="E6" s="8">
        <f>[2]Outubro!$H$8</f>
        <v>19.440000000000001</v>
      </c>
      <c r="F6" s="8">
        <f>[2]Outubro!$H$9</f>
        <v>24.12</v>
      </c>
      <c r="G6" s="8">
        <f>[2]Outubro!$H$10</f>
        <v>14.4</v>
      </c>
      <c r="H6" s="8">
        <f>[2]Outubro!$H$11</f>
        <v>18.72</v>
      </c>
      <c r="I6" s="8">
        <f>[2]Outubro!$H$12</f>
        <v>16.559999999999999</v>
      </c>
      <c r="J6" s="8">
        <f>[2]Outubro!$H$13</f>
        <v>17.28</v>
      </c>
      <c r="K6" s="8">
        <f>[2]Outubro!$H$14</f>
        <v>15.84</v>
      </c>
      <c r="L6" s="8">
        <f>[2]Outubro!$H$15</f>
        <v>15.84</v>
      </c>
      <c r="M6" s="8">
        <f>[2]Outubro!$H$16</f>
        <v>13.68</v>
      </c>
      <c r="N6" s="8">
        <f>[2]Outubro!$H$17</f>
        <v>18.72</v>
      </c>
      <c r="O6" s="8">
        <f>[2]Outubro!$H$18</f>
        <v>23.04</v>
      </c>
      <c r="P6" s="8">
        <f>[2]Outubro!$H$19</f>
        <v>18.72</v>
      </c>
      <c r="Q6" s="8">
        <f>[2]Outubro!$H$20</f>
        <v>16.920000000000002</v>
      </c>
      <c r="R6" s="8">
        <f>[2]Outubro!$H$21</f>
        <v>16.559999999999999</v>
      </c>
      <c r="S6" s="8">
        <f>[2]Outubro!$H$22</f>
        <v>21.96</v>
      </c>
      <c r="T6" s="8">
        <f>[2]Outubro!$H$23</f>
        <v>12.96</v>
      </c>
      <c r="U6" s="8">
        <f>[2]Outubro!$H$24</f>
        <v>16.920000000000002</v>
      </c>
      <c r="V6" s="8">
        <f>[2]Outubro!$H$25</f>
        <v>20.16</v>
      </c>
      <c r="W6" s="8">
        <f>[2]Outubro!$H$26</f>
        <v>14.4</v>
      </c>
      <c r="X6" s="8">
        <f>[2]Outubro!$H$27</f>
        <v>14.76</v>
      </c>
      <c r="Y6" s="8">
        <f>[2]Outubro!$H$28</f>
        <v>20.52</v>
      </c>
      <c r="Z6" s="8">
        <f>[2]Outubro!$H$29</f>
        <v>10.08</v>
      </c>
      <c r="AA6" s="8">
        <f>[2]Outubro!$H$30</f>
        <v>9</v>
      </c>
      <c r="AB6" s="8">
        <f>[2]Outubro!$H$31</f>
        <v>6.48</v>
      </c>
      <c r="AC6" s="8">
        <f>[2]Outubro!$H$32</f>
        <v>15.12</v>
      </c>
      <c r="AD6" s="8">
        <f>[2]Outubro!$H$33</f>
        <v>10.8</v>
      </c>
      <c r="AE6" s="8">
        <f>[2]Outubro!$H$34</f>
        <v>14.76</v>
      </c>
      <c r="AF6" s="8">
        <f>[2]Outubro!$H$35</f>
        <v>23.04</v>
      </c>
      <c r="AG6" s="37">
        <f t="shared" si="1"/>
        <v>24.12</v>
      </c>
      <c r="AH6" s="35">
        <f t="shared" si="2"/>
        <v>16.409032258064517</v>
      </c>
    </row>
    <row r="7" spans="1:36" x14ac:dyDescent="0.2">
      <c r="A7" s="5" t="s">
        <v>6</v>
      </c>
      <c r="B7" s="8">
        <f>[3]Outubro!$H$5</f>
        <v>17.28</v>
      </c>
      <c r="C7" s="8">
        <f>[3]Outubro!$H$6</f>
        <v>20.16</v>
      </c>
      <c r="D7" s="8">
        <f>[3]Outubro!$H$7</f>
        <v>15.12</v>
      </c>
      <c r="E7" s="8">
        <f>[3]Outubro!$H$8</f>
        <v>18</v>
      </c>
      <c r="F7" s="8">
        <f>[3]Outubro!$H$9</f>
        <v>19.440000000000001</v>
      </c>
      <c r="G7" s="8">
        <f>[3]Outubro!$H$10</f>
        <v>15.12</v>
      </c>
      <c r="H7" s="8">
        <f>[3]Outubro!$H$11</f>
        <v>20.16</v>
      </c>
      <c r="I7" s="8">
        <f>[3]Outubro!$H$12</f>
        <v>16.559999999999999</v>
      </c>
      <c r="J7" s="8">
        <f>[3]Outubro!$H$13</f>
        <v>20.16</v>
      </c>
      <c r="K7" s="8">
        <f>[3]Outubro!$H$14</f>
        <v>13.68</v>
      </c>
      <c r="L7" s="8">
        <f>[3]Outubro!$H$15</f>
        <v>19.079999999999998</v>
      </c>
      <c r="M7" s="8">
        <f>[3]Outubro!$H$16</f>
        <v>12.24</v>
      </c>
      <c r="N7" s="8">
        <f>[3]Outubro!$H$17</f>
        <v>15.48</v>
      </c>
      <c r="O7" s="8">
        <f>[3]Outubro!$H$18</f>
        <v>20.52</v>
      </c>
      <c r="P7" s="8">
        <f>[3]Outubro!$H$19</f>
        <v>20.52</v>
      </c>
      <c r="Q7" s="8">
        <f>[3]Outubro!$H$20</f>
        <v>10.08</v>
      </c>
      <c r="R7" s="8">
        <f>[3]Outubro!$H$21</f>
        <v>14.4</v>
      </c>
      <c r="S7" s="8">
        <f>[3]Outubro!$H$22</f>
        <v>24.48</v>
      </c>
      <c r="T7" s="8">
        <f>[3]Outubro!$H$23</f>
        <v>14.4</v>
      </c>
      <c r="U7" s="8">
        <f>[3]Outubro!$H$24</f>
        <v>16.920000000000002</v>
      </c>
      <c r="V7" s="8">
        <f>[3]Outubro!$H$25</f>
        <v>20.16</v>
      </c>
      <c r="W7" s="8">
        <f>[3]Outubro!$H$26</f>
        <v>15.12</v>
      </c>
      <c r="X7" s="8">
        <f>[3]Outubro!$H$27</f>
        <v>23.4</v>
      </c>
      <c r="Y7" s="8">
        <f>[3]Outubro!$H$28</f>
        <v>25.92</v>
      </c>
      <c r="Z7" s="8">
        <f>[3]Outubro!$H$29</f>
        <v>16.2</v>
      </c>
      <c r="AA7" s="8">
        <f>[3]Outubro!$H$30</f>
        <v>10.44</v>
      </c>
      <c r="AB7" s="8">
        <f>[3]Outubro!$H$31</f>
        <v>10.44</v>
      </c>
      <c r="AC7" s="8">
        <f>[3]Outubro!$H$32</f>
        <v>17.64</v>
      </c>
      <c r="AD7" s="8">
        <f>[3]Outubro!$H$33</f>
        <v>13.68</v>
      </c>
      <c r="AE7" s="8">
        <f>[3]Outubro!$H$34</f>
        <v>15.84</v>
      </c>
      <c r="AF7" s="8">
        <f>[3]Outubro!$H$35</f>
        <v>21.6</v>
      </c>
      <c r="AG7" s="37">
        <f t="shared" si="1"/>
        <v>25.92</v>
      </c>
      <c r="AH7" s="35">
        <f t="shared" si="2"/>
        <v>17.233548387096775</v>
      </c>
    </row>
    <row r="8" spans="1:36" x14ac:dyDescent="0.2">
      <c r="A8" s="5" t="s">
        <v>7</v>
      </c>
      <c r="B8" s="8">
        <f>[4]Outubro!$H$5</f>
        <v>17.28</v>
      </c>
      <c r="C8" s="8">
        <f>[4]Outubro!$H$6</f>
        <v>12.6</v>
      </c>
      <c r="D8" s="8">
        <f>[4]Outubro!$H$7</f>
        <v>7.2</v>
      </c>
      <c r="E8" s="8">
        <f>[4]Outubro!$H$8</f>
        <v>12.6</v>
      </c>
      <c r="F8" s="8">
        <f>[4]Outubro!$H$9</f>
        <v>16.559999999999999</v>
      </c>
      <c r="G8" s="8">
        <f>[4]Outubro!$H$10</f>
        <v>18.72</v>
      </c>
      <c r="H8" s="8">
        <f>[4]Outubro!$H$11</f>
        <v>18.36</v>
      </c>
      <c r="I8" s="8">
        <f>[4]Outubro!$H$12</f>
        <v>15.12</v>
      </c>
      <c r="J8" s="8">
        <f>[4]Outubro!$H$13</f>
        <v>12.96</v>
      </c>
      <c r="K8" s="8">
        <f>[4]Outubro!$H$14</f>
        <v>16.920000000000002</v>
      </c>
      <c r="L8" s="8">
        <f>[4]Outubro!$H$15</f>
        <v>9.36</v>
      </c>
      <c r="M8" s="8">
        <f>[4]Outubro!$H$16</f>
        <v>12.6</v>
      </c>
      <c r="N8" s="8">
        <f>[4]Outubro!$H$17</f>
        <v>12.24</v>
      </c>
      <c r="O8" s="8">
        <f>[4]Outubro!$H$18</f>
        <v>15.12</v>
      </c>
      <c r="P8" s="8">
        <f>[4]Outubro!$H$19</f>
        <v>11.52</v>
      </c>
      <c r="Q8" s="8">
        <f>[4]Outubro!$H$20</f>
        <v>10.44</v>
      </c>
      <c r="R8" s="8">
        <f>[4]Outubro!$H$21</f>
        <v>17.28</v>
      </c>
      <c r="S8" s="8">
        <f>[4]Outubro!$H$22</f>
        <v>11.16</v>
      </c>
      <c r="T8" s="8">
        <f>[4]Outubro!$H$23</f>
        <v>1.44</v>
      </c>
      <c r="U8" s="8">
        <f>[4]Outubro!$H$24</f>
        <v>12.96</v>
      </c>
      <c r="V8" s="8">
        <f>[4]Outubro!$H$25</f>
        <v>23.04</v>
      </c>
      <c r="W8" s="8">
        <f>[4]Outubro!$H$26</f>
        <v>16.559999999999999</v>
      </c>
      <c r="X8" s="8">
        <f>[4]Outubro!$H$27</f>
        <v>11.88</v>
      </c>
      <c r="Y8" s="8">
        <f>[4]Outubro!$H$28</f>
        <v>19.8</v>
      </c>
      <c r="Z8" s="8">
        <f>[4]Outubro!$H$29</f>
        <v>13.32</v>
      </c>
      <c r="AA8" s="8">
        <f>[4]Outubro!$H$30</f>
        <v>23.4</v>
      </c>
      <c r="AB8" s="8">
        <f>[4]Outubro!$H$31</f>
        <v>2.52</v>
      </c>
      <c r="AC8" s="8">
        <f>[4]Outubro!$H$32</f>
        <v>10.8</v>
      </c>
      <c r="AD8" s="8">
        <f>[4]Outubro!$H$33</f>
        <v>10.08</v>
      </c>
      <c r="AE8" s="8">
        <f>[4]Outubro!$H$34</f>
        <v>8.2799999999999994</v>
      </c>
      <c r="AF8" s="8">
        <f>[4]Outubro!$H$35</f>
        <v>12.96</v>
      </c>
      <c r="AG8" s="37">
        <f t="shared" si="1"/>
        <v>23.4</v>
      </c>
      <c r="AH8" s="35">
        <f t="shared" si="2"/>
        <v>13.389677419354836</v>
      </c>
    </row>
    <row r="9" spans="1:36" x14ac:dyDescent="0.2">
      <c r="A9" s="5" t="s">
        <v>8</v>
      </c>
      <c r="B9" s="8">
        <f>[5]Outubro!$H$5</f>
        <v>21.6</v>
      </c>
      <c r="C9" s="8">
        <f>[5]Outubro!$H$6</f>
        <v>20.88</v>
      </c>
      <c r="D9" s="8">
        <f>[5]Outubro!$H$7</f>
        <v>16.2</v>
      </c>
      <c r="E9" s="8">
        <f>[5]Outubro!$H$8</f>
        <v>19.8</v>
      </c>
      <c r="F9" s="8">
        <f>[5]Outubro!$H$9</f>
        <v>23.76</v>
      </c>
      <c r="G9" s="8">
        <f>[5]Outubro!$H$10</f>
        <v>23.04</v>
      </c>
      <c r="H9" s="8">
        <f>[5]Outubro!$H$11</f>
        <v>20.16</v>
      </c>
      <c r="I9" s="8">
        <f>[5]Outubro!$H$12</f>
        <v>20.16</v>
      </c>
      <c r="J9" s="8">
        <f>[5]Outubro!$H$13</f>
        <v>26.64</v>
      </c>
      <c r="K9" s="8">
        <f>[5]Outubro!$H$14</f>
        <v>18</v>
      </c>
      <c r="L9" s="8">
        <f>[5]Outubro!$H$15</f>
        <v>20.88</v>
      </c>
      <c r="M9" s="8">
        <f>[5]Outubro!$H$16</f>
        <v>14.76</v>
      </c>
      <c r="N9" s="8">
        <f>[5]Outubro!$H$17</f>
        <v>15.48</v>
      </c>
      <c r="O9" s="8">
        <f>[5]Outubro!$H$18</f>
        <v>22.68</v>
      </c>
      <c r="P9" s="8">
        <f>[5]Outubro!$H$19</f>
        <v>18.36</v>
      </c>
      <c r="Q9" s="8">
        <f>[5]Outubro!$H$20</f>
        <v>32.4</v>
      </c>
      <c r="R9" s="8">
        <f>[5]Outubro!$H$21</f>
        <v>27.72</v>
      </c>
      <c r="S9" s="8">
        <f>[5]Outubro!$H$22</f>
        <v>25.2</v>
      </c>
      <c r="T9" s="8">
        <f>[5]Outubro!$H$23</f>
        <v>14.4</v>
      </c>
      <c r="U9" s="8">
        <f>[5]Outubro!$H$24</f>
        <v>20.16</v>
      </c>
      <c r="V9" s="8">
        <f>[5]Outubro!$H$25</f>
        <v>25.56</v>
      </c>
      <c r="W9" s="8">
        <f>[5]Outubro!$H$26</f>
        <v>21.96</v>
      </c>
      <c r="X9" s="8">
        <f>[5]Outubro!$H$27</f>
        <v>16.2</v>
      </c>
      <c r="Y9" s="8">
        <f>[5]Outubro!$H$28</f>
        <v>25.56</v>
      </c>
      <c r="Z9" s="8">
        <f>[5]Outubro!$H$29</f>
        <v>14.4</v>
      </c>
      <c r="AA9" s="8">
        <f>[5]Outubro!$H$30</f>
        <v>27</v>
      </c>
      <c r="AB9" s="8">
        <f>[5]Outubro!$H$31</f>
        <v>12.96</v>
      </c>
      <c r="AC9" s="8">
        <f>[5]Outubro!$H$32</f>
        <v>21.96</v>
      </c>
      <c r="AD9" s="8">
        <f>[5]Outubro!$H$33</f>
        <v>15.84</v>
      </c>
      <c r="AE9" s="8">
        <f>[5]Outubro!$H$34</f>
        <v>20.52</v>
      </c>
      <c r="AF9" s="8">
        <f>[5]Outubro!$H$35</f>
        <v>21.96</v>
      </c>
      <c r="AG9" s="37">
        <f t="shared" si="1"/>
        <v>32.4</v>
      </c>
      <c r="AH9" s="35">
        <f t="shared" si="2"/>
        <v>20.845161290322583</v>
      </c>
    </row>
    <row r="10" spans="1:36" x14ac:dyDescent="0.2">
      <c r="A10" s="5" t="s">
        <v>9</v>
      </c>
      <c r="B10" s="8">
        <f>[6]Outubro!$H$5</f>
        <v>24.48</v>
      </c>
      <c r="C10" s="8">
        <f>[6]Outubro!$H$6</f>
        <v>23.04</v>
      </c>
      <c r="D10" s="8">
        <f>[6]Outubro!$H$7</f>
        <v>18</v>
      </c>
      <c r="E10" s="8">
        <f>[6]Outubro!$H$8</f>
        <v>26.64</v>
      </c>
      <c r="F10" s="8">
        <f>[6]Outubro!$H$9</f>
        <v>28.44</v>
      </c>
      <c r="G10" s="8">
        <f>[6]Outubro!$H$10</f>
        <v>29.16</v>
      </c>
      <c r="H10" s="8">
        <f>[6]Outubro!$H$11</f>
        <v>23.76</v>
      </c>
      <c r="I10" s="8">
        <f>[6]Outubro!$H$12</f>
        <v>18.72</v>
      </c>
      <c r="J10" s="8">
        <f>[6]Outubro!$H$13</f>
        <v>25.92</v>
      </c>
      <c r="K10" s="8">
        <f>[6]Outubro!$H$14</f>
        <v>23.76</v>
      </c>
      <c r="L10" s="8">
        <f>[6]Outubro!$H$15</f>
        <v>32.04</v>
      </c>
      <c r="M10" s="8">
        <f>[6]Outubro!$H$16</f>
        <v>16.920000000000002</v>
      </c>
      <c r="N10" s="8">
        <f>[6]Outubro!$H$17</f>
        <v>16.559999999999999</v>
      </c>
      <c r="O10" s="8">
        <f>[6]Outubro!$H$18</f>
        <v>23.76</v>
      </c>
      <c r="P10" s="8">
        <f>[6]Outubro!$H$19</f>
        <v>16.2</v>
      </c>
      <c r="Q10" s="8">
        <f>[6]Outubro!$H$20</f>
        <v>13.32</v>
      </c>
      <c r="R10" s="8">
        <f>[6]Outubro!$H$21</f>
        <v>22.68</v>
      </c>
      <c r="S10" s="8">
        <f>[6]Outubro!$H$22</f>
        <v>20.88</v>
      </c>
      <c r="T10" s="8">
        <f>[6]Outubro!$H$23</f>
        <v>16.2</v>
      </c>
      <c r="U10" s="8">
        <f>[6]Outubro!$H$24</f>
        <v>22.32</v>
      </c>
      <c r="V10" s="8">
        <f>[6]Outubro!$H$25</f>
        <v>20.88</v>
      </c>
      <c r="W10" s="8">
        <f>[6]Outubro!$H$26</f>
        <v>22.68</v>
      </c>
      <c r="X10" s="8">
        <f>[6]Outubro!$H$27</f>
        <v>25.92</v>
      </c>
      <c r="Y10" s="8">
        <f>[6]Outubro!$H$28</f>
        <v>26.64</v>
      </c>
      <c r="Z10" s="8">
        <f>[6]Outubro!$H$29</f>
        <v>21.6</v>
      </c>
      <c r="AA10" s="8">
        <f>[6]Outubro!$H$30</f>
        <v>18</v>
      </c>
      <c r="AB10" s="8">
        <f>[6]Outubro!$H$31</f>
        <v>13.68</v>
      </c>
      <c r="AC10" s="8">
        <f>[6]Outubro!$H$32</f>
        <v>22.32</v>
      </c>
      <c r="AD10" s="8">
        <f>[6]Outubro!$H$33</f>
        <v>16.559999999999999</v>
      </c>
      <c r="AE10" s="8">
        <f>[6]Outubro!$H$34</f>
        <v>16.920000000000002</v>
      </c>
      <c r="AF10" s="8">
        <f>[6]Outubro!$H$35</f>
        <v>16.559999999999999</v>
      </c>
      <c r="AG10" s="37">
        <f t="shared" si="1"/>
        <v>32.04</v>
      </c>
      <c r="AH10" s="35">
        <f t="shared" si="2"/>
        <v>21.437419354838703</v>
      </c>
    </row>
    <row r="11" spans="1:36" x14ac:dyDescent="0.2">
      <c r="A11" s="5" t="s">
        <v>10</v>
      </c>
      <c r="B11" s="8">
        <f>[7]Outubro!$H$5</f>
        <v>13.68</v>
      </c>
      <c r="C11" s="8">
        <f>[7]Outubro!$H$6</f>
        <v>17.64</v>
      </c>
      <c r="D11" s="8">
        <f>[7]Outubro!$H$7</f>
        <v>24.12</v>
      </c>
      <c r="E11" s="8">
        <f>[7]Outubro!$H$8</f>
        <v>22.32</v>
      </c>
      <c r="F11" s="8">
        <f>[7]Outubro!$H$9</f>
        <v>24.48</v>
      </c>
      <c r="G11" s="8">
        <f>[7]Outubro!$H$10</f>
        <v>22.32</v>
      </c>
      <c r="H11" s="8">
        <f>[7]Outubro!$H$11</f>
        <v>19.8</v>
      </c>
      <c r="I11" s="8">
        <f>[7]Outubro!$H$12</f>
        <v>18.72</v>
      </c>
      <c r="J11" s="8">
        <f>[7]Outubro!$H$13</f>
        <v>20.88</v>
      </c>
      <c r="K11" s="8">
        <f>[7]Outubro!$H$14</f>
        <v>18.72</v>
      </c>
      <c r="L11" s="8">
        <f>[7]Outubro!$H$15</f>
        <v>25.56</v>
      </c>
      <c r="M11" s="8">
        <f>[7]Outubro!$H$16</f>
        <v>13.32</v>
      </c>
      <c r="N11" s="8">
        <f>[7]Outubro!$H$17</f>
        <v>21.24</v>
      </c>
      <c r="O11" s="8">
        <f>[7]Outubro!$H$18</f>
        <v>25.56</v>
      </c>
      <c r="P11" s="8">
        <f>[7]Outubro!$H$19</f>
        <v>20.52</v>
      </c>
      <c r="Q11" s="8">
        <f>[7]Outubro!$H$20</f>
        <v>15.48</v>
      </c>
      <c r="R11" s="8">
        <f>[7]Outubro!$H$21</f>
        <v>14.4</v>
      </c>
      <c r="S11" s="8">
        <f>[7]Outubro!$H$22</f>
        <v>19.079999999999998</v>
      </c>
      <c r="T11" s="8">
        <f>[7]Outubro!$H$23</f>
        <v>18</v>
      </c>
      <c r="U11" s="8">
        <f>[7]Outubro!$H$24</f>
        <v>19.079999999999998</v>
      </c>
      <c r="V11" s="8">
        <f>[7]Outubro!$H$25</f>
        <v>19.8</v>
      </c>
      <c r="W11" s="8">
        <f>[7]Outubro!$H$26</f>
        <v>16.920000000000002</v>
      </c>
      <c r="X11" s="8">
        <f>[7]Outubro!$H$27</f>
        <v>24.12</v>
      </c>
      <c r="Y11" s="8">
        <f>[7]Outubro!$H$28</f>
        <v>21.96</v>
      </c>
      <c r="Z11" s="8">
        <f>[7]Outubro!$H$29</f>
        <v>18.36</v>
      </c>
      <c r="AA11" s="8">
        <f>[7]Outubro!$H$30</f>
        <v>26.28</v>
      </c>
      <c r="AB11" s="8">
        <f>[7]Outubro!$H$31</f>
        <v>15.48</v>
      </c>
      <c r="AC11" s="8">
        <f>[7]Outubro!$H$32</f>
        <v>21.96</v>
      </c>
      <c r="AD11" s="8">
        <f>[7]Outubro!$H$33</f>
        <v>14.04</v>
      </c>
      <c r="AE11" s="8">
        <f>[7]Outubro!$H$34</f>
        <v>19.440000000000001</v>
      </c>
      <c r="AF11" s="8">
        <f>[7]Outubro!$H$35</f>
        <v>22.32</v>
      </c>
      <c r="AG11" s="37">
        <f t="shared" si="1"/>
        <v>26.28</v>
      </c>
      <c r="AH11" s="35">
        <f t="shared" si="2"/>
        <v>19.858064516129037</v>
      </c>
    </row>
    <row r="12" spans="1:36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 t="s">
        <v>12</v>
      </c>
      <c r="AH12" s="35" t="s">
        <v>12</v>
      </c>
    </row>
    <row r="13" spans="1:36" x14ac:dyDescent="0.2">
      <c r="A13" s="5" t="s">
        <v>14</v>
      </c>
      <c r="B13" s="8">
        <f>[8]Outubro!$H$5</f>
        <v>24.84</v>
      </c>
      <c r="C13" s="8">
        <f>[8]Outubro!$H$6</f>
        <v>24.84</v>
      </c>
      <c r="D13" s="8">
        <f>[8]Outubro!$H$7</f>
        <v>29.16</v>
      </c>
      <c r="E13" s="8">
        <f>[8]Outubro!$H$8</f>
        <v>15.48</v>
      </c>
      <c r="F13" s="8">
        <f>[8]Outubro!$H$9</f>
        <v>15.12</v>
      </c>
      <c r="G13" s="8">
        <f>[8]Outubro!$H$10</f>
        <v>15.12</v>
      </c>
      <c r="H13" s="8">
        <f>[8]Outubro!$H$11</f>
        <v>20.52</v>
      </c>
      <c r="I13" s="8">
        <f>[8]Outubro!$H$12</f>
        <v>26.28</v>
      </c>
      <c r="J13" s="8">
        <f>[8]Outubro!$H$13</f>
        <v>23.04</v>
      </c>
      <c r="K13" s="8">
        <f>[8]Outubro!$H$14</f>
        <v>18</v>
      </c>
      <c r="L13" s="8">
        <f>[8]Outubro!$H$15</f>
        <v>25.92</v>
      </c>
      <c r="M13" s="8">
        <f>[8]Outubro!$H$16</f>
        <v>11.52</v>
      </c>
      <c r="N13" s="8">
        <f>[8]Outubro!$H$17</f>
        <v>16.2</v>
      </c>
      <c r="O13" s="8">
        <f>[8]Outubro!$H$18</f>
        <v>14.76</v>
      </c>
      <c r="P13" s="8">
        <f>[8]Outubro!$H$19</f>
        <v>15.84</v>
      </c>
      <c r="Q13" s="8">
        <f>[8]Outubro!$H$20</f>
        <v>16.559999999999999</v>
      </c>
      <c r="R13" s="8">
        <f>[8]Outubro!$H$21</f>
        <v>13.68</v>
      </c>
      <c r="S13" s="8">
        <f>[8]Outubro!$H$22</f>
        <v>32.4</v>
      </c>
      <c r="T13" s="8">
        <f>[8]Outubro!$H$23</f>
        <v>17.64</v>
      </c>
      <c r="U13" s="8">
        <f>[8]Outubro!$H$24</f>
        <v>18.72</v>
      </c>
      <c r="V13" s="8">
        <f>[8]Outubro!$H$25</f>
        <v>15.48</v>
      </c>
      <c r="W13" s="8">
        <f>[8]Outubro!$H$26</f>
        <v>17.64</v>
      </c>
      <c r="X13" s="8">
        <f>[8]Outubro!$H$27</f>
        <v>21.24</v>
      </c>
      <c r="Y13" s="8">
        <f>[8]Outubro!$H$28</f>
        <v>37.799999999999997</v>
      </c>
      <c r="Z13" s="8">
        <f>[8]Outubro!$H$29</f>
        <v>19.440000000000001</v>
      </c>
      <c r="AA13" s="8">
        <f>[8]Outubro!$H$30</f>
        <v>27.36</v>
      </c>
      <c r="AB13" s="8">
        <f>[8]Outubro!$H$31</f>
        <v>15.12</v>
      </c>
      <c r="AC13" s="8">
        <f>[8]Outubro!$H$32</f>
        <v>11.52</v>
      </c>
      <c r="AD13" s="8">
        <f>[8]Outubro!$H$33</f>
        <v>11.88</v>
      </c>
      <c r="AE13" s="8">
        <f>[8]Outubro!$H$34</f>
        <v>12.24</v>
      </c>
      <c r="AF13" s="8">
        <f>[8]Outubro!$H$35</f>
        <v>19.8</v>
      </c>
      <c r="AG13" s="37">
        <f>MAX(B13:AF13)</f>
        <v>37.799999999999997</v>
      </c>
      <c r="AH13" s="35">
        <f>AVERAGE(B13:AF13)</f>
        <v>19.521290322580644</v>
      </c>
    </row>
    <row r="14" spans="1:36" x14ac:dyDescent="0.2">
      <c r="A14" s="5" t="s">
        <v>16</v>
      </c>
      <c r="B14" s="8">
        <f>[10]Outubro!$H$5</f>
        <v>20.16</v>
      </c>
      <c r="C14" s="8">
        <f>[10]Outubro!$H$6</f>
        <v>32.04</v>
      </c>
      <c r="D14" s="8">
        <f>[10]Outubro!$H$7</f>
        <v>21.6</v>
      </c>
      <c r="E14" s="8">
        <f>[10]Outubro!$H$8</f>
        <v>15.48</v>
      </c>
      <c r="F14" s="8">
        <f>[10]Outubro!$H$9</f>
        <v>20.16</v>
      </c>
      <c r="G14" s="8">
        <f>[10]Outubro!$H$10</f>
        <v>19.440000000000001</v>
      </c>
      <c r="H14" s="8">
        <f>[10]Outubro!$H$11</f>
        <v>22.32</v>
      </c>
      <c r="I14" s="8">
        <f>[10]Outubro!$H$12</f>
        <v>21.24</v>
      </c>
      <c r="J14" s="8">
        <f>[10]Outubro!$H$13</f>
        <v>26.28</v>
      </c>
      <c r="K14" s="8">
        <f>[10]Outubro!$H$14</f>
        <v>16.920000000000002</v>
      </c>
      <c r="L14" s="8">
        <f>[10]Outubro!$H$15</f>
        <v>22.32</v>
      </c>
      <c r="M14" s="8">
        <f>[10]Outubro!$H$16</f>
        <v>12.6</v>
      </c>
      <c r="N14" s="8">
        <f>[10]Outubro!$H$17</f>
        <v>15.84</v>
      </c>
      <c r="O14" s="8">
        <f>[10]Outubro!$H$18</f>
        <v>24.48</v>
      </c>
      <c r="P14" s="8">
        <f>[10]Outubro!$H$19</f>
        <v>19.8</v>
      </c>
      <c r="Q14" s="8">
        <f>[10]Outubro!$H$20</f>
        <v>29.16</v>
      </c>
      <c r="R14" s="8">
        <f>[10]Outubro!$H$21</f>
        <v>18.36</v>
      </c>
      <c r="S14" s="8">
        <f>[10]Outubro!$H$22</f>
        <v>36</v>
      </c>
      <c r="T14" s="8">
        <f>[10]Outubro!$H$23</f>
        <v>11.16</v>
      </c>
      <c r="U14" s="8">
        <f>[10]Outubro!$H$24</f>
        <v>14.4</v>
      </c>
      <c r="V14" s="8">
        <f>[10]Outubro!$H$25</f>
        <v>19.8</v>
      </c>
      <c r="W14" s="8">
        <f>[10]Outubro!$H$26</f>
        <v>16.2</v>
      </c>
      <c r="X14" s="8">
        <f>[10]Outubro!$H$27</f>
        <v>15.12</v>
      </c>
      <c r="Y14" s="8">
        <f>[10]Outubro!$H$28</f>
        <v>29.52</v>
      </c>
      <c r="Z14" s="8">
        <f>[10]Outubro!$H$29</f>
        <v>19.8</v>
      </c>
      <c r="AA14" s="8">
        <f>[10]Outubro!$H$30</f>
        <v>22.32</v>
      </c>
      <c r="AB14" s="8">
        <f>[10]Outubro!$H$31</f>
        <v>19.8</v>
      </c>
      <c r="AC14" s="8">
        <f>[10]Outubro!$H$32</f>
        <v>18.36</v>
      </c>
      <c r="AD14" s="8">
        <f>[10]Outubro!$H$33</f>
        <v>13.68</v>
      </c>
      <c r="AE14" s="8">
        <f>[10]Outubro!$H$34</f>
        <v>14.4</v>
      </c>
      <c r="AF14" s="8">
        <f>[10]Outubro!$H$35</f>
        <v>25.2</v>
      </c>
      <c r="AG14" s="37">
        <f>MAX(B14:AF14)</f>
        <v>36</v>
      </c>
      <c r="AH14" s="35">
        <f>AVERAGE(B14:AF14)</f>
        <v>20.450322580645164</v>
      </c>
    </row>
    <row r="15" spans="1:36" hidden="1" x14ac:dyDescent="0.2">
      <c r="A15" s="5" t="s">
        <v>17</v>
      </c>
      <c r="B15" s="8">
        <f>[11]Outubro!$H$5</f>
        <v>18.36</v>
      </c>
      <c r="C15" s="8">
        <f>[11]Outubro!$H$6</f>
        <v>28.44</v>
      </c>
      <c r="D15" s="8">
        <f>[11]Outubro!$H$7</f>
        <v>36</v>
      </c>
      <c r="E15" s="8">
        <f>[11]Outubro!$H$8</f>
        <v>23.4</v>
      </c>
      <c r="F15" s="8">
        <f>[11]Outubro!$H$9</f>
        <v>23.4</v>
      </c>
      <c r="G15" s="8">
        <f>[11]Outubro!$H$10</f>
        <v>84.24</v>
      </c>
      <c r="H15" s="8">
        <f>[11]Outubro!$H$11</f>
        <v>23.4</v>
      </c>
      <c r="I15" s="8">
        <f>[11]Outubro!$H$12</f>
        <v>18</v>
      </c>
      <c r="J15" s="8">
        <f>[11]Outubro!$H$13</f>
        <v>27.36</v>
      </c>
      <c r="K15" s="8">
        <f>[11]Outubro!$H$14</f>
        <v>19.8</v>
      </c>
      <c r="L15" s="8">
        <f>[11]Outubro!$H$15</f>
        <v>27.72</v>
      </c>
      <c r="M15" s="8">
        <f>[11]Outubro!$H$16</f>
        <v>14.04</v>
      </c>
      <c r="N15" s="8">
        <f>[11]Outubro!$H$17</f>
        <v>15.48</v>
      </c>
      <c r="O15" s="8">
        <f>[11]Outubro!$H$18</f>
        <v>15.84</v>
      </c>
      <c r="P15" s="8">
        <f>[11]Outubro!$H$19</f>
        <v>17.64</v>
      </c>
      <c r="Q15" s="8">
        <f>[11]Outubro!$H$20</f>
        <v>19.079999999999998</v>
      </c>
      <c r="R15" s="8">
        <f>[11]Outubro!$H$21</f>
        <v>14.04</v>
      </c>
      <c r="S15" s="8">
        <f>[11]Outubro!$H$22</f>
        <v>18.72</v>
      </c>
      <c r="T15" s="8" t="str">
        <f>[11]Outubro!$H$23</f>
        <v>*</v>
      </c>
      <c r="U15" s="8" t="str">
        <f>[11]Outubro!$H$24</f>
        <v>*</v>
      </c>
      <c r="V15" s="8">
        <f>[11]Outubro!$H$25</f>
        <v>15.12</v>
      </c>
      <c r="W15" s="8">
        <f>[11]Outubro!$H$26</f>
        <v>15.48</v>
      </c>
      <c r="X15" s="8">
        <f>[11]Outubro!$H$27</f>
        <v>18</v>
      </c>
      <c r="Y15" s="8">
        <f>[11]Outubro!$H$28</f>
        <v>23.76</v>
      </c>
      <c r="Z15" s="8">
        <f>[11]Outubro!$H$29</f>
        <v>16.559999999999999</v>
      </c>
      <c r="AA15" s="8">
        <f>[11]Outubro!$H$30</f>
        <v>12.6</v>
      </c>
      <c r="AB15" s="8">
        <f>[11]Outubro!$H$31</f>
        <v>0</v>
      </c>
      <c r="AC15" s="8">
        <f>[11]Outubro!$H$32</f>
        <v>0</v>
      </c>
      <c r="AD15" s="8">
        <f>[11]Outubro!$H$33</f>
        <v>0</v>
      </c>
      <c r="AE15" s="8">
        <f>[11]Outubro!$H$34</f>
        <v>0</v>
      </c>
      <c r="AF15" s="8">
        <f>[11]Outubro!$H$35</f>
        <v>13.68</v>
      </c>
      <c r="AG15" s="37" t="s">
        <v>12</v>
      </c>
      <c r="AH15" s="35" t="s">
        <v>12</v>
      </c>
    </row>
    <row r="16" spans="1:36" x14ac:dyDescent="0.2">
      <c r="A16" s="5" t="s">
        <v>18</v>
      </c>
      <c r="B16" s="8">
        <f>[12]Outubro!$H$5</f>
        <v>18</v>
      </c>
      <c r="C16" s="8">
        <f>[12]Outubro!$H$6</f>
        <v>21.24</v>
      </c>
      <c r="D16" s="8">
        <f>[12]Outubro!$H$7</f>
        <v>16.2</v>
      </c>
      <c r="E16" s="8">
        <f>[12]Outubro!$H$8</f>
        <v>21.24</v>
      </c>
      <c r="F16" s="8">
        <f>[12]Outubro!$H$9</f>
        <v>28.44</v>
      </c>
      <c r="G16" s="8">
        <f>[12]Outubro!$H$10</f>
        <v>25.92</v>
      </c>
      <c r="H16" s="8">
        <f>[12]Outubro!$H$11</f>
        <v>27</v>
      </c>
      <c r="I16" s="8">
        <f>[12]Outubro!$H$12</f>
        <v>15.84</v>
      </c>
      <c r="J16" s="8">
        <f>[12]Outubro!$H$13</f>
        <v>25.2</v>
      </c>
      <c r="K16" s="8">
        <f>[12]Outubro!$H$14</f>
        <v>19.079999999999998</v>
      </c>
      <c r="L16" s="8">
        <f>[12]Outubro!$H$15</f>
        <v>22.68</v>
      </c>
      <c r="M16" s="8">
        <f>[12]Outubro!$H$16</f>
        <v>14.4</v>
      </c>
      <c r="N16" s="8">
        <f>[12]Outubro!$H$17</f>
        <v>19.079999999999998</v>
      </c>
      <c r="O16" s="8">
        <f>[12]Outubro!$H$18</f>
        <v>18</v>
      </c>
      <c r="P16" s="8">
        <f>[12]Outubro!$H$19</f>
        <v>21.96</v>
      </c>
      <c r="Q16" s="8">
        <f>[12]Outubro!$H$20</f>
        <v>13.32</v>
      </c>
      <c r="R16" s="8">
        <f>[12]Outubro!$H$21</f>
        <v>19.440000000000001</v>
      </c>
      <c r="S16" s="8">
        <f>[12]Outubro!$H$22</f>
        <v>17.64</v>
      </c>
      <c r="T16" s="8">
        <f>[12]Outubro!$H$23</f>
        <v>12.96</v>
      </c>
      <c r="U16" s="8">
        <f>[12]Outubro!$H$24</f>
        <v>15.84</v>
      </c>
      <c r="V16" s="8">
        <f>[12]Outubro!$H$25</f>
        <v>20.88</v>
      </c>
      <c r="W16" s="8">
        <f>[12]Outubro!$H$26</f>
        <v>20.16</v>
      </c>
      <c r="X16" s="8">
        <f>[12]Outubro!$H$27</f>
        <v>18.72</v>
      </c>
      <c r="Y16" s="8">
        <f>[12]Outubro!$H$28</f>
        <v>26.28</v>
      </c>
      <c r="Z16" s="8">
        <f>[12]Outubro!$H$29</f>
        <v>19.079999999999998</v>
      </c>
      <c r="AA16" s="8">
        <f>[12]Outubro!$H$30</f>
        <v>14.4</v>
      </c>
      <c r="AB16" s="8">
        <f>[12]Outubro!$H$31</f>
        <v>10.44</v>
      </c>
      <c r="AC16" s="8">
        <f>[12]Outubro!$H$32</f>
        <v>17.64</v>
      </c>
      <c r="AD16" s="8">
        <f>[12]Outubro!$H$33</f>
        <v>11.88</v>
      </c>
      <c r="AE16" s="8">
        <f>[12]Outubro!$H$34</f>
        <v>14.4</v>
      </c>
      <c r="AF16" s="8">
        <f>[12]Outubro!$H$35</f>
        <v>20.16</v>
      </c>
      <c r="AG16" s="37">
        <f t="shared" ref="AG16:AG43" si="3">MAX(B16:AF16)</f>
        <v>28.44</v>
      </c>
      <c r="AH16" s="35">
        <f t="shared" ref="AH16:AH43" si="4">AVERAGE(B16:AF16)</f>
        <v>18.952258064516126</v>
      </c>
      <c r="AJ16" s="9" t="s">
        <v>13</v>
      </c>
    </row>
    <row r="17" spans="1:38" x14ac:dyDescent="0.2">
      <c r="A17" s="5" t="s">
        <v>19</v>
      </c>
      <c r="B17" s="8">
        <f>[13]Outubro!$G5</f>
        <v>14</v>
      </c>
      <c r="C17" s="8">
        <f>[13]Outubro!$G6</f>
        <v>14</v>
      </c>
      <c r="D17" s="8">
        <f>[13]Outubro!$G7</f>
        <v>24</v>
      </c>
      <c r="E17" s="8">
        <f>[13]Outubro!$G8</f>
        <v>28</v>
      </c>
      <c r="F17" s="8">
        <f>[13]Outubro!$G9</f>
        <v>23</v>
      </c>
      <c r="G17" s="8">
        <f>[13]Outubro!$G10</f>
        <v>9</v>
      </c>
      <c r="H17" s="8">
        <f>[13]Outubro!$G11</f>
        <v>8</v>
      </c>
      <c r="I17" s="8">
        <f>[13]Outubro!$G12</f>
        <v>19</v>
      </c>
      <c r="J17" s="8">
        <f>[13]Outubro!$G13</f>
        <v>27</v>
      </c>
      <c r="K17" s="8">
        <f>[13]Outubro!$G14</f>
        <v>49</v>
      </c>
      <c r="L17" s="8">
        <f>[13]Outubro!$G15</f>
        <v>33</v>
      </c>
      <c r="M17" s="8">
        <f>[13]Outubro!$G16</f>
        <v>33</v>
      </c>
      <c r="N17" s="8">
        <f>[13]Outubro!$G17</f>
        <v>21</v>
      </c>
      <c r="O17" s="8">
        <f>[13]Outubro!$G18</f>
        <v>25</v>
      </c>
      <c r="P17" s="8">
        <f>[13]Outubro!$G19</f>
        <v>33</v>
      </c>
      <c r="Q17" s="8">
        <f>[13]Outubro!$G20</f>
        <v>29</v>
      </c>
      <c r="R17" s="8">
        <f>[13]Outubro!$G21</f>
        <v>22</v>
      </c>
      <c r="S17" s="8">
        <f>[13]Outubro!$G22</f>
        <v>39</v>
      </c>
      <c r="T17" s="8">
        <f>[13]Outubro!$G23</f>
        <v>49</v>
      </c>
      <c r="U17" s="8">
        <f>[13]Outubro!$G24</f>
        <v>69</v>
      </c>
      <c r="V17" s="8">
        <f>[13]Outubro!$G25</f>
        <v>41</v>
      </c>
      <c r="W17" s="8">
        <f>[13]Outubro!$G26</f>
        <v>43</v>
      </c>
      <c r="X17" s="8">
        <f>[13]Outubro!$G27</f>
        <v>35</v>
      </c>
      <c r="Y17" s="8">
        <f>[13]Outubro!$G28</f>
        <v>42</v>
      </c>
      <c r="Z17" s="8">
        <f>[13]Outubro!$G29</f>
        <v>42</v>
      </c>
      <c r="AA17" s="8">
        <f>[13]Outubro!$G30</f>
        <v>49</v>
      </c>
      <c r="AB17" s="8">
        <f>[13]Outubro!$G31</f>
        <v>57</v>
      </c>
      <c r="AC17" s="8">
        <f>[13]Outubro!$G32</f>
        <v>57</v>
      </c>
      <c r="AD17" s="8">
        <f>[13]Outubro!$G33</f>
        <v>39</v>
      </c>
      <c r="AE17" s="8">
        <f>[13]Outubro!$G34</f>
        <v>30</v>
      </c>
      <c r="AF17" s="8">
        <f>[13]Outubro!$G35</f>
        <v>32</v>
      </c>
      <c r="AG17" s="37">
        <f t="shared" si="3"/>
        <v>69</v>
      </c>
      <c r="AH17" s="35">
        <f t="shared" si="4"/>
        <v>33.387096774193552</v>
      </c>
      <c r="AI17" s="9" t="s">
        <v>13</v>
      </c>
      <c r="AJ17" s="9" t="s">
        <v>13</v>
      </c>
    </row>
    <row r="18" spans="1:38" x14ac:dyDescent="0.2">
      <c r="A18" s="5" t="s">
        <v>20</v>
      </c>
      <c r="B18" s="8">
        <f>[14]Outubro!$H$5</f>
        <v>18.72</v>
      </c>
      <c r="C18" s="8">
        <f>[14]Outubro!$H$6</f>
        <v>16.559999999999999</v>
      </c>
      <c r="D18" s="8">
        <f>[14]Outubro!$H$7</f>
        <v>20.16</v>
      </c>
      <c r="E18" s="8">
        <f>[14]Outubro!$H$8</f>
        <v>13.32</v>
      </c>
      <c r="F18" s="8">
        <f>[14]Outubro!$H$9</f>
        <v>20.16</v>
      </c>
      <c r="G18" s="8">
        <f>[14]Outubro!$H$10</f>
        <v>72.575999999999993</v>
      </c>
      <c r="H18" s="8">
        <f>[14]Outubro!$H$11</f>
        <v>16.920000000000002</v>
      </c>
      <c r="I18" s="8">
        <f>[14]Outubro!$H$12</f>
        <v>26.28</v>
      </c>
      <c r="J18" s="8">
        <f>[14]Outubro!$H$13</f>
        <v>20.88</v>
      </c>
      <c r="K18" s="8">
        <f>[14]Outubro!$H$14</f>
        <v>15.12</v>
      </c>
      <c r="L18" s="8">
        <f>[14]Outubro!$H$15</f>
        <v>28.44</v>
      </c>
      <c r="M18" s="8">
        <f>[14]Outubro!$H$16</f>
        <v>10.44</v>
      </c>
      <c r="N18" s="8">
        <f>[14]Outubro!$H$17</f>
        <v>11.16</v>
      </c>
      <c r="O18" s="8">
        <f>[14]Outubro!$H$18</f>
        <v>16.559999999999999</v>
      </c>
      <c r="P18" s="8" t="str">
        <f>[14]Outubro!$H$19</f>
        <v>*</v>
      </c>
      <c r="Q18" s="8" t="str">
        <f>[14]Outubro!$H$20</f>
        <v>*</v>
      </c>
      <c r="R18" s="8" t="str">
        <f>[14]Outubro!$H$21</f>
        <v>*</v>
      </c>
      <c r="S18" s="8" t="str">
        <f>[14]Outubro!$H$22</f>
        <v>*</v>
      </c>
      <c r="T18" s="8" t="str">
        <f>[14]Outubro!$H$23</f>
        <v>*</v>
      </c>
      <c r="U18" s="8" t="str">
        <f>[14]Outubro!$H$24</f>
        <v>*</v>
      </c>
      <c r="V18" s="8" t="str">
        <f>[14]Outubro!$H$25</f>
        <v>*</v>
      </c>
      <c r="W18" s="8" t="str">
        <f>[14]Outubro!$H$26</f>
        <v>*</v>
      </c>
      <c r="X18" s="8">
        <f>[14]Outubro!$H$27</f>
        <v>19.8</v>
      </c>
      <c r="Y18" s="8" t="str">
        <f>[14]Outubro!$H$28</f>
        <v>*</v>
      </c>
      <c r="Z18" s="8" t="str">
        <f>[14]Outubro!$H$29</f>
        <v>*</v>
      </c>
      <c r="AA18" s="8" t="str">
        <f>[14]Outubro!$H$30</f>
        <v>*</v>
      </c>
      <c r="AB18" s="8" t="str">
        <f>[14]Outubro!$H$31</f>
        <v>*</v>
      </c>
      <c r="AC18" s="8" t="str">
        <f>[14]Outubro!$H$32</f>
        <v>*</v>
      </c>
      <c r="AD18" s="8" t="str">
        <f>[14]Outubro!$H$33</f>
        <v>*</v>
      </c>
      <c r="AE18" s="8" t="str">
        <f>[14]Outubro!$H$34</f>
        <v>*</v>
      </c>
      <c r="AF18" s="8" t="str">
        <f>[14]Outubro!$H$35</f>
        <v>*</v>
      </c>
      <c r="AG18" s="37">
        <f t="shared" si="3"/>
        <v>72.575999999999993</v>
      </c>
      <c r="AH18" s="35">
        <f t="shared" si="4"/>
        <v>21.806400000000004</v>
      </c>
      <c r="AJ18" t="s">
        <v>13</v>
      </c>
    </row>
    <row r="19" spans="1:38" x14ac:dyDescent="0.2">
      <c r="A19" s="5" t="s">
        <v>21</v>
      </c>
      <c r="B19" s="8">
        <f>[15]Outubro!$H$5</f>
        <v>16.920000000000002</v>
      </c>
      <c r="C19" s="8">
        <f>[15]Outubro!$H$6</f>
        <v>13.68</v>
      </c>
      <c r="D19" s="8">
        <f>[15]Outubro!$H$7</f>
        <v>24.12</v>
      </c>
      <c r="E19" s="8">
        <f>[15]Outubro!$H$8</f>
        <v>15.48</v>
      </c>
      <c r="F19" s="8">
        <f>[15]Outubro!$H$9</f>
        <v>11.88</v>
      </c>
      <c r="G19" s="8">
        <f>[15]Outubro!$H$10</f>
        <v>14.04</v>
      </c>
      <c r="H19" s="8">
        <f>[15]Outubro!$H$11</f>
        <v>16.2</v>
      </c>
      <c r="I19" s="8">
        <f>[15]Outubro!$H$12</f>
        <v>14.76</v>
      </c>
      <c r="J19" s="8">
        <f>[15]Outubro!$H$13</f>
        <v>19.440000000000001</v>
      </c>
      <c r="K19" s="8">
        <f>[15]Outubro!$H$14</f>
        <v>14.04</v>
      </c>
      <c r="L19" s="8">
        <f>[15]Outubro!$H$15</f>
        <v>15.12</v>
      </c>
      <c r="M19" s="8">
        <f>[15]Outubro!$H$16</f>
        <v>12.96</v>
      </c>
      <c r="N19" s="8">
        <f>[15]Outubro!$H$17</f>
        <v>18</v>
      </c>
      <c r="O19" s="8">
        <f>[15]Outubro!$H$18</f>
        <v>18.36</v>
      </c>
      <c r="P19" s="8">
        <f>[15]Outubro!$H$19</f>
        <v>9.36</v>
      </c>
      <c r="Q19" s="8">
        <f>[15]Outubro!$H$20</f>
        <v>14.76</v>
      </c>
      <c r="R19" s="8">
        <f>[15]Outubro!$H$21</f>
        <v>10.8</v>
      </c>
      <c r="S19" s="8">
        <f>[15]Outubro!$H$22</f>
        <v>16.2</v>
      </c>
      <c r="T19" s="8">
        <f>[15]Outubro!$H$23</f>
        <v>16.2</v>
      </c>
      <c r="U19" s="8">
        <f>[15]Outubro!$H$24</f>
        <v>23.4</v>
      </c>
      <c r="V19" s="8">
        <f>[15]Outubro!$H$25</f>
        <v>17.28</v>
      </c>
      <c r="W19" s="8">
        <f>[15]Outubro!$H$26</f>
        <v>12.96</v>
      </c>
      <c r="X19" s="8">
        <f>[15]Outubro!$H$27</f>
        <v>12.24</v>
      </c>
      <c r="Y19" s="8">
        <f>[15]Outubro!$H$28</f>
        <v>15.84</v>
      </c>
      <c r="Z19" s="8">
        <f>[15]Outubro!$H$29</f>
        <v>14.04</v>
      </c>
      <c r="AA19" s="8">
        <f>[15]Outubro!$H$30</f>
        <v>17.64</v>
      </c>
      <c r="AB19" s="8">
        <f>[15]Outubro!$H$31</f>
        <v>14.76</v>
      </c>
      <c r="AC19" s="8">
        <f>[15]Outubro!$H$32</f>
        <v>7.92</v>
      </c>
      <c r="AD19" s="8">
        <f>[15]Outubro!$H$33</f>
        <v>13.32</v>
      </c>
      <c r="AE19" s="8">
        <f>[15]Outubro!$H$34</f>
        <v>7.92</v>
      </c>
      <c r="AF19" s="8">
        <f>[15]Outubro!$H$35</f>
        <v>11.88</v>
      </c>
      <c r="AG19" s="37">
        <f t="shared" si="3"/>
        <v>24.12</v>
      </c>
      <c r="AH19" s="35">
        <f t="shared" si="4"/>
        <v>14.88774193548387</v>
      </c>
      <c r="AI19" s="9" t="s">
        <v>13</v>
      </c>
      <c r="AK19" t="s">
        <v>13</v>
      </c>
    </row>
    <row r="20" spans="1:38" x14ac:dyDescent="0.2">
      <c r="A20" s="5" t="s">
        <v>22</v>
      </c>
      <c r="B20" s="8">
        <f>[16]Outubro!$H$5</f>
        <v>19.079999999999998</v>
      </c>
      <c r="C20" s="8">
        <f>[16]Outubro!$H$6</f>
        <v>28.8</v>
      </c>
      <c r="D20" s="8">
        <f>[16]Outubro!$H$7</f>
        <v>29.52</v>
      </c>
      <c r="E20" s="8">
        <f>[16]Outubro!$H$8</f>
        <v>18.72</v>
      </c>
      <c r="F20" s="8">
        <f>[16]Outubro!$H$9</f>
        <v>22.32</v>
      </c>
      <c r="G20" s="8">
        <f>[16]Outubro!$H$10</f>
        <v>20.16</v>
      </c>
      <c r="H20" s="8">
        <f>[16]Outubro!$H$11</f>
        <v>23.04</v>
      </c>
      <c r="I20" s="8">
        <f>[16]Outubro!$H$12</f>
        <v>33.840000000000003</v>
      </c>
      <c r="J20" s="8">
        <f>[16]Outubro!$H$13</f>
        <v>28.08</v>
      </c>
      <c r="K20" s="8">
        <f>[16]Outubro!$H$14</f>
        <v>24.12</v>
      </c>
      <c r="L20" s="8">
        <f>[16]Outubro!$H$15</f>
        <v>33.840000000000003</v>
      </c>
      <c r="M20" s="8">
        <f>[16]Outubro!$H$16</f>
        <v>20.52</v>
      </c>
      <c r="N20" s="8">
        <f>[16]Outubro!$H$17</f>
        <v>18.36</v>
      </c>
      <c r="O20" s="8">
        <f>[16]Outubro!$H$18</f>
        <v>17.28</v>
      </c>
      <c r="P20" s="8">
        <f>[16]Outubro!$H$19</f>
        <v>25.2</v>
      </c>
      <c r="Q20" s="8">
        <f>[16]Outubro!$H$20</f>
        <v>26.64</v>
      </c>
      <c r="R20" s="8">
        <f>[16]Outubro!$H$21</f>
        <v>28.44</v>
      </c>
      <c r="S20" s="8">
        <f>[16]Outubro!$H$22</f>
        <v>42.12</v>
      </c>
      <c r="T20" s="8">
        <f>[16]Outubro!$H$23</f>
        <v>17.28</v>
      </c>
      <c r="U20" s="8">
        <f>[16]Outubro!$H$24</f>
        <v>15.12</v>
      </c>
      <c r="V20" s="8">
        <f>[16]Outubro!$H$25</f>
        <v>16.920000000000002</v>
      </c>
      <c r="W20" s="8">
        <f>[16]Outubro!$H$26</f>
        <v>22.32</v>
      </c>
      <c r="X20" s="8">
        <f>[16]Outubro!$H$27</f>
        <v>21.24</v>
      </c>
      <c r="Y20" s="8">
        <f>[16]Outubro!$H$28</f>
        <v>31.68</v>
      </c>
      <c r="Z20" s="8">
        <f>[16]Outubro!$H$29</f>
        <v>28.8</v>
      </c>
      <c r="AA20" s="8">
        <f>[16]Outubro!$H$30</f>
        <v>26.64</v>
      </c>
      <c r="AB20" s="8">
        <f>[16]Outubro!$H$31</f>
        <v>15.84</v>
      </c>
      <c r="AC20" s="8">
        <f>[16]Outubro!$H$32</f>
        <v>20.52</v>
      </c>
      <c r="AD20" s="8">
        <f>[16]Outubro!$H$33</f>
        <v>22.32</v>
      </c>
      <c r="AE20" s="8">
        <f>[16]Outubro!$H$34</f>
        <v>22.68</v>
      </c>
      <c r="AF20" s="8">
        <f>[16]Outubro!$H$35</f>
        <v>23.04</v>
      </c>
      <c r="AG20" s="37">
        <f t="shared" si="3"/>
        <v>42.12</v>
      </c>
      <c r="AH20" s="35">
        <f t="shared" si="4"/>
        <v>24.015483870967735</v>
      </c>
    </row>
    <row r="21" spans="1:38" x14ac:dyDescent="0.2">
      <c r="A21" s="5" t="s">
        <v>23</v>
      </c>
      <c r="B21" s="8">
        <f>[17]Outubro!$H$5</f>
        <v>13.68</v>
      </c>
      <c r="C21" s="8">
        <f>[17]Outubro!$H$6</f>
        <v>14.04</v>
      </c>
      <c r="D21" s="8">
        <f>[17]Outubro!$H$7</f>
        <v>16.559999999999999</v>
      </c>
      <c r="E21" s="8">
        <f>[17]Outubro!$H$8</f>
        <v>12.6</v>
      </c>
      <c r="F21" s="8">
        <f>[17]Outubro!$H$9</f>
        <v>15.12</v>
      </c>
      <c r="G21" s="8">
        <f>[17]Outubro!$H$10</f>
        <v>54.432000000000002</v>
      </c>
      <c r="H21" s="8">
        <f>[17]Outubro!$H$11</f>
        <v>10.44</v>
      </c>
      <c r="I21" s="8">
        <f>[17]Outubro!$H$12</f>
        <v>13.32</v>
      </c>
      <c r="J21" s="8">
        <f>[17]Outubro!$H$13</f>
        <v>11.52</v>
      </c>
      <c r="K21" s="8">
        <f>[17]Outubro!$H$14</f>
        <v>14.04</v>
      </c>
      <c r="L21" s="8">
        <f>[17]Outubro!$H$15</f>
        <v>20.52</v>
      </c>
      <c r="M21" s="8">
        <f>[17]Outubro!$H$16</f>
        <v>7.92</v>
      </c>
      <c r="N21" s="8">
        <f>[17]Outubro!$H$17</f>
        <v>8.2799999999999994</v>
      </c>
      <c r="O21" s="8">
        <f>[17]Outubro!$H$18</f>
        <v>10.8</v>
      </c>
      <c r="P21" s="8">
        <f>[17]Outubro!$H$19</f>
        <v>9.7200000000000006</v>
      </c>
      <c r="Q21" s="8">
        <f>[17]Outubro!$H$20</f>
        <v>15.48</v>
      </c>
      <c r="R21" s="8">
        <f>[17]Outubro!$H$21</f>
        <v>10.44</v>
      </c>
      <c r="S21" s="8">
        <f>[17]Outubro!$H$22</f>
        <v>16.559999999999999</v>
      </c>
      <c r="T21" s="8">
        <f>[17]Outubro!$H$23</f>
        <v>12.6</v>
      </c>
      <c r="U21" s="8">
        <f>[17]Outubro!$H$24</f>
        <v>15.12</v>
      </c>
      <c r="V21" s="8">
        <f>[17]Outubro!$H$25</f>
        <v>11.16</v>
      </c>
      <c r="W21" s="8">
        <f>[17]Outubro!$H$26</f>
        <v>8.2799999999999994</v>
      </c>
      <c r="X21" s="8">
        <f>[17]Outubro!$H$27</f>
        <v>14.4</v>
      </c>
      <c r="Y21" s="8">
        <f>[17]Outubro!$H$28</f>
        <v>20.16</v>
      </c>
      <c r="Z21" s="8">
        <f>[17]Outubro!$H$29</f>
        <v>14.4</v>
      </c>
      <c r="AA21" s="8">
        <f>[17]Outubro!$H$30</f>
        <v>11.88</v>
      </c>
      <c r="AB21" s="8">
        <f>[17]Outubro!$H$31</f>
        <v>7.92</v>
      </c>
      <c r="AC21" s="8">
        <f>[17]Outubro!$H$32</f>
        <v>14.04</v>
      </c>
      <c r="AD21" s="8">
        <f>[17]Outubro!$H$33</f>
        <v>9</v>
      </c>
      <c r="AE21" s="8">
        <f>[17]Outubro!$H$34</f>
        <v>11.88</v>
      </c>
      <c r="AF21" s="8">
        <f>[17]Outubro!$H$35</f>
        <v>10.44</v>
      </c>
      <c r="AG21" s="37">
        <f t="shared" si="3"/>
        <v>54.432000000000002</v>
      </c>
      <c r="AH21" s="35">
        <f t="shared" si="4"/>
        <v>14.088774193548389</v>
      </c>
    </row>
    <row r="22" spans="1:38" x14ac:dyDescent="0.2">
      <c r="A22" s="5" t="s">
        <v>24</v>
      </c>
      <c r="B22" s="8">
        <f>[18]Outubro!$H$5</f>
        <v>20.88</v>
      </c>
      <c r="C22" s="8">
        <f>[18]Outubro!$H$6</f>
        <v>28.8</v>
      </c>
      <c r="D22" s="8">
        <f>[18]Outubro!$H$7</f>
        <v>18</v>
      </c>
      <c r="E22" s="8">
        <f>[18]Outubro!$H$8</f>
        <v>15.48</v>
      </c>
      <c r="F22" s="8">
        <f>[18]Outubro!$H$9</f>
        <v>20.88</v>
      </c>
      <c r="G22" s="8">
        <f>[18]Outubro!$H$10</f>
        <v>15.48</v>
      </c>
      <c r="H22" s="8">
        <f>[18]Outubro!$H$11</f>
        <v>18</v>
      </c>
      <c r="I22" s="8">
        <f>[18]Outubro!$H$12</f>
        <v>21.24</v>
      </c>
      <c r="J22" s="8">
        <f>[18]Outubro!$H$13</f>
        <v>16.559999999999999</v>
      </c>
      <c r="K22" s="8">
        <f>[18]Outubro!$H$14</f>
        <v>12.24</v>
      </c>
      <c r="L22" s="8">
        <f>[18]Outubro!$H$15</f>
        <v>16.2</v>
      </c>
      <c r="M22" s="8">
        <f>[18]Outubro!$H$16</f>
        <v>10.44</v>
      </c>
      <c r="N22" s="8">
        <f>[18]Outubro!$H$17</f>
        <v>14.04</v>
      </c>
      <c r="O22" s="8">
        <f>[18]Outubro!$H$18</f>
        <v>19.079999999999998</v>
      </c>
      <c r="P22" s="8">
        <f>[18]Outubro!$H$19</f>
        <v>16.559999999999999</v>
      </c>
      <c r="Q22" s="8">
        <f>[18]Outubro!$H$20</f>
        <v>29.16</v>
      </c>
      <c r="R22" s="8">
        <f>[18]Outubro!$H$21</f>
        <v>14.04</v>
      </c>
      <c r="S22" s="8">
        <f>[18]Outubro!$H$22</f>
        <v>26.28</v>
      </c>
      <c r="T22" s="8">
        <f>[18]Outubro!$H$23</f>
        <v>14.04</v>
      </c>
      <c r="U22" s="8">
        <f>[18]Outubro!$H$24</f>
        <v>14.4</v>
      </c>
      <c r="V22" s="8">
        <f>[18]Outubro!$H$25</f>
        <v>18</v>
      </c>
      <c r="W22" s="8">
        <f>[18]Outubro!$H$26</f>
        <v>16.920000000000002</v>
      </c>
      <c r="X22" s="8">
        <f>[18]Outubro!$H$27</f>
        <v>17.28</v>
      </c>
      <c r="Y22" s="8">
        <f>[18]Outubro!$H$28</f>
        <v>32.4</v>
      </c>
      <c r="Z22" s="8">
        <f>[18]Outubro!$H$29</f>
        <v>17.28</v>
      </c>
      <c r="AA22" s="8">
        <f>[18]Outubro!$H$30</f>
        <v>19.079999999999998</v>
      </c>
      <c r="AB22" s="8">
        <f>[18]Outubro!$H$31</f>
        <v>10.8</v>
      </c>
      <c r="AC22" s="8">
        <f>[18]Outubro!$H$32</f>
        <v>15.48</v>
      </c>
      <c r="AD22" s="8">
        <f>[18]Outubro!$H$33</f>
        <v>13.32</v>
      </c>
      <c r="AE22" s="8">
        <f>[18]Outubro!$H$34</f>
        <v>14.04</v>
      </c>
      <c r="AF22" s="8">
        <f>[18]Outubro!$H$35</f>
        <v>19.8</v>
      </c>
      <c r="AG22" s="37">
        <f t="shared" si="3"/>
        <v>32.4</v>
      </c>
      <c r="AH22" s="35">
        <f t="shared" si="4"/>
        <v>17.941935483870967</v>
      </c>
    </row>
    <row r="23" spans="1:38" x14ac:dyDescent="0.2">
      <c r="A23" s="5" t="s">
        <v>25</v>
      </c>
      <c r="B23" s="8">
        <f>[19]Outubro!$H$5</f>
        <v>28.44</v>
      </c>
      <c r="C23" s="8">
        <f>[19]Outubro!$H$6</f>
        <v>26.64</v>
      </c>
      <c r="D23" s="8">
        <f>[19]Outubro!$H$7</f>
        <v>16.920000000000002</v>
      </c>
      <c r="E23" s="8">
        <f>[19]Outubro!$H$8</f>
        <v>19.079999999999998</v>
      </c>
      <c r="F23" s="8">
        <f>[19]Outubro!$H$9</f>
        <v>25.56</v>
      </c>
      <c r="G23" s="8">
        <f>[19]Outubro!$H$10</f>
        <v>17.64</v>
      </c>
      <c r="H23" s="8">
        <f>[19]Outubro!$H$11</f>
        <v>28.44</v>
      </c>
      <c r="I23" s="8">
        <f>[19]Outubro!$H$12</f>
        <v>17.64</v>
      </c>
      <c r="J23" s="8">
        <f>[19]Outubro!$H$13</f>
        <v>20.16</v>
      </c>
      <c r="K23" s="8">
        <f>[19]Outubro!$H$14</f>
        <v>18.36</v>
      </c>
      <c r="L23" s="8">
        <f>[19]Outubro!$H$15</f>
        <v>20.52</v>
      </c>
      <c r="M23" s="8">
        <f>[19]Outubro!$H$16</f>
        <v>11.88</v>
      </c>
      <c r="N23" s="8">
        <f>[19]Outubro!$H$17</f>
        <v>17.28</v>
      </c>
      <c r="O23" s="8">
        <f>[19]Outubro!$H$18</f>
        <v>27.72</v>
      </c>
      <c r="P23" s="8">
        <f>[19]Outubro!$H$19</f>
        <v>26.28</v>
      </c>
      <c r="Q23" s="8">
        <f>[19]Outubro!$H$20</f>
        <v>18.72</v>
      </c>
      <c r="R23" s="8">
        <f>[19]Outubro!$H$21</f>
        <v>15.84</v>
      </c>
      <c r="S23" s="8">
        <f>[19]Outubro!$H$22</f>
        <v>28.44</v>
      </c>
      <c r="T23" s="8">
        <f>[19]Outubro!$H$23</f>
        <v>17.64</v>
      </c>
      <c r="U23" s="8">
        <f>[19]Outubro!$H$24</f>
        <v>19.079999999999998</v>
      </c>
      <c r="V23" s="8">
        <f>[19]Outubro!$H$25</f>
        <v>26.64</v>
      </c>
      <c r="W23" s="8">
        <f>[19]Outubro!$H$25</f>
        <v>26.64</v>
      </c>
      <c r="X23" s="8">
        <f>[19]Outubro!$H$27</f>
        <v>16.920000000000002</v>
      </c>
      <c r="Y23" s="8">
        <f>[19]Outubro!$H$28</f>
        <v>40.32</v>
      </c>
      <c r="Z23" s="8">
        <f>[19]Outubro!$H$29</f>
        <v>14.4</v>
      </c>
      <c r="AA23" s="8">
        <f>[19]Outubro!$H$30</f>
        <v>14.4</v>
      </c>
      <c r="AB23" s="8">
        <f>[19]Outubro!$H$31</f>
        <v>12.24</v>
      </c>
      <c r="AC23" s="8">
        <f>[19]Outubro!$H$32</f>
        <v>21.24</v>
      </c>
      <c r="AD23" s="8">
        <f>[19]Outubro!$H$33</f>
        <v>16.559999999999999</v>
      </c>
      <c r="AE23" s="8">
        <f>[19]Outubro!$H$34</f>
        <v>19.440000000000001</v>
      </c>
      <c r="AF23" s="8">
        <f>[19]Outubro!$H$35</f>
        <v>26.28</v>
      </c>
      <c r="AG23" s="37">
        <f t="shared" si="3"/>
        <v>40.32</v>
      </c>
      <c r="AH23" s="35">
        <f t="shared" si="4"/>
        <v>21.205161290322579</v>
      </c>
      <c r="AK23" t="s">
        <v>13</v>
      </c>
      <c r="AL23" t="s">
        <v>13</v>
      </c>
    </row>
    <row r="24" spans="1:38" x14ac:dyDescent="0.2">
      <c r="A24" s="5" t="s">
        <v>26</v>
      </c>
      <c r="B24" s="8">
        <f>[20]Outubro!$H5</f>
        <v>25.56</v>
      </c>
      <c r="C24" s="8">
        <f>[20]Outubro!$H6</f>
        <v>31.68</v>
      </c>
      <c r="D24" s="8">
        <f>[20]Outubro!$H7</f>
        <v>20.88</v>
      </c>
      <c r="E24" s="8">
        <f>[20]Outubro!$H8</f>
        <v>16.2</v>
      </c>
      <c r="F24" s="8">
        <f>[20]Outubro!$H9</f>
        <v>24.12</v>
      </c>
      <c r="G24" s="8">
        <f>[20]Outubro!$H10</f>
        <v>23.04</v>
      </c>
      <c r="H24" s="8">
        <f>[20]Outubro!$H11</f>
        <v>30.96</v>
      </c>
      <c r="I24" s="8">
        <f>[20]Outubro!$H12</f>
        <v>28.8</v>
      </c>
      <c r="J24" s="8">
        <f>[20]Outubro!$H13</f>
        <v>29.88</v>
      </c>
      <c r="K24" s="8">
        <f>[20]Outubro!$H14</f>
        <v>29.16</v>
      </c>
      <c r="L24" s="8">
        <f>[20]Outubro!$H15</f>
        <v>30.6</v>
      </c>
      <c r="M24" s="8">
        <f>[20]Outubro!$H16</f>
        <v>15.84</v>
      </c>
      <c r="N24" s="8">
        <f>[20]Outubro!$H17</f>
        <v>19.8</v>
      </c>
      <c r="O24" s="8">
        <f>[20]Outubro!$H18</f>
        <v>28.8</v>
      </c>
      <c r="P24" s="8">
        <f>[20]Outubro!$H19</f>
        <v>26.28</v>
      </c>
      <c r="Q24" s="8">
        <f>[20]Outubro!$H20</f>
        <v>20.88</v>
      </c>
      <c r="R24" s="8">
        <f>[20]Outubro!$H21</f>
        <v>27</v>
      </c>
      <c r="S24" s="8">
        <f>[20]Outubro!$H22</f>
        <v>23.4</v>
      </c>
      <c r="T24" s="8">
        <f>[20]Outubro!$H23</f>
        <v>12.6</v>
      </c>
      <c r="U24" s="8">
        <f>[20]Outubro!$H24</f>
        <v>20.88</v>
      </c>
      <c r="V24" s="8">
        <f>[20]Outubro!$H25</f>
        <v>27.36</v>
      </c>
      <c r="W24" s="8">
        <f>[20]Outubro!$H26</f>
        <v>22.68</v>
      </c>
      <c r="X24" s="8">
        <f>[20]Outubro!$H27</f>
        <v>24.12</v>
      </c>
      <c r="Y24" s="8">
        <f>[20]Outubro!$H28</f>
        <v>29.88</v>
      </c>
      <c r="Z24" s="8">
        <f>[20]Outubro!$H29</f>
        <v>14.04</v>
      </c>
      <c r="AA24" s="8">
        <f>[20]Outubro!$H30</f>
        <v>24.48</v>
      </c>
      <c r="AB24" s="8">
        <f>[20]Outubro!$H31</f>
        <v>14.04</v>
      </c>
      <c r="AC24" s="8">
        <f>[20]Outubro!$H32</f>
        <v>20.52</v>
      </c>
      <c r="AD24" s="8">
        <f>[20]Outubro!$H33</f>
        <v>28.44</v>
      </c>
      <c r="AE24" s="8">
        <f>[20]Outubro!$H34</f>
        <v>21.96</v>
      </c>
      <c r="AF24" s="8">
        <f>[20]Outubro!$H35</f>
        <v>30.96</v>
      </c>
      <c r="AG24" s="37">
        <f t="shared" si="3"/>
        <v>31.68</v>
      </c>
      <c r="AH24" s="35">
        <f t="shared" si="4"/>
        <v>24.027096774193549</v>
      </c>
      <c r="AI24" s="9" t="s">
        <v>13</v>
      </c>
    </row>
    <row r="25" spans="1:38" x14ac:dyDescent="0.2">
      <c r="A25" s="5" t="s">
        <v>27</v>
      </c>
      <c r="B25" s="8">
        <f>[21]Outubro!$H$5</f>
        <v>24.84</v>
      </c>
      <c r="C25" s="8">
        <f>[21]Outubro!$H$6</f>
        <v>25.92</v>
      </c>
      <c r="D25" s="8">
        <f>[21]Outubro!$H$7</f>
        <v>13.68</v>
      </c>
      <c r="E25" s="8">
        <f>[21]Outubro!$H$8</f>
        <v>13.32</v>
      </c>
      <c r="F25" s="8">
        <f>[21]Outubro!$H$9</f>
        <v>15.12</v>
      </c>
      <c r="G25" s="8">
        <f>[21]Outubro!$H$10</f>
        <v>12.6</v>
      </c>
      <c r="H25" s="8">
        <f>[21]Outubro!$H$11</f>
        <v>14.76</v>
      </c>
      <c r="I25" s="8">
        <f>[21]Outubro!$H$12</f>
        <v>23.76</v>
      </c>
      <c r="J25" s="8">
        <f>[21]Outubro!$H$13</f>
        <v>15.48</v>
      </c>
      <c r="K25" s="8">
        <f>[21]Outubro!$H$14</f>
        <v>12.24</v>
      </c>
      <c r="L25" s="8">
        <f>[21]Outubro!$H$15</f>
        <v>15.48</v>
      </c>
      <c r="M25" s="8">
        <f>[21]Outubro!$H$16</f>
        <v>9</v>
      </c>
      <c r="N25" s="8">
        <f>[21]Outubro!$H$17</f>
        <v>10.08</v>
      </c>
      <c r="O25" s="8">
        <f>[21]Outubro!$H$18</f>
        <v>16.559999999999999</v>
      </c>
      <c r="P25" s="8">
        <f>[21]Outubro!$H$19</f>
        <v>13.68</v>
      </c>
      <c r="Q25" s="8">
        <f>[21]Outubro!$H$20</f>
        <v>23.76</v>
      </c>
      <c r="R25" s="8">
        <f>[21]Outubro!$H$21</f>
        <v>16.559999999999999</v>
      </c>
      <c r="S25" s="8">
        <f>[21]Outubro!$H$22</f>
        <v>21.24</v>
      </c>
      <c r="T25" s="8">
        <f>[21]Outubro!$H$23</f>
        <v>14.4</v>
      </c>
      <c r="U25" s="8">
        <f>[21]Outubro!$H$24</f>
        <v>11.88</v>
      </c>
      <c r="V25" s="8">
        <f>[21]Outubro!$H$25</f>
        <v>15.84</v>
      </c>
      <c r="W25" s="8">
        <f>[21]Outubro!$H$26</f>
        <v>12.24</v>
      </c>
      <c r="X25" s="8">
        <f>[21]Outubro!$H$27</f>
        <v>14.76</v>
      </c>
      <c r="Y25" s="8">
        <f>[21]Outubro!$H$28</f>
        <v>29.88</v>
      </c>
      <c r="Z25" s="8">
        <f>[21]Outubro!$H$29</f>
        <v>12.24</v>
      </c>
      <c r="AA25" s="8">
        <f>[21]Outubro!$H$30</f>
        <v>15.84</v>
      </c>
      <c r="AB25" s="8">
        <f>[21]Outubro!$H$31</f>
        <v>13.68</v>
      </c>
      <c r="AC25" s="8">
        <f>[21]Outubro!$H$32</f>
        <v>13.68</v>
      </c>
      <c r="AD25" s="8">
        <f>[21]Outubro!$H$33</f>
        <v>9</v>
      </c>
      <c r="AE25" s="8">
        <f>[21]Outubro!$H$34</f>
        <v>11.88</v>
      </c>
      <c r="AF25" s="8">
        <f>[21]Outubro!$H$35</f>
        <v>15.48</v>
      </c>
      <c r="AG25" s="37">
        <f t="shared" si="3"/>
        <v>29.88</v>
      </c>
      <c r="AH25" s="35">
        <f t="shared" si="4"/>
        <v>15.770322580645161</v>
      </c>
      <c r="AI25" t="s">
        <v>13</v>
      </c>
      <c r="AJ25" t="s">
        <v>13</v>
      </c>
      <c r="AK25" t="s">
        <v>13</v>
      </c>
      <c r="AL25" t="s">
        <v>13</v>
      </c>
    </row>
    <row r="26" spans="1:38" x14ac:dyDescent="0.2">
      <c r="A26" s="5" t="s">
        <v>28</v>
      </c>
      <c r="B26" s="8">
        <f>[22]Outubro!$H$5</f>
        <v>18.36</v>
      </c>
      <c r="C26" s="8">
        <f>[22]Outubro!$H$6</f>
        <v>23.76</v>
      </c>
      <c r="D26" s="8">
        <f>[22]Outubro!$H$7</f>
        <v>16.2</v>
      </c>
      <c r="E26" s="8">
        <f>[22]Outubro!$H$8</f>
        <v>11.88</v>
      </c>
      <c r="F26" s="8">
        <f>[22]Outubro!$H$9</f>
        <v>19.8</v>
      </c>
      <c r="G26" s="8">
        <f>[22]Outubro!$H$10</f>
        <v>12.24</v>
      </c>
      <c r="H26" s="8">
        <f>[22]Outubro!$H$11</f>
        <v>16.2</v>
      </c>
      <c r="I26" s="8">
        <f>[22]Outubro!$H$12</f>
        <v>18.72</v>
      </c>
      <c r="J26" s="8">
        <f>[22]Outubro!$H$13</f>
        <v>28.44</v>
      </c>
      <c r="K26" s="8">
        <f>[22]Outubro!$H$14</f>
        <v>15.12</v>
      </c>
      <c r="L26" s="8">
        <f>[22]Outubro!$H$15</f>
        <v>14.04</v>
      </c>
      <c r="M26" s="8">
        <f>[22]Outubro!$H$16</f>
        <v>11.16</v>
      </c>
      <c r="N26" s="8">
        <f>[22]Outubro!$H$17</f>
        <v>15.12</v>
      </c>
      <c r="O26" s="8">
        <f>[22]Outubro!$H$18</f>
        <v>19.8</v>
      </c>
      <c r="P26" s="8">
        <f>[22]Outubro!$H$19</f>
        <v>36.36</v>
      </c>
      <c r="Q26" s="8">
        <f>[22]Outubro!$H$20</f>
        <v>19.8</v>
      </c>
      <c r="R26" s="8">
        <f>[22]Outubro!$H$21</f>
        <v>10.08</v>
      </c>
      <c r="S26" s="8">
        <f>[22]Outubro!$H$22</f>
        <v>20.16</v>
      </c>
      <c r="T26" s="8">
        <f>[22]Outubro!$H$23</f>
        <v>8.64</v>
      </c>
      <c r="U26" s="8">
        <f>[22]Outubro!$H$24</f>
        <v>11.88</v>
      </c>
      <c r="V26" s="8">
        <f>[22]Outubro!$H$25</f>
        <v>15.48</v>
      </c>
      <c r="W26" s="8">
        <f>[22]Outubro!$H$26</f>
        <v>11.88</v>
      </c>
      <c r="X26" s="8">
        <f>[22]Outubro!$H$27</f>
        <v>15.84</v>
      </c>
      <c r="Y26" s="8">
        <f>[22]Outubro!$H$28</f>
        <v>24.84</v>
      </c>
      <c r="Z26" s="8">
        <f>[22]Outubro!$H$29</f>
        <v>11.16</v>
      </c>
      <c r="AA26" s="8">
        <f>[22]Outubro!$H$30</f>
        <v>20.88</v>
      </c>
      <c r="AB26" s="8">
        <f>[22]Outubro!$H$31</f>
        <v>11.52</v>
      </c>
      <c r="AC26" s="8">
        <f>[22]Outubro!$H$32</f>
        <v>14.76</v>
      </c>
      <c r="AD26" s="8">
        <f>[22]Outubro!$H$33</f>
        <v>14.76</v>
      </c>
      <c r="AE26" s="8">
        <f>[22]Outubro!$H$34</f>
        <v>16.559999999999999</v>
      </c>
      <c r="AF26" s="8">
        <f>[22]Outubro!$H$35</f>
        <v>21.96</v>
      </c>
      <c r="AG26" s="37">
        <f t="shared" si="3"/>
        <v>36.36</v>
      </c>
      <c r="AH26" s="35">
        <f t="shared" si="4"/>
        <v>17.012903225806451</v>
      </c>
      <c r="AK26" t="s">
        <v>13</v>
      </c>
    </row>
    <row r="27" spans="1:38" x14ac:dyDescent="0.2">
      <c r="A27" s="5" t="s">
        <v>29</v>
      </c>
      <c r="B27" s="8">
        <f>[23]Outubro!$H5</f>
        <v>17.28</v>
      </c>
      <c r="C27" s="8">
        <f>[23]Outubro!$H6</f>
        <v>23.4</v>
      </c>
      <c r="D27" s="8">
        <f>[23]Outubro!$H7</f>
        <v>19.079999999999998</v>
      </c>
      <c r="E27" s="8">
        <f>[23]Outubro!$H8</f>
        <v>16.2</v>
      </c>
      <c r="F27" s="8">
        <f>[23]Outubro!$H9</f>
        <v>18</v>
      </c>
      <c r="G27" s="8">
        <f>[23]Outubro!$H10</f>
        <v>15.48</v>
      </c>
      <c r="H27" s="8">
        <f>[23]Outubro!$H11</f>
        <v>15.12</v>
      </c>
      <c r="I27" s="8">
        <f>[23]Outubro!$H12</f>
        <v>15.48</v>
      </c>
      <c r="J27" s="8">
        <f>[23]Outubro!$H13</f>
        <v>25.2</v>
      </c>
      <c r="K27" s="8">
        <f>[23]Outubro!$H14</f>
        <v>14.76</v>
      </c>
      <c r="L27" s="8">
        <f>[23]Outubro!$H15</f>
        <v>18.36</v>
      </c>
      <c r="M27" s="8">
        <f>[23]Outubro!$H16</f>
        <v>12.96</v>
      </c>
      <c r="N27" s="8">
        <f>[23]Outubro!$H17</f>
        <v>14.4</v>
      </c>
      <c r="O27" s="8">
        <f>[23]Outubro!$H18</f>
        <v>14.04</v>
      </c>
      <c r="P27" s="8">
        <f>[23]Outubro!$H19</f>
        <v>16.559999999999999</v>
      </c>
      <c r="Q27" s="8">
        <f>[23]Outubro!$H20</f>
        <v>13.68</v>
      </c>
      <c r="R27" s="8">
        <f>[23]Outubro!$H21</f>
        <v>10.08</v>
      </c>
      <c r="S27" s="8">
        <f>[23]Outubro!$H22</f>
        <v>19.8</v>
      </c>
      <c r="T27" s="8">
        <f>[23]Outubro!$H23</f>
        <v>13.68</v>
      </c>
      <c r="U27" s="8">
        <f>[23]Outubro!$H24</f>
        <v>13.32</v>
      </c>
      <c r="V27" s="8">
        <f>[23]Outubro!$H25</f>
        <v>13.68</v>
      </c>
      <c r="W27" s="8">
        <f>[23]Outubro!$H26</f>
        <v>10.44</v>
      </c>
      <c r="X27" s="8">
        <f>[23]Outubro!$H27</f>
        <v>14.04</v>
      </c>
      <c r="Y27" s="8">
        <f>[23]Outubro!$H28</f>
        <v>30.96</v>
      </c>
      <c r="Z27" s="8">
        <f>[23]Outubro!$H29</f>
        <v>24.12</v>
      </c>
      <c r="AA27" s="8">
        <f>[23]Outubro!$H30</f>
        <v>20.52</v>
      </c>
      <c r="AB27" s="8">
        <f>[23]Outubro!$H31</f>
        <v>14.76</v>
      </c>
      <c r="AC27" s="8">
        <f>[23]Outubro!$H32</f>
        <v>13.32</v>
      </c>
      <c r="AD27" s="8">
        <f>[23]Outubro!$H33</f>
        <v>12.24</v>
      </c>
      <c r="AE27" s="8">
        <f>[23]Outubro!$H34</f>
        <v>12.24</v>
      </c>
      <c r="AF27" s="8">
        <f>[23]Outubro!$H35</f>
        <v>18</v>
      </c>
      <c r="AG27" s="37">
        <f t="shared" si="3"/>
        <v>30.96</v>
      </c>
      <c r="AH27" s="35">
        <f t="shared" si="4"/>
        <v>16.490322580645159</v>
      </c>
      <c r="AK27" t="s">
        <v>13</v>
      </c>
    </row>
    <row r="28" spans="1:38" x14ac:dyDescent="0.2">
      <c r="A28" s="5" t="s">
        <v>30</v>
      </c>
      <c r="B28" s="8">
        <f>[24]Outubro!$H$5</f>
        <v>16.2</v>
      </c>
      <c r="C28" s="8">
        <f>[24]Outubro!$H$6</f>
        <v>13.32</v>
      </c>
      <c r="D28" s="8">
        <f>[24]Outubro!$H$7</f>
        <v>14.04</v>
      </c>
      <c r="E28" s="8">
        <f>[24]Outubro!$H$8</f>
        <v>6.48</v>
      </c>
      <c r="F28" s="8">
        <f>[24]Outubro!$H$9</f>
        <v>12.96</v>
      </c>
      <c r="G28" s="8">
        <f>[24]Outubro!$H$10</f>
        <v>7.2</v>
      </c>
      <c r="H28" s="8">
        <f>[24]Outubro!$H$11</f>
        <v>13.32</v>
      </c>
      <c r="I28" s="8">
        <f>[24]Outubro!$H$12</f>
        <v>12.24</v>
      </c>
      <c r="J28" s="8">
        <f>[24]Outubro!$H$13</f>
        <v>7.56</v>
      </c>
      <c r="K28" s="8">
        <f>[24]Outubro!$H$14</f>
        <v>11.52</v>
      </c>
      <c r="L28" s="8">
        <f>[24]Outubro!$H$15</f>
        <v>13.68</v>
      </c>
      <c r="M28" s="8">
        <f>[24]Outubro!$H$16</f>
        <v>7.56</v>
      </c>
      <c r="N28" s="8">
        <f>[24]Outubro!$H$17</f>
        <v>11.52</v>
      </c>
      <c r="O28" s="8">
        <f>[24]Outubro!$H$18</f>
        <v>10.44</v>
      </c>
      <c r="P28" s="8">
        <f>[24]Outubro!$H$19</f>
        <v>12.24</v>
      </c>
      <c r="Q28" s="8">
        <f>[24]Outubro!$H$20</f>
        <v>10.44</v>
      </c>
      <c r="R28" s="8">
        <f>[24]Outubro!$H$21</f>
        <v>11.16</v>
      </c>
      <c r="S28" s="8">
        <f>[24]Outubro!$H$22</f>
        <v>18</v>
      </c>
      <c r="T28" s="8">
        <f>[24]Outubro!$H$23</f>
        <v>5.04</v>
      </c>
      <c r="U28" s="8">
        <f>[24]Outubro!$H$24</f>
        <v>12.6</v>
      </c>
      <c r="V28" s="8">
        <f>[24]Outubro!$H$25</f>
        <v>12.6</v>
      </c>
      <c r="W28" s="8">
        <f>[24]Outubro!$H$26</f>
        <v>13.68</v>
      </c>
      <c r="X28" s="8">
        <f>[24]Outubro!$H$27</f>
        <v>13.68</v>
      </c>
      <c r="Y28" s="8">
        <f>[24]Outubro!$H$28</f>
        <v>18.72</v>
      </c>
      <c r="Z28" s="8">
        <f>[24]Outubro!$H$29</f>
        <v>8.64</v>
      </c>
      <c r="AA28" s="8">
        <f>[24]Outubro!$H$30</f>
        <v>8.64</v>
      </c>
      <c r="AB28" s="8">
        <f>[24]Outubro!$H$31</f>
        <v>7.56</v>
      </c>
      <c r="AC28" s="8">
        <f>[24]Outubro!$H$32</f>
        <v>8.64</v>
      </c>
      <c r="AD28" s="8">
        <f>[24]Outubro!$H$33</f>
        <v>6.84</v>
      </c>
      <c r="AE28" s="8">
        <f>[24]Outubro!$H$34</f>
        <v>14.04</v>
      </c>
      <c r="AF28" s="8">
        <f>[24]Outubro!$H$35</f>
        <v>15.84</v>
      </c>
      <c r="AG28" s="37">
        <f t="shared" si="3"/>
        <v>18.72</v>
      </c>
      <c r="AH28" s="35">
        <f t="shared" si="4"/>
        <v>11.496774193548386</v>
      </c>
      <c r="AJ28" t="s">
        <v>13</v>
      </c>
    </row>
    <row r="29" spans="1:38" x14ac:dyDescent="0.2">
      <c r="A29" s="5" t="s">
        <v>31</v>
      </c>
      <c r="B29" s="8">
        <f>[25]Outubro!$H$5</f>
        <v>12.6</v>
      </c>
      <c r="C29" s="8">
        <f>[25]Outubro!$H$6</f>
        <v>14.76</v>
      </c>
      <c r="D29" s="8">
        <f>[25]Outubro!$H$7</f>
        <v>3.24</v>
      </c>
      <c r="E29" s="8">
        <f>[25]Outubro!$H$8</f>
        <v>8.2799999999999994</v>
      </c>
      <c r="F29" s="8">
        <f>[25]Outubro!$H$9</f>
        <v>15.84</v>
      </c>
      <c r="G29" s="8">
        <f>[25]Outubro!$H$10</f>
        <v>2.88</v>
      </c>
      <c r="H29" s="8">
        <f>[25]Outubro!$H$11</f>
        <v>15.48</v>
      </c>
      <c r="I29" s="8">
        <f>[25]Outubro!$H$12</f>
        <v>11.52</v>
      </c>
      <c r="J29" s="8">
        <f>[25]Outubro!$H$13</f>
        <v>18</v>
      </c>
      <c r="K29" s="8">
        <f>[25]Outubro!$H$14</f>
        <v>2.88</v>
      </c>
      <c r="L29" s="8">
        <f>[25]Outubro!$H$15</f>
        <v>13.68</v>
      </c>
      <c r="M29" s="8">
        <f>[25]Outubro!$H$16</f>
        <v>1.8</v>
      </c>
      <c r="N29" s="8">
        <f>[25]Outubro!$H$17</f>
        <v>10.8</v>
      </c>
      <c r="O29" s="8">
        <f>[25]Outubro!$H$18</f>
        <v>18.36</v>
      </c>
      <c r="P29" s="8">
        <f>[25]Outubro!$H$19</f>
        <v>16.2</v>
      </c>
      <c r="Q29" s="8">
        <f>[25]Outubro!$H$20</f>
        <v>23.76</v>
      </c>
      <c r="R29" s="8">
        <f>[25]Outubro!$H$21</f>
        <v>2.16</v>
      </c>
      <c r="S29" s="8">
        <f>[25]Outubro!$H$22</f>
        <v>18</v>
      </c>
      <c r="T29" s="8">
        <f>[25]Outubro!$H$23</f>
        <v>0</v>
      </c>
      <c r="U29" s="8">
        <f>[25]Outubro!$H$24</f>
        <v>5.4</v>
      </c>
      <c r="V29" s="8">
        <f>[25]Outubro!$H$25</f>
        <v>14.04</v>
      </c>
      <c r="W29" s="8">
        <f>[25]Outubro!$H$26</f>
        <v>15.48</v>
      </c>
      <c r="X29" s="8">
        <f>[25]Outubro!$H$27</f>
        <v>7.2</v>
      </c>
      <c r="Y29" s="8">
        <f>[25]Outubro!$H$28</f>
        <v>19.079999999999998</v>
      </c>
      <c r="Z29" s="8">
        <f>[25]Outubro!$H$29</f>
        <v>8.2799999999999994</v>
      </c>
      <c r="AA29" s="8">
        <f>[25]Outubro!$H$30</f>
        <v>11.52</v>
      </c>
      <c r="AB29" s="8">
        <f>[25]Outubro!$H$31</f>
        <v>14.04</v>
      </c>
      <c r="AC29" s="8">
        <f>[25]Outubro!$H$32</f>
        <v>11.16</v>
      </c>
      <c r="AD29" s="8">
        <f>[25]Outubro!$H$33</f>
        <v>5.76</v>
      </c>
      <c r="AE29" s="8">
        <f>[25]Outubro!$H$34</f>
        <v>3.96</v>
      </c>
      <c r="AF29" s="8">
        <f>[25]Outubro!$H$35</f>
        <v>20.16</v>
      </c>
      <c r="AG29" s="37">
        <f t="shared" si="3"/>
        <v>23.76</v>
      </c>
      <c r="AH29" s="35">
        <f t="shared" si="4"/>
        <v>11.171612903225805</v>
      </c>
      <c r="AL29" t="s">
        <v>13</v>
      </c>
    </row>
    <row r="30" spans="1:38" x14ac:dyDescent="0.2">
      <c r="A30" s="5" t="s">
        <v>32</v>
      </c>
      <c r="B30" s="8">
        <f>[26]Outubro!$H5</f>
        <v>36.36</v>
      </c>
      <c r="C30" s="8">
        <f>[26]Outubro!$H6</f>
        <v>30.24</v>
      </c>
      <c r="D30" s="8">
        <f>[26]Outubro!$H7</f>
        <v>22.68</v>
      </c>
      <c r="E30" s="8">
        <f>[26]Outubro!$H8</f>
        <v>18</v>
      </c>
      <c r="F30" s="8">
        <f>[26]Outubro!$H9</f>
        <v>24.12</v>
      </c>
      <c r="G30" s="8">
        <f>[26]Outubro!$H10</f>
        <v>21.24</v>
      </c>
      <c r="H30" s="8">
        <f>[26]Outubro!$H11</f>
        <v>30.6</v>
      </c>
      <c r="I30" s="8">
        <f>[26]Outubro!$H12</f>
        <v>28.8</v>
      </c>
      <c r="J30" s="8">
        <f>[26]Outubro!$H13</f>
        <v>23.04</v>
      </c>
      <c r="K30" s="8">
        <f>[26]Outubro!$H14</f>
        <v>25.2</v>
      </c>
      <c r="L30" s="8">
        <f>[26]Outubro!$H15</f>
        <v>28.8</v>
      </c>
      <c r="M30" s="8">
        <f>[26]Outubro!$H16</f>
        <v>19.079999999999998</v>
      </c>
      <c r="N30" s="8">
        <f>[26]Outubro!$H17</f>
        <v>23.04</v>
      </c>
      <c r="O30" s="8">
        <f>[26]Outubro!$H18</f>
        <v>24.84</v>
      </c>
      <c r="P30" s="8">
        <f>[26]Outubro!$H19</f>
        <v>22.68</v>
      </c>
      <c r="Q30" s="8">
        <f>[26]Outubro!$H20</f>
        <v>33.119999999999997</v>
      </c>
      <c r="R30" s="8">
        <f>[26]Outubro!$H21</f>
        <v>30.24</v>
      </c>
      <c r="S30" s="8">
        <f>[26]Outubro!$H22</f>
        <v>26.64</v>
      </c>
      <c r="T30" s="8">
        <f>[26]Outubro!$H23</f>
        <v>11.52</v>
      </c>
      <c r="U30" s="8">
        <f>[26]Outubro!$H24</f>
        <v>18.36</v>
      </c>
      <c r="V30" s="8">
        <f>[26]Outubro!$H25</f>
        <v>25.2</v>
      </c>
      <c r="W30" s="8">
        <f>[26]Outubro!$H26</f>
        <v>19.8</v>
      </c>
      <c r="X30" s="8">
        <f>[26]Outubro!$H27</f>
        <v>25.92</v>
      </c>
      <c r="Y30" s="8">
        <f>[26]Outubro!$H28</f>
        <v>40.68</v>
      </c>
      <c r="Z30" s="8">
        <f>[26]Outubro!$H29</f>
        <v>30.6</v>
      </c>
      <c r="AA30" s="8">
        <f>[26]Outubro!$H30</f>
        <v>24.12</v>
      </c>
      <c r="AB30" s="8">
        <f>[26]Outubro!$H31</f>
        <v>15.48</v>
      </c>
      <c r="AC30" s="8">
        <f>[26]Outubro!$H32</f>
        <v>23.4</v>
      </c>
      <c r="AD30" s="8">
        <f>[26]Outubro!$H33</f>
        <v>16.559999999999999</v>
      </c>
      <c r="AE30" s="8">
        <f>[26]Outubro!$H34</f>
        <v>20.52</v>
      </c>
      <c r="AF30" s="8">
        <f>[26]Outubro!$H35</f>
        <v>27</v>
      </c>
      <c r="AG30" s="37">
        <f t="shared" si="3"/>
        <v>40.68</v>
      </c>
      <c r="AH30" s="35">
        <f t="shared" si="4"/>
        <v>24.770322580645157</v>
      </c>
      <c r="AI30" s="9" t="s">
        <v>13</v>
      </c>
      <c r="AK30" t="s">
        <v>13</v>
      </c>
    </row>
    <row r="31" spans="1:38" x14ac:dyDescent="0.2">
      <c r="A31" s="5" t="s">
        <v>33</v>
      </c>
      <c r="B31" s="8">
        <f>[27]Outubro!$H$5</f>
        <v>14.76</v>
      </c>
      <c r="C31" s="8">
        <f>[27]Outubro!$H$6</f>
        <v>23.04</v>
      </c>
      <c r="D31" s="8">
        <f>[27]Outubro!$H$7</f>
        <v>14.76</v>
      </c>
      <c r="E31" s="8">
        <f>[27]Outubro!$H$8</f>
        <v>13.68</v>
      </c>
      <c r="F31" s="8">
        <f>[27]Outubro!$H$9</f>
        <v>12.6</v>
      </c>
      <c r="G31" s="8">
        <f>[27]Outubro!$H$10</f>
        <v>11.52</v>
      </c>
      <c r="H31" s="8">
        <f>[27]Outubro!$H$11</f>
        <v>11.88</v>
      </c>
      <c r="I31" s="8">
        <f>[27]Outubro!$H$12</f>
        <v>25.92</v>
      </c>
      <c r="J31" s="8">
        <f>[27]Outubro!$H$13</f>
        <v>12.24</v>
      </c>
      <c r="K31" s="8">
        <f>[27]Outubro!$H$14</f>
        <v>6.84</v>
      </c>
      <c r="L31" s="8">
        <f>[27]Outubro!$H$15</f>
        <v>8.2799999999999994</v>
      </c>
      <c r="M31" s="8">
        <f>[27]Outubro!$H$16</f>
        <v>5.04</v>
      </c>
      <c r="N31" s="8">
        <f>[27]Outubro!$H$17</f>
        <v>7.92</v>
      </c>
      <c r="O31" s="8">
        <f>[27]Outubro!$H$18</f>
        <v>10.44</v>
      </c>
      <c r="P31" s="8">
        <f>[27]Outubro!$H$19</f>
        <v>8.2799999999999994</v>
      </c>
      <c r="Q31" s="8">
        <f>[27]Outubro!$H$20</f>
        <v>2.16</v>
      </c>
      <c r="R31" s="8">
        <f>[27]Outubro!$H$21</f>
        <v>2.52</v>
      </c>
      <c r="S31" s="8">
        <f>[27]Outubro!$H$22</f>
        <v>12.6</v>
      </c>
      <c r="T31" s="8">
        <f>[27]Outubro!$H$23</f>
        <v>3.24</v>
      </c>
      <c r="U31" s="8">
        <f>[27]Outubro!$H$24</f>
        <v>6.84</v>
      </c>
      <c r="V31" s="8">
        <f>[27]Outubro!$H$25</f>
        <v>0</v>
      </c>
      <c r="W31" s="8">
        <f>[27]Outubro!$H$26</f>
        <v>4.68</v>
      </c>
      <c r="X31" s="8">
        <f>[27]Outubro!$H$27</f>
        <v>6.84</v>
      </c>
      <c r="Y31" s="8">
        <f>[27]Outubro!$H$28</f>
        <v>21.24</v>
      </c>
      <c r="Z31" s="8">
        <f>[27]Outubro!$H$29</f>
        <v>3.24</v>
      </c>
      <c r="AA31" s="8">
        <f>[27]Outubro!$H$30</f>
        <v>0</v>
      </c>
      <c r="AB31" s="8">
        <f>[27]Outubro!$H$31</f>
        <v>1.8</v>
      </c>
      <c r="AC31" s="8">
        <f>[27]Outubro!$H$32</f>
        <v>11.16</v>
      </c>
      <c r="AD31" s="8">
        <f>[27]Outubro!$H$33</f>
        <v>0</v>
      </c>
      <c r="AE31" s="8">
        <f>[27]Outubro!$H$34</f>
        <v>0</v>
      </c>
      <c r="AF31" s="8">
        <f>[27]Outubro!$H$35</f>
        <v>0</v>
      </c>
      <c r="AG31" s="37">
        <f t="shared" si="3"/>
        <v>25.92</v>
      </c>
      <c r="AH31" s="35">
        <f t="shared" si="4"/>
        <v>8.5006451612903238</v>
      </c>
      <c r="AK31" t="s">
        <v>13</v>
      </c>
      <c r="AL31" t="s">
        <v>13</v>
      </c>
    </row>
    <row r="32" spans="1:38" s="4" customFormat="1" x14ac:dyDescent="0.2">
      <c r="A32" s="5" t="s">
        <v>34</v>
      </c>
      <c r="B32" s="8">
        <f>[28]Outubro!$H$5</f>
        <v>15.48</v>
      </c>
      <c r="C32" s="8">
        <f>[28]Outubro!$H$6</f>
        <v>10.44</v>
      </c>
      <c r="D32" s="8">
        <f>[28]Outubro!$H$7</f>
        <v>10.8</v>
      </c>
      <c r="E32" s="8">
        <f>[28]Outubro!$H$8</f>
        <v>10.08</v>
      </c>
      <c r="F32" s="8">
        <f>[28]Outubro!$H$9</f>
        <v>8.2799999999999994</v>
      </c>
      <c r="G32" s="8">
        <f>[28]Outubro!$H$10</f>
        <v>6.84</v>
      </c>
      <c r="H32" s="8">
        <f>[28]Outubro!$H$11</f>
        <v>16.559999999999999</v>
      </c>
      <c r="I32" s="8">
        <f>[28]Outubro!$H$12</f>
        <v>13.68</v>
      </c>
      <c r="J32" s="8">
        <f>[28]Outubro!$H$13</f>
        <v>9.36</v>
      </c>
      <c r="K32" s="8">
        <f>[28]Outubro!$H$14</f>
        <v>13.68</v>
      </c>
      <c r="L32" s="8">
        <f>[28]Outubro!$H$15</f>
        <v>9.36</v>
      </c>
      <c r="M32" s="8">
        <f>[28]Outubro!$H$16</f>
        <v>8.2799999999999994</v>
      </c>
      <c r="N32" s="8">
        <f>[28]Outubro!$H$17</f>
        <v>11.52</v>
      </c>
      <c r="O32" s="8">
        <f>[28]Outubro!$H$18</f>
        <v>5.04</v>
      </c>
      <c r="P32" s="8">
        <f>[28]Outubro!$H$19</f>
        <v>6.84</v>
      </c>
      <c r="Q32" s="8">
        <f>[28]Outubro!$H$20</f>
        <v>8.2799999999999994</v>
      </c>
      <c r="R32" s="8">
        <f>[28]Outubro!$H$21</f>
        <v>10.08</v>
      </c>
      <c r="S32" s="8">
        <f>[28]Outubro!$H$22</f>
        <v>11.88</v>
      </c>
      <c r="T32" s="8">
        <f>[28]Outubro!$H$23</f>
        <v>6.12</v>
      </c>
      <c r="U32" s="8">
        <f>[28]Outubro!$H$24</f>
        <v>11.16</v>
      </c>
      <c r="V32" s="8">
        <f>[28]Outubro!$H$25</f>
        <v>10.44</v>
      </c>
      <c r="W32" s="8">
        <f>[28]Outubro!$H$26</f>
        <v>11.88</v>
      </c>
      <c r="X32" s="8">
        <f>[28]Outubro!$H$27</f>
        <v>10.8</v>
      </c>
      <c r="Y32" s="8">
        <f>[28]Outubro!$H$28</f>
        <v>19.440000000000001</v>
      </c>
      <c r="Z32" s="8">
        <f>[28]Outubro!$H$29</f>
        <v>8.2799999999999994</v>
      </c>
      <c r="AA32" s="8">
        <f>[28]Outubro!$H$30</f>
        <v>19.079999999999998</v>
      </c>
      <c r="AB32" s="8">
        <f>[28]Outubro!$H$31</f>
        <v>7.2</v>
      </c>
      <c r="AC32" s="8">
        <f>[28]Outubro!$H$32</f>
        <v>5.4</v>
      </c>
      <c r="AD32" s="8">
        <f>[28]Outubro!$H$33</f>
        <v>3.96</v>
      </c>
      <c r="AE32" s="8">
        <f>[28]Outubro!$H$34</f>
        <v>7.2</v>
      </c>
      <c r="AF32" s="8">
        <f>[28]Outubro!$H$35</f>
        <v>10.8</v>
      </c>
      <c r="AG32" s="37">
        <f t="shared" si="3"/>
        <v>19.440000000000001</v>
      </c>
      <c r="AH32" s="35">
        <f t="shared" si="4"/>
        <v>10.2658064516129</v>
      </c>
      <c r="AK32" s="4" t="s">
        <v>13</v>
      </c>
      <c r="AL32" s="4" t="s">
        <v>13</v>
      </c>
    </row>
    <row r="33" spans="1:38" x14ac:dyDescent="0.2">
      <c r="A33" s="5" t="s">
        <v>35</v>
      </c>
      <c r="B33" s="8">
        <f>[29]Outubro!$H$5</f>
        <v>23.76</v>
      </c>
      <c r="C33" s="8">
        <f>[29]Outubro!$H$6</f>
        <v>21.96</v>
      </c>
      <c r="D33" s="8">
        <f>[29]Outubro!$H$7</f>
        <v>21.6</v>
      </c>
      <c r="E33" s="8">
        <f>[29]Outubro!$H$8</f>
        <v>14.04</v>
      </c>
      <c r="F33" s="8">
        <f>[29]Outubro!$H$9</f>
        <v>10.8</v>
      </c>
      <c r="G33" s="8">
        <f>[29]Outubro!$H$10</f>
        <v>15.12</v>
      </c>
      <c r="H33" s="8">
        <f>[29]Outubro!$H$11</f>
        <v>16.920000000000002</v>
      </c>
      <c r="I33" s="8">
        <f>[29]Outubro!$H$12</f>
        <v>22.68</v>
      </c>
      <c r="J33" s="8">
        <f>[29]Outubro!$H$13</f>
        <v>20.52</v>
      </c>
      <c r="K33" s="8">
        <f>[29]Outubro!$H$14</f>
        <v>19.079999999999998</v>
      </c>
      <c r="L33" s="8">
        <f>[29]Outubro!$H$15</f>
        <v>23.4</v>
      </c>
      <c r="M33" s="8">
        <f>[29]Outubro!$H$16</f>
        <v>9.7200000000000006</v>
      </c>
      <c r="N33" s="8">
        <f>[29]Outubro!$H$17</f>
        <v>15.12</v>
      </c>
      <c r="O33" s="8">
        <f>[29]Outubro!$H$18</f>
        <v>20.16</v>
      </c>
      <c r="P33" s="8">
        <f>[29]Outubro!$H$19</f>
        <v>17.64</v>
      </c>
      <c r="Q33" s="8">
        <f>[29]Outubro!$H$20</f>
        <v>16.2</v>
      </c>
      <c r="R33" s="8">
        <f>[29]Outubro!$H$21</f>
        <v>23.4</v>
      </c>
      <c r="S33" s="8">
        <f>[29]Outubro!$H$22</f>
        <v>22.32</v>
      </c>
      <c r="T33" s="8">
        <f>[29]Outubro!$H$23</f>
        <v>14.76</v>
      </c>
      <c r="U33" s="8">
        <f>[29]Outubro!$H$24</f>
        <v>14.76</v>
      </c>
      <c r="V33" s="8">
        <f>[29]Outubro!$H$25</f>
        <v>21.96</v>
      </c>
      <c r="W33" s="8">
        <f>[29]Outubro!$H$26</f>
        <v>14.76</v>
      </c>
      <c r="X33" s="8">
        <f>[29]Outubro!$H$27</f>
        <v>20.88</v>
      </c>
      <c r="Y33" s="8">
        <f>[29]Outubro!$H$28</f>
        <v>27.72</v>
      </c>
      <c r="Z33" s="8">
        <f>[29]Outubro!$H$29</f>
        <v>24.12</v>
      </c>
      <c r="AA33" s="8">
        <f>[29]Outubro!$H$30</f>
        <v>19.079999999999998</v>
      </c>
      <c r="AB33" s="8">
        <f>[29]Outubro!$H$31</f>
        <v>14.04</v>
      </c>
      <c r="AC33" s="8">
        <f>[29]Outubro!$H$32</f>
        <v>11.88</v>
      </c>
      <c r="AD33" s="8">
        <f>[29]Outubro!$H$33</f>
        <v>23.04</v>
      </c>
      <c r="AE33" s="8">
        <f>[29]Outubro!$H$34</f>
        <v>14.4</v>
      </c>
      <c r="AF33" s="8">
        <f>[29]Outubro!$H$35</f>
        <v>23.04</v>
      </c>
      <c r="AG33" s="37">
        <f t="shared" si="3"/>
        <v>27.72</v>
      </c>
      <c r="AH33" s="35">
        <f t="shared" si="4"/>
        <v>18.673548387096769</v>
      </c>
      <c r="AK33" t="s">
        <v>13</v>
      </c>
    </row>
    <row r="34" spans="1:38" x14ac:dyDescent="0.2">
      <c r="A34" s="5" t="s">
        <v>36</v>
      </c>
      <c r="B34" s="8">
        <f>[30]Outubro!$H$5</f>
        <v>20.88</v>
      </c>
      <c r="C34" s="8">
        <f>[30]Outubro!$H$6</f>
        <v>16.2</v>
      </c>
      <c r="D34" s="8">
        <f>[30]Outubro!$H$7</f>
        <v>12.24</v>
      </c>
      <c r="E34" s="8">
        <f>[30]Outubro!$H$8</f>
        <v>11.52</v>
      </c>
      <c r="F34" s="8">
        <f>[30]Outubro!$H$9</f>
        <v>17.28</v>
      </c>
      <c r="G34" s="8">
        <f>[30]Outubro!$H$10</f>
        <v>19.440000000000001</v>
      </c>
      <c r="H34" s="8">
        <f>[30]Outubro!$H$11</f>
        <v>16.559999999999999</v>
      </c>
      <c r="I34" s="8">
        <f>[30]Outubro!$H$12</f>
        <v>11.52</v>
      </c>
      <c r="J34" s="8">
        <f>[30]Outubro!$H$13</f>
        <v>18</v>
      </c>
      <c r="K34" s="8">
        <f>[30]Outubro!$H$14</f>
        <v>14.4</v>
      </c>
      <c r="L34" s="8">
        <f>[30]Outubro!$H$15</f>
        <v>15.84</v>
      </c>
      <c r="M34" s="8">
        <f>[30]Outubro!$H$16</f>
        <v>8.2799999999999994</v>
      </c>
      <c r="N34" s="8">
        <f>[30]Outubro!$H$17</f>
        <v>15.48</v>
      </c>
      <c r="O34" s="8">
        <f>[30]Outubro!$H$18</f>
        <v>15.12</v>
      </c>
      <c r="P34" s="8">
        <f>[30]Outubro!$H$19</f>
        <v>16.559999999999999</v>
      </c>
      <c r="Q34" s="8">
        <f>[30]Outubro!$H$20</f>
        <v>12.24</v>
      </c>
      <c r="R34" s="8">
        <f>[30]Outubro!$H$21</f>
        <v>11.88</v>
      </c>
      <c r="S34" s="8">
        <f>[30]Outubro!$H$22</f>
        <v>17.28</v>
      </c>
      <c r="T34" s="8">
        <f>[30]Outubro!$H$23</f>
        <v>7.2</v>
      </c>
      <c r="U34" s="8">
        <f>[30]Outubro!$H$24</f>
        <v>13.68</v>
      </c>
      <c r="V34" s="8">
        <f>[30]Outubro!$H$25</f>
        <v>13.68</v>
      </c>
      <c r="W34" s="8">
        <f>[30]Outubro!$H$26</f>
        <v>11.52</v>
      </c>
      <c r="X34" s="8">
        <f>[30]Outubro!$H$27</f>
        <v>15.12</v>
      </c>
      <c r="Y34" s="8">
        <f>[30]Outubro!$H$28</f>
        <v>29.52</v>
      </c>
      <c r="Z34" s="8">
        <f>[30]Outubro!$H$29</f>
        <v>18.36</v>
      </c>
      <c r="AA34" s="8">
        <f>[30]Outubro!$H$30</f>
        <v>13.68</v>
      </c>
      <c r="AB34" s="8">
        <f>[30]Outubro!$H$31</f>
        <v>11.52</v>
      </c>
      <c r="AC34" s="8">
        <f>[30]Outubro!$H$32</f>
        <v>14.4</v>
      </c>
      <c r="AD34" s="8">
        <f>[30]Outubro!$H$33</f>
        <v>8.2799999999999994</v>
      </c>
      <c r="AE34" s="8">
        <f>[30]Outubro!$H$34</f>
        <v>11.16</v>
      </c>
      <c r="AF34" s="8">
        <f>[30]Outubro!$H$35</f>
        <v>16.2</v>
      </c>
      <c r="AG34" s="37">
        <f t="shared" si="3"/>
        <v>29.52</v>
      </c>
      <c r="AH34" s="35">
        <f t="shared" si="4"/>
        <v>14.678709677419354</v>
      </c>
      <c r="AK34" t="s">
        <v>13</v>
      </c>
    </row>
    <row r="35" spans="1:38" x14ac:dyDescent="0.2">
      <c r="A35" s="5" t="s">
        <v>37</v>
      </c>
      <c r="B35" s="8">
        <f>[31]Outubro!$H$5</f>
        <v>19.8</v>
      </c>
      <c r="C35" s="8">
        <f>[31]Outubro!$H$6</f>
        <v>25.92</v>
      </c>
      <c r="D35" s="8">
        <f>[31]Outubro!$H$7</f>
        <v>12.24</v>
      </c>
      <c r="E35" s="8">
        <f>[31]Outubro!$H$8</f>
        <v>12.6</v>
      </c>
      <c r="F35" s="8">
        <f>[31]Outubro!$H$9</f>
        <v>19.8</v>
      </c>
      <c r="G35" s="8">
        <f>[31]Outubro!$H$10</f>
        <v>19.079999999999998</v>
      </c>
      <c r="H35" s="8">
        <f>[31]Outubro!$H$11</f>
        <v>19.440000000000001</v>
      </c>
      <c r="I35" s="8">
        <f>[31]Outubro!$H$12</f>
        <v>23.4</v>
      </c>
      <c r="J35" s="8">
        <f>[31]Outubro!$H$13</f>
        <v>18.72</v>
      </c>
      <c r="K35" s="8">
        <f>[31]Outubro!$H$14</f>
        <v>20.52</v>
      </c>
      <c r="L35" s="8">
        <f>[31]Outubro!$H$15</f>
        <v>25.56</v>
      </c>
      <c r="M35" s="8">
        <f>[31]Outubro!$H$16</f>
        <v>9.36</v>
      </c>
      <c r="N35" s="8">
        <f>[31]Outubro!$H$17</f>
        <v>17.64</v>
      </c>
      <c r="O35" s="8">
        <f>[31]Outubro!$H$18</f>
        <v>20.16</v>
      </c>
      <c r="P35" s="8">
        <f>[31]Outubro!$H$19</f>
        <v>16.559999999999999</v>
      </c>
      <c r="Q35" s="8">
        <f>[31]Outubro!$H$20</f>
        <v>14.76</v>
      </c>
      <c r="R35" s="8">
        <f>[31]Outubro!$H$21</f>
        <v>13.68</v>
      </c>
      <c r="S35" s="8">
        <f>[31]Outubro!$H$22</f>
        <v>21.96</v>
      </c>
      <c r="T35" s="8">
        <f>[31]Outubro!$H$23</f>
        <v>11.88</v>
      </c>
      <c r="U35" s="8">
        <f>[31]Outubro!$H$24</f>
        <v>14.4</v>
      </c>
      <c r="V35" s="8">
        <f>[31]Outubro!$H$25</f>
        <v>15.12</v>
      </c>
      <c r="W35" s="8">
        <f>[31]Outubro!$H$26</f>
        <v>11.88</v>
      </c>
      <c r="X35" s="8">
        <f>[31]Outubro!$H$27</f>
        <v>27</v>
      </c>
      <c r="Y35" s="8">
        <f>[31]Outubro!$H$28</f>
        <v>31.32</v>
      </c>
      <c r="Z35" s="8">
        <f>[31]Outubro!$H$29</f>
        <v>18</v>
      </c>
      <c r="AA35" s="8">
        <f>[31]Outubro!$H$30</f>
        <v>14.76</v>
      </c>
      <c r="AB35" s="8">
        <f>[31]Outubro!$H$31</f>
        <v>9.36</v>
      </c>
      <c r="AC35" s="8">
        <f>[31]Outubro!$H$32</f>
        <v>13.68</v>
      </c>
      <c r="AD35" s="8">
        <f>[31]Outubro!$H$33</f>
        <v>10.08</v>
      </c>
      <c r="AE35" s="8">
        <f>[31]Outubro!$H$34</f>
        <v>18.36</v>
      </c>
      <c r="AF35" s="8">
        <f>[31]Outubro!$H$35</f>
        <v>19.079999999999998</v>
      </c>
      <c r="AG35" s="37">
        <f t="shared" si="3"/>
        <v>31.32</v>
      </c>
      <c r="AH35" s="35">
        <f t="shared" si="4"/>
        <v>17.616774193548387</v>
      </c>
      <c r="AK35" t="s">
        <v>13</v>
      </c>
    </row>
    <row r="36" spans="1:38" x14ac:dyDescent="0.2">
      <c r="A36" s="5" t="s">
        <v>38</v>
      </c>
      <c r="B36" s="8">
        <f>[32]Outubro!$H$5</f>
        <v>15.84</v>
      </c>
      <c r="C36" s="8">
        <f>[32]Outubro!$H$6</f>
        <v>14.76</v>
      </c>
      <c r="D36" s="8">
        <f>[32]Outubro!$H$7</f>
        <v>16.559999999999999</v>
      </c>
      <c r="E36" s="8">
        <f>[32]Outubro!$H$8</f>
        <v>18.72</v>
      </c>
      <c r="F36" s="8">
        <f>[32]Outubro!$H$9</f>
        <v>15.84</v>
      </c>
      <c r="G36" s="8">
        <f>[32]Outubro!$H$10</f>
        <v>12.6</v>
      </c>
      <c r="H36" s="8">
        <f>[32]Outubro!$H$11</f>
        <v>10.8</v>
      </c>
      <c r="I36" s="8">
        <f>[32]Outubro!$H$12</f>
        <v>20.52</v>
      </c>
      <c r="J36" s="8">
        <f>[32]Outubro!$H$13</f>
        <v>28.8</v>
      </c>
      <c r="K36" s="8">
        <f>[32]Outubro!$H$14</f>
        <v>18.36</v>
      </c>
      <c r="L36" s="8">
        <f>[32]Outubro!$H$15</f>
        <v>21.6</v>
      </c>
      <c r="M36" s="8">
        <f>[32]Outubro!$H$16</f>
        <v>15.84</v>
      </c>
      <c r="N36" s="8">
        <f>[32]Outubro!$H$17</f>
        <v>15.48</v>
      </c>
      <c r="O36" s="8">
        <f>[32]Outubro!$H$18</f>
        <v>15.48</v>
      </c>
      <c r="P36" s="8">
        <f>[32]Outubro!$H$19</f>
        <v>18.36</v>
      </c>
      <c r="Q36" s="8">
        <f>[32]Outubro!$H$20</f>
        <v>8.64</v>
      </c>
      <c r="R36" s="8">
        <f>[32]Outubro!$H$21</f>
        <v>9.36</v>
      </c>
      <c r="S36" s="8">
        <f>[32]Outubro!$H$22</f>
        <v>17.64</v>
      </c>
      <c r="T36" s="8">
        <f>[32]Outubro!$H$23</f>
        <v>19.8</v>
      </c>
      <c r="U36" s="8">
        <f>[32]Outubro!$H$24</f>
        <v>20.16</v>
      </c>
      <c r="V36" s="8">
        <f>[32]Outubro!$H$25</f>
        <v>12.6</v>
      </c>
      <c r="W36" s="8">
        <f>[32]Outubro!$H$26</f>
        <v>12.24</v>
      </c>
      <c r="X36" s="8">
        <f>[32]Outubro!$H$27</f>
        <v>30.6</v>
      </c>
      <c r="Y36" s="8">
        <f>[32]Outubro!$H$28</f>
        <v>25.92</v>
      </c>
      <c r="Z36" s="8">
        <f>[32]Outubro!$H$29</f>
        <v>21.6</v>
      </c>
      <c r="AA36" s="8">
        <f>[32]Outubro!$H$30</f>
        <v>26.28</v>
      </c>
      <c r="AB36" s="8">
        <f>[32]Outubro!$H$31</f>
        <v>10.8</v>
      </c>
      <c r="AC36" s="8">
        <f>[32]Outubro!$H$32</f>
        <v>15.12</v>
      </c>
      <c r="AD36" s="8">
        <f>[32]Outubro!$H$33</f>
        <v>18.72</v>
      </c>
      <c r="AE36" s="8">
        <f>[32]Outubro!$H$34</f>
        <v>15.48</v>
      </c>
      <c r="AF36" s="8">
        <f>[32]Outubro!$H$35</f>
        <v>21.96</v>
      </c>
      <c r="AG36" s="37">
        <f t="shared" si="3"/>
        <v>30.6</v>
      </c>
      <c r="AH36" s="35">
        <f t="shared" si="4"/>
        <v>17.628387096774198</v>
      </c>
      <c r="AK36" t="s">
        <v>13</v>
      </c>
    </row>
    <row r="37" spans="1:38" x14ac:dyDescent="0.2">
      <c r="A37" s="5" t="s">
        <v>39</v>
      </c>
      <c r="B37" s="8">
        <f>[33]Outubro!$H5</f>
        <v>15.12</v>
      </c>
      <c r="C37" s="8">
        <f>[33]Outubro!$H6</f>
        <v>16.559999999999999</v>
      </c>
      <c r="D37" s="8">
        <f>[33]Outubro!$H7</f>
        <v>27</v>
      </c>
      <c r="E37" s="8">
        <f>[33]Outubro!$H8</f>
        <v>15.12</v>
      </c>
      <c r="F37" s="8">
        <f>[33]Outubro!$H9</f>
        <v>19.440000000000001</v>
      </c>
      <c r="G37" s="8">
        <f>[33]Outubro!$H10</f>
        <v>12.96</v>
      </c>
      <c r="H37" s="8">
        <f>[33]Outubro!$H11</f>
        <v>16.920000000000002</v>
      </c>
      <c r="I37" s="8">
        <f>[33]Outubro!$H12</f>
        <v>17.28</v>
      </c>
      <c r="J37" s="8">
        <f>[33]Outubro!$H13</f>
        <v>24.84</v>
      </c>
      <c r="K37" s="8">
        <f>[33]Outubro!$H14</f>
        <v>13.32</v>
      </c>
      <c r="L37" s="8">
        <f>[33]Outubro!$H15</f>
        <v>20.16</v>
      </c>
      <c r="M37" s="8">
        <f>[33]Outubro!$H16</f>
        <v>10.08</v>
      </c>
      <c r="N37" s="8">
        <f>[33]Outubro!$H17</f>
        <v>12.6</v>
      </c>
      <c r="O37" s="8">
        <f>[33]Outubro!$H18</f>
        <v>18.36</v>
      </c>
      <c r="P37" s="8">
        <f>[33]Outubro!$H19</f>
        <v>18.72</v>
      </c>
      <c r="Q37" s="8">
        <f>[33]Outubro!$H20</f>
        <v>18.72</v>
      </c>
      <c r="R37" s="8">
        <f>[33]Outubro!$H21</f>
        <v>23.04</v>
      </c>
      <c r="S37" s="8">
        <f>[33]Outubro!$H22</f>
        <v>18.72</v>
      </c>
      <c r="T37" s="8">
        <f>[33]Outubro!$H23</f>
        <v>15.84</v>
      </c>
      <c r="U37" s="8">
        <f>[33]Outubro!$H24</f>
        <v>19.079999999999998</v>
      </c>
      <c r="V37" s="8">
        <f>[33]Outubro!$H25</f>
        <v>13.32</v>
      </c>
      <c r="W37" s="8">
        <f>[33]Outubro!$H26</f>
        <v>13.32</v>
      </c>
      <c r="X37" s="8">
        <f>[33]Outubro!$H27</f>
        <v>15.12</v>
      </c>
      <c r="Y37" s="8">
        <f>[33]Outubro!$H28</f>
        <v>20.16</v>
      </c>
      <c r="Z37" s="8">
        <f>[33]Outubro!$H29</f>
        <v>17.28</v>
      </c>
      <c r="AA37" s="8">
        <f>[33]Outubro!$H30</f>
        <v>28.08</v>
      </c>
      <c r="AB37" s="8">
        <f>[33]Outubro!$H31</f>
        <v>14.4</v>
      </c>
      <c r="AC37" s="8">
        <f>[33]Outubro!$H32</f>
        <v>17.64</v>
      </c>
      <c r="AD37" s="8">
        <f>[33]Outubro!$H33</f>
        <v>11.88</v>
      </c>
      <c r="AE37" s="8">
        <f>[33]Outubro!$H34</f>
        <v>12.6</v>
      </c>
      <c r="AF37" s="8">
        <f>[33]Outubro!$H35</f>
        <v>13.68</v>
      </c>
      <c r="AG37" s="37">
        <f t="shared" si="3"/>
        <v>28.08</v>
      </c>
      <c r="AH37" s="35">
        <f t="shared" si="4"/>
        <v>17.140645161290319</v>
      </c>
    </row>
    <row r="38" spans="1:38" x14ac:dyDescent="0.2">
      <c r="A38" s="5" t="s">
        <v>40</v>
      </c>
      <c r="B38" s="8">
        <f>[34]Outubro!$H$5</f>
        <v>18.36</v>
      </c>
      <c r="C38" s="8">
        <f>[34]Outubro!$H$6</f>
        <v>19.440000000000001</v>
      </c>
      <c r="D38" s="8">
        <f>[34]Outubro!$H$7</f>
        <v>17.64</v>
      </c>
      <c r="E38" s="8">
        <f>[34]Outubro!$H$8</f>
        <v>15.12</v>
      </c>
      <c r="F38" s="8">
        <f>[34]Outubro!$H$9</f>
        <v>21.96</v>
      </c>
      <c r="G38" s="8">
        <f>[34]Outubro!$H$10</f>
        <v>19.8</v>
      </c>
      <c r="H38" s="8">
        <f>[34]Outubro!$H$11</f>
        <v>23.76</v>
      </c>
      <c r="I38" s="8">
        <f>[34]Outubro!$H$12</f>
        <v>16.920000000000002</v>
      </c>
      <c r="J38" s="8">
        <f>[34]Outubro!$H$13</f>
        <v>18.36</v>
      </c>
      <c r="K38" s="8">
        <f>[34]Outubro!$H$14</f>
        <v>16.2</v>
      </c>
      <c r="L38" s="8">
        <f>[34]Outubro!$H$15</f>
        <v>14.4</v>
      </c>
      <c r="M38" s="8">
        <f>[34]Outubro!$H$16</f>
        <v>9.7200000000000006</v>
      </c>
      <c r="N38" s="8">
        <f>[34]Outubro!$H$17</f>
        <v>19.440000000000001</v>
      </c>
      <c r="O38" s="8">
        <f>[34]Outubro!$H$18</f>
        <v>18.72</v>
      </c>
      <c r="P38" s="8">
        <f>[34]Outubro!$H$19</f>
        <v>16.2</v>
      </c>
      <c r="Q38" s="8">
        <f>[34]Outubro!$H$20</f>
        <v>16.920000000000002</v>
      </c>
      <c r="R38" s="8">
        <f>[34]Outubro!$H$21</f>
        <v>18</v>
      </c>
      <c r="S38" s="8">
        <f>[34]Outubro!$H$22</f>
        <v>13.32</v>
      </c>
      <c r="T38" s="8">
        <f>[34]Outubro!$H$23</f>
        <v>7.92</v>
      </c>
      <c r="U38" s="8">
        <f>[34]Outubro!$H$24</f>
        <v>16.2</v>
      </c>
      <c r="V38" s="8">
        <f>[34]Outubro!$H$25</f>
        <v>24.48</v>
      </c>
      <c r="W38" s="8">
        <f>[34]Outubro!$H$26</f>
        <v>17.28</v>
      </c>
      <c r="X38" s="8">
        <f>[34]Outubro!$H$27</f>
        <v>16.920000000000002</v>
      </c>
      <c r="Y38" s="8">
        <f>[34]Outubro!$H$28</f>
        <v>22.32</v>
      </c>
      <c r="Z38" s="8">
        <f>[34]Outubro!$H$29</f>
        <v>16.920000000000002</v>
      </c>
      <c r="AA38" s="8">
        <f>[34]Outubro!$H$30</f>
        <v>14.76</v>
      </c>
      <c r="AB38" s="8">
        <f>[34]Outubro!$H$31</f>
        <v>10.8</v>
      </c>
      <c r="AC38" s="8">
        <f>[34]Outubro!$H$32</f>
        <v>15.84</v>
      </c>
      <c r="AD38" s="8">
        <f>[34]Outubro!$H$33</f>
        <v>13.32</v>
      </c>
      <c r="AE38" s="8">
        <f>[34]Outubro!$H$34</f>
        <v>15.12</v>
      </c>
      <c r="AF38" s="8">
        <f>[34]Outubro!$H$35</f>
        <v>22.68</v>
      </c>
      <c r="AG38" s="37">
        <f t="shared" si="3"/>
        <v>24.48</v>
      </c>
      <c r="AH38" s="35">
        <f t="shared" si="4"/>
        <v>17.059354838709677</v>
      </c>
      <c r="AI38" s="9" t="s">
        <v>13</v>
      </c>
      <c r="AK38" t="s">
        <v>13</v>
      </c>
    </row>
    <row r="39" spans="1:38" x14ac:dyDescent="0.2">
      <c r="A39" s="5" t="s">
        <v>41</v>
      </c>
      <c r="B39" s="8">
        <f>[35]Outubro!$H$5</f>
        <v>15.48</v>
      </c>
      <c r="C39" s="8">
        <f>[35]Outubro!$H$6</f>
        <v>20.52</v>
      </c>
      <c r="D39" s="8">
        <f>[35]Outubro!$H$7</f>
        <v>15.84</v>
      </c>
      <c r="E39" s="8">
        <f>[35]Outubro!$H$8</f>
        <v>11.52</v>
      </c>
      <c r="F39" s="8">
        <f>[35]Outubro!$H$9</f>
        <v>5.4</v>
      </c>
      <c r="G39" s="8">
        <f>[35]Outubro!$H$10</f>
        <v>12.24</v>
      </c>
      <c r="H39" s="8">
        <f>[35]Outubro!$H$11</f>
        <v>14.76</v>
      </c>
      <c r="I39" s="8">
        <f>[35]Outubro!$H$12</f>
        <v>21.24</v>
      </c>
      <c r="J39" s="8">
        <f>[35]Outubro!$H$13</f>
        <v>9</v>
      </c>
      <c r="K39" s="8">
        <f>[35]Outubro!$H$14</f>
        <v>8.2799999999999994</v>
      </c>
      <c r="L39" s="8">
        <f>[35]Outubro!$H$15</f>
        <v>11.88</v>
      </c>
      <c r="M39" s="8">
        <f>[35]Outubro!$H$16</f>
        <v>9.7200000000000006</v>
      </c>
      <c r="N39" s="8">
        <f>[35]Outubro!$H$17</f>
        <v>10.8</v>
      </c>
      <c r="O39" s="8">
        <f>[35]Outubro!$H$18</f>
        <v>16.920000000000002</v>
      </c>
      <c r="P39" s="8">
        <f>[35]Outubro!$H$19</f>
        <v>8.64</v>
      </c>
      <c r="Q39" s="8">
        <f>[35]Outubro!$H$20</f>
        <v>12.24</v>
      </c>
      <c r="R39" s="8">
        <f>[35]Outubro!$H$21</f>
        <v>9</v>
      </c>
      <c r="S39" s="8">
        <f>[35]Outubro!$H$22</f>
        <v>24.48</v>
      </c>
      <c r="T39" s="8">
        <f>[35]Outubro!$H$23</f>
        <v>13.32</v>
      </c>
      <c r="U39" s="8">
        <f>[35]Outubro!$H$24</f>
        <v>8.2799999999999994</v>
      </c>
      <c r="V39" s="8">
        <f>[35]Outubro!$H$25</f>
        <v>10.44</v>
      </c>
      <c r="W39" s="8">
        <f>[35]Outubro!$H$26</f>
        <v>20.16</v>
      </c>
      <c r="X39" s="8">
        <f>[35]Outubro!$H$27</f>
        <v>15.12</v>
      </c>
      <c r="Y39" s="8">
        <f>[35]Outubro!$H$28</f>
        <v>19.440000000000001</v>
      </c>
      <c r="Z39" s="8">
        <f>[35]Outubro!$H$29</f>
        <v>16.2</v>
      </c>
      <c r="AA39" s="8">
        <f>[35]Outubro!$H$30</f>
        <v>18</v>
      </c>
      <c r="AB39" s="8">
        <f>[35]Outubro!$H$31</f>
        <v>10.44</v>
      </c>
      <c r="AC39" s="8">
        <f>[35]Outubro!$H$32</f>
        <v>2.88</v>
      </c>
      <c r="AD39" s="8">
        <f>[35]Outubro!$H$33</f>
        <v>9.7200000000000006</v>
      </c>
      <c r="AE39" s="8">
        <f>[35]Outubro!$H$34</f>
        <v>9</v>
      </c>
      <c r="AF39" s="8">
        <f>[35]Outubro!$H$35</f>
        <v>20.16</v>
      </c>
      <c r="AG39" s="37">
        <f t="shared" si="3"/>
        <v>24.48</v>
      </c>
      <c r="AH39" s="35">
        <f t="shared" si="4"/>
        <v>13.261935483870969</v>
      </c>
      <c r="AK39" t="s">
        <v>13</v>
      </c>
    </row>
    <row r="40" spans="1:38" x14ac:dyDescent="0.2">
      <c r="A40" s="5" t="s">
        <v>42</v>
      </c>
      <c r="B40" s="8">
        <f>[36]Outubro!$H$5</f>
        <v>20.16</v>
      </c>
      <c r="C40" s="8">
        <f>[36]Outubro!$H$6</f>
        <v>19.440000000000001</v>
      </c>
      <c r="D40" s="8">
        <f>[36]Outubro!$H$7</f>
        <v>14.76</v>
      </c>
      <c r="E40" s="8">
        <f>[36]Outubro!$H$8</f>
        <v>16.559999999999999</v>
      </c>
      <c r="F40" s="8">
        <f>[36]Outubro!$H$9</f>
        <v>14.4</v>
      </c>
      <c r="G40" s="8">
        <f>[36]Outubro!$H$10</f>
        <v>13.68</v>
      </c>
      <c r="H40" s="8">
        <f>[36]Outubro!$H$11</f>
        <v>13.32</v>
      </c>
      <c r="I40" s="8">
        <f>[36]Outubro!$H$12</f>
        <v>16.920000000000002</v>
      </c>
      <c r="J40" s="8">
        <f>[36]Outubro!$H$13</f>
        <v>26.64</v>
      </c>
      <c r="K40" s="8">
        <f>[36]Outubro!$H$14</f>
        <v>10.08</v>
      </c>
      <c r="L40" s="8">
        <f>[36]Outubro!$H$15</f>
        <v>22.68</v>
      </c>
      <c r="M40" s="8">
        <f>[36]Outubro!$H$16</f>
        <v>10.44</v>
      </c>
      <c r="N40" s="8">
        <f>[36]Outubro!$H$17</f>
        <v>14.04</v>
      </c>
      <c r="O40" s="8">
        <f>[36]Outubro!$H$18</f>
        <v>12.6</v>
      </c>
      <c r="P40" s="8">
        <f>[36]Outubro!$H$19</f>
        <v>11.52</v>
      </c>
      <c r="Q40" s="8">
        <f>[36]Outubro!$H$20</f>
        <v>11.52</v>
      </c>
      <c r="R40" s="8">
        <f>[36]Outubro!$H$21</f>
        <v>15.84</v>
      </c>
      <c r="S40" s="8">
        <f>[36]Outubro!$H$22</f>
        <v>16.559999999999999</v>
      </c>
      <c r="T40" s="8">
        <f>[36]Outubro!$H$23</f>
        <v>7.56</v>
      </c>
      <c r="U40" s="8">
        <f>[36]Outubro!$H$24</f>
        <v>15.12</v>
      </c>
      <c r="V40" s="8">
        <f>[36]Outubro!$H$25</f>
        <v>11.88</v>
      </c>
      <c r="W40" s="8">
        <f>[36]Outubro!$H$26</f>
        <v>12.24</v>
      </c>
      <c r="X40" s="8">
        <f>[36]Outubro!$H$27</f>
        <v>18</v>
      </c>
      <c r="Y40" s="8">
        <f>[36]Outubro!$H$28</f>
        <v>28.08</v>
      </c>
      <c r="Z40" s="8">
        <f>[36]Outubro!$H$29</f>
        <v>23.04</v>
      </c>
      <c r="AA40" s="8">
        <f>[36]Outubro!$H$30</f>
        <v>14.4</v>
      </c>
      <c r="AB40" s="8">
        <f>[36]Outubro!$H$31</f>
        <v>7.56</v>
      </c>
      <c r="AC40" s="8">
        <f>[36]Outubro!$H$32</f>
        <v>20.16</v>
      </c>
      <c r="AD40" s="8">
        <f>[36]Outubro!$H$33</f>
        <v>12.6</v>
      </c>
      <c r="AE40" s="8">
        <f>[36]Outubro!$H$34</f>
        <v>10.44</v>
      </c>
      <c r="AF40" s="8">
        <f>[36]Outubro!$H$35</f>
        <v>15.48</v>
      </c>
      <c r="AG40" s="37">
        <f t="shared" si="3"/>
        <v>28.08</v>
      </c>
      <c r="AH40" s="35">
        <f t="shared" si="4"/>
        <v>15.410322580645165</v>
      </c>
      <c r="AK40" t="s">
        <v>13</v>
      </c>
    </row>
    <row r="41" spans="1:38" x14ac:dyDescent="0.2">
      <c r="A41" s="5" t="s">
        <v>43</v>
      </c>
      <c r="B41" s="8">
        <f>[37]Outubro!$H$5</f>
        <v>25.56</v>
      </c>
      <c r="C41" s="8">
        <f>[37]Outubro!$H$6</f>
        <v>27.72</v>
      </c>
      <c r="D41" s="8">
        <f>[37]Outubro!$H$7</f>
        <v>16.559999999999999</v>
      </c>
      <c r="E41" s="8">
        <f>[37]Outubro!$H$8</f>
        <v>9.36</v>
      </c>
      <c r="F41" s="8">
        <f>[37]Outubro!$H$9</f>
        <v>11.52</v>
      </c>
      <c r="G41" s="8">
        <f>[37]Outubro!$H$10</f>
        <v>11.52</v>
      </c>
      <c r="H41" s="8">
        <f>[37]Outubro!$H$11</f>
        <v>14.76</v>
      </c>
      <c r="I41" s="8">
        <f>[37]Outubro!$H$12</f>
        <v>19.8</v>
      </c>
      <c r="J41" s="8">
        <f>[37]Outubro!$H$13</f>
        <v>15.12</v>
      </c>
      <c r="K41" s="8">
        <f>[37]Outubro!$H$14</f>
        <v>11.52</v>
      </c>
      <c r="L41" s="8">
        <f>[37]Outubro!$H$15</f>
        <v>18.36</v>
      </c>
      <c r="M41" s="8">
        <f>[37]Outubro!$H$16</f>
        <v>7.56</v>
      </c>
      <c r="N41" s="8">
        <f>[37]Outubro!$H$17</f>
        <v>10.08</v>
      </c>
      <c r="O41" s="8">
        <f>[37]Outubro!$H$18</f>
        <v>10.44</v>
      </c>
      <c r="P41" s="8">
        <f>[37]Outubro!$H$19</f>
        <v>13.32</v>
      </c>
      <c r="Q41" s="8">
        <f>[37]Outubro!$H$20</f>
        <v>18</v>
      </c>
      <c r="R41" s="8">
        <f>[37]Outubro!$H$21</f>
        <v>8.64</v>
      </c>
      <c r="S41" s="8">
        <f>[37]Outubro!$H$22</f>
        <v>16.2</v>
      </c>
      <c r="T41" s="8">
        <f>[37]Outubro!$H$23</f>
        <v>9.7200000000000006</v>
      </c>
      <c r="U41" s="8">
        <f>[37]Outubro!$H$24</f>
        <v>12.6</v>
      </c>
      <c r="V41" s="8">
        <f>[37]Outubro!$H$25</f>
        <v>13.68</v>
      </c>
      <c r="W41" s="8">
        <f>[37]Outubro!$H$26</f>
        <v>19.079999999999998</v>
      </c>
      <c r="X41" s="8">
        <f>[37]Outubro!$H$27</f>
        <v>15.12</v>
      </c>
      <c r="Y41" s="8">
        <f>[37]Outubro!$H$28</f>
        <v>37.08</v>
      </c>
      <c r="Z41" s="8">
        <f>[37]Outubro!$H$29</f>
        <v>19.440000000000001</v>
      </c>
      <c r="AA41" s="8">
        <f>[37]Outubro!$H$30</f>
        <v>9.36</v>
      </c>
      <c r="AB41" s="8">
        <f>[37]Outubro!$H$31</f>
        <v>7.92</v>
      </c>
      <c r="AC41" s="8">
        <f>[37]Outubro!$H$32</f>
        <v>15.84</v>
      </c>
      <c r="AD41" s="8">
        <f>[37]Outubro!$H$33</f>
        <v>5.76</v>
      </c>
      <c r="AE41" s="8">
        <f>[37]Outubro!$H$34</f>
        <v>9.36</v>
      </c>
      <c r="AF41" s="8">
        <f>[37]Outubro!$H$35</f>
        <v>14.04</v>
      </c>
      <c r="AG41" s="37">
        <f t="shared" si="3"/>
        <v>37.08</v>
      </c>
      <c r="AH41" s="35">
        <f t="shared" si="4"/>
        <v>14.678709677419358</v>
      </c>
      <c r="AK41" t="s">
        <v>13</v>
      </c>
      <c r="AL41" t="s">
        <v>13</v>
      </c>
    </row>
    <row r="42" spans="1:38" x14ac:dyDescent="0.2">
      <c r="A42" s="5" t="s">
        <v>44</v>
      </c>
      <c r="B42" s="8">
        <f>[38]Outubro!$H$5</f>
        <v>20.16</v>
      </c>
      <c r="C42" s="8">
        <f>[38]Outubro!$H$6</f>
        <v>19.440000000000001</v>
      </c>
      <c r="D42" s="8">
        <f>[38]Outubro!$H$7</f>
        <v>14.76</v>
      </c>
      <c r="E42" s="8">
        <f>[38]Outubro!$H$8</f>
        <v>16.559999999999999</v>
      </c>
      <c r="F42" s="8">
        <f>[38]Outubro!$H$9</f>
        <v>14.4</v>
      </c>
      <c r="G42" s="8">
        <f>[38]Outubro!$H$10</f>
        <v>13.68</v>
      </c>
      <c r="H42" s="8">
        <f>[38]Outubro!$H$11</f>
        <v>24.12</v>
      </c>
      <c r="I42" s="8">
        <f>[38]Outubro!$H$12</f>
        <v>19.440000000000001</v>
      </c>
      <c r="J42" s="8">
        <f>[38]Outubro!$H$13</f>
        <v>27</v>
      </c>
      <c r="K42" s="8">
        <f>[38]Outubro!$H$14</f>
        <v>19.079999999999998</v>
      </c>
      <c r="L42" s="8">
        <f>[38]Outubro!$H$15</f>
        <v>25.92</v>
      </c>
      <c r="M42" s="8">
        <f>[38]Outubro!$H$16</f>
        <v>13.32</v>
      </c>
      <c r="N42" s="8">
        <f>[38]Outubro!$H$17</f>
        <v>23.04</v>
      </c>
      <c r="O42" s="8">
        <f>[38]Outubro!$H$18</f>
        <v>32.4</v>
      </c>
      <c r="P42" s="8">
        <f>[38]Outubro!$H$19</f>
        <v>22.68</v>
      </c>
      <c r="Q42" s="8">
        <f>[38]Outubro!$H$20</f>
        <v>16.920000000000002</v>
      </c>
      <c r="R42" s="8">
        <f>[38]Outubro!$H$21</f>
        <v>15.12</v>
      </c>
      <c r="S42" s="8">
        <f>[38]Outubro!$H$22</f>
        <v>23.4</v>
      </c>
      <c r="T42" s="8">
        <f>[38]Outubro!$H$23</f>
        <v>22.68</v>
      </c>
      <c r="U42" s="8">
        <f>[38]Outubro!$H$24</f>
        <v>22.68</v>
      </c>
      <c r="V42" s="8">
        <f>[38]Outubro!$H$25</f>
        <v>20.16</v>
      </c>
      <c r="W42" s="8">
        <f>[38]Outubro!$H$26</f>
        <v>16.559999999999999</v>
      </c>
      <c r="X42" s="8">
        <f>[38]Outubro!$H$27</f>
        <v>25.92</v>
      </c>
      <c r="Y42" s="8">
        <f>[38]Outubro!$H$28</f>
        <v>29.52</v>
      </c>
      <c r="Z42" s="8">
        <f>[38]Outubro!$H$29</f>
        <v>19.440000000000001</v>
      </c>
      <c r="AA42" s="8">
        <f>[38]Outubro!$H$30</f>
        <v>25.56</v>
      </c>
      <c r="AB42" s="8">
        <f>[38]Outubro!$H$31</f>
        <v>15.48</v>
      </c>
      <c r="AC42" s="8">
        <f>[38]Outubro!$H$32</f>
        <v>22.32</v>
      </c>
      <c r="AD42" s="8">
        <f>[38]Outubro!$H$33</f>
        <v>16.2</v>
      </c>
      <c r="AE42" s="8">
        <f>[38]Outubro!$H$34</f>
        <v>17.64</v>
      </c>
      <c r="AF42" s="8">
        <f>[38]Outubro!$H$35</f>
        <v>33.479999999999997</v>
      </c>
      <c r="AG42" s="37">
        <f t="shared" si="3"/>
        <v>33.479999999999997</v>
      </c>
      <c r="AH42" s="35">
        <f t="shared" si="4"/>
        <v>20.938064516129039</v>
      </c>
      <c r="AL42" t="s">
        <v>13</v>
      </c>
    </row>
    <row r="43" spans="1:38" x14ac:dyDescent="0.2">
      <c r="A43" s="5" t="s">
        <v>45</v>
      </c>
      <c r="B43" s="8">
        <f>[39]Outubro!$H$5</f>
        <v>23.04</v>
      </c>
      <c r="C43" s="8">
        <f>[39]Outubro!$H$6</f>
        <v>25.92</v>
      </c>
      <c r="D43" s="8">
        <f>[39]Outubro!$H$7</f>
        <v>23.4</v>
      </c>
      <c r="E43" s="8">
        <f>[39]Outubro!$H$8</f>
        <v>11.52</v>
      </c>
      <c r="F43" s="8">
        <f>[39]Outubro!$H$9</f>
        <v>13.68</v>
      </c>
      <c r="G43" s="8">
        <f>[39]Outubro!$H$10</f>
        <v>12.6</v>
      </c>
      <c r="H43" s="8">
        <f>[39]Outubro!$H$11</f>
        <v>26.64</v>
      </c>
      <c r="I43" s="8">
        <f>[39]Outubro!$H$12</f>
        <v>24.48</v>
      </c>
      <c r="J43" s="8">
        <f>[39]Outubro!$H$13</f>
        <v>23.04</v>
      </c>
      <c r="K43" s="8">
        <f>[39]Outubro!$H$14</f>
        <v>13.68</v>
      </c>
      <c r="L43" s="8">
        <f>[39]Outubro!$H$15</f>
        <v>38.880000000000003</v>
      </c>
      <c r="M43" s="8">
        <f>[39]Outubro!$H$16</f>
        <v>14.04</v>
      </c>
      <c r="N43" s="8">
        <f>[39]Outubro!$H$17</f>
        <v>20.88</v>
      </c>
      <c r="O43" s="8">
        <f>[39]Outubro!$H$18</f>
        <v>15.48</v>
      </c>
      <c r="P43" s="8">
        <f>[39]Outubro!$H$19</f>
        <v>16.920000000000002</v>
      </c>
      <c r="Q43" s="8">
        <f>[39]Outubro!$H$20</f>
        <v>17.64</v>
      </c>
      <c r="R43" s="8">
        <f>[39]Outubro!$H$21</f>
        <v>31.32</v>
      </c>
      <c r="S43" s="8">
        <f>[39]Outubro!$H$22</f>
        <v>22.32</v>
      </c>
      <c r="T43" s="8">
        <f>[39]Outubro!$H$23</f>
        <v>14.4</v>
      </c>
      <c r="U43" s="8">
        <f>[39]Outubro!$H$24</f>
        <v>10.44</v>
      </c>
      <c r="V43" s="8">
        <f>[39]Outubro!$H$25</f>
        <v>13.32</v>
      </c>
      <c r="W43" s="8">
        <f>[39]Outubro!$H$26</f>
        <v>16.2</v>
      </c>
      <c r="X43" s="8">
        <f>[39]Outubro!$H$27</f>
        <v>24.12</v>
      </c>
      <c r="Y43" s="8">
        <f>[39]Outubro!$H$28</f>
        <v>31.68</v>
      </c>
      <c r="Z43" s="8">
        <f>[39]Outubro!$H$29</f>
        <v>39.24</v>
      </c>
      <c r="AA43" s="8">
        <f>[39]Outubro!$H$30</f>
        <v>22.32</v>
      </c>
      <c r="AB43" s="8">
        <f>[39]Outubro!$H$31</f>
        <v>10.8</v>
      </c>
      <c r="AC43" s="8">
        <f>[39]Outubro!$H$32</f>
        <v>12.24</v>
      </c>
      <c r="AD43" s="8">
        <f>[39]Outubro!$H$33</f>
        <v>12.96</v>
      </c>
      <c r="AE43" s="8">
        <f>[39]Outubro!$H$34</f>
        <v>13.32</v>
      </c>
      <c r="AF43" s="8">
        <f>[39]Outubro!$H$35</f>
        <v>14.76</v>
      </c>
      <c r="AG43" s="37">
        <f t="shared" si="3"/>
        <v>39.24</v>
      </c>
      <c r="AH43" s="35">
        <f t="shared" si="4"/>
        <v>19.718709677419358</v>
      </c>
      <c r="AJ43" t="s">
        <v>13</v>
      </c>
      <c r="AK43" t="s">
        <v>13</v>
      </c>
      <c r="AL43" t="s">
        <v>13</v>
      </c>
    </row>
    <row r="44" spans="1:38" hidden="1" x14ac:dyDescent="0.2">
      <c r="A44" s="5" t="s">
        <v>46</v>
      </c>
      <c r="B44" s="8" t="str">
        <f>[40]Outubro!$H$5</f>
        <v>*</v>
      </c>
      <c r="C44" s="8" t="str">
        <f>[40]Outubro!$H$6</f>
        <v>*</v>
      </c>
      <c r="D44" s="8" t="str">
        <f>[40]Outubro!$H$7</f>
        <v>*</v>
      </c>
      <c r="E44" s="8" t="str">
        <f>[40]Outubro!$H$8</f>
        <v>*</v>
      </c>
      <c r="F44" s="8" t="str">
        <f>[40]Outubro!$H$9</f>
        <v>*</v>
      </c>
      <c r="G44" s="8" t="str">
        <f>[40]Outubro!$H$10</f>
        <v>*</v>
      </c>
      <c r="H44" s="8" t="str">
        <f>[40]Outubro!$H$11</f>
        <v>*</v>
      </c>
      <c r="I44" s="8" t="str">
        <f>[40]Outubro!$H$12</f>
        <v>*</v>
      </c>
      <c r="J44" s="8" t="str">
        <f>[40]Outubro!$H$13</f>
        <v>*</v>
      </c>
      <c r="K44" s="8" t="str">
        <f>[40]Outubro!$H$14</f>
        <v>*</v>
      </c>
      <c r="L44" s="8" t="str">
        <f>[40]Outubro!$H$15</f>
        <v>*</v>
      </c>
      <c r="M44" s="8" t="str">
        <f>[40]Outubro!$H$16</f>
        <v>*</v>
      </c>
      <c r="N44" s="8" t="str">
        <f>[40]Outubro!$H$17</f>
        <v>*</v>
      </c>
      <c r="O44" s="8" t="str">
        <f>[40]Outubro!$H$18</f>
        <v>*</v>
      </c>
      <c r="P44" s="8" t="str">
        <f>[40]Outubro!$H$19</f>
        <v>*</v>
      </c>
      <c r="Q44" s="8" t="str">
        <f>[40]Outubro!$H$20</f>
        <v>*</v>
      </c>
      <c r="R44" s="8" t="str">
        <f>[40]Outubro!$H$21</f>
        <v>*</v>
      </c>
      <c r="S44" s="8" t="str">
        <f>[40]Outubro!$H$22</f>
        <v>*</v>
      </c>
      <c r="T44" s="8" t="str">
        <f>[40]Outubro!$H$23</f>
        <v>*</v>
      </c>
      <c r="U44" s="8" t="str">
        <f>[40]Outubro!$H$24</f>
        <v>*</v>
      </c>
      <c r="V44" s="8" t="str">
        <f>[40]Outubro!$H$25</f>
        <v>*</v>
      </c>
      <c r="W44" s="8" t="str">
        <f>[40]Outubro!$H$26</f>
        <v>*</v>
      </c>
      <c r="X44" s="8" t="str">
        <f>[40]Outubro!$H$27</f>
        <v>*</v>
      </c>
      <c r="Y44" s="8" t="str">
        <f>[40]Outubro!$H$28</f>
        <v>*</v>
      </c>
      <c r="Z44" s="8" t="str">
        <f>[40]Outubro!$H$29</f>
        <v>*</v>
      </c>
      <c r="AA44" s="8" t="str">
        <f>[40]Outubro!$H$30</f>
        <v>*</v>
      </c>
      <c r="AB44" s="8" t="str">
        <f>[40]Outubro!$H$31</f>
        <v>*</v>
      </c>
      <c r="AC44" s="8" t="str">
        <f>[40]Outubro!$H$32</f>
        <v>*</v>
      </c>
      <c r="AD44" s="8" t="str">
        <f>[40]Outubro!$H$33</f>
        <v>*</v>
      </c>
      <c r="AE44" s="8" t="str">
        <f>[40]Outubro!$H$34</f>
        <v>*</v>
      </c>
      <c r="AF44" s="8" t="str">
        <f>[40]Outubro!$H$35</f>
        <v>*</v>
      </c>
      <c r="AG44" s="37" t="s">
        <v>12</v>
      </c>
      <c r="AH44" s="35" t="s">
        <v>12</v>
      </c>
    </row>
    <row r="45" spans="1:38" hidden="1" x14ac:dyDescent="0.2">
      <c r="A45" s="5" t="s">
        <v>47</v>
      </c>
      <c r="B45" s="8" t="str">
        <f>[41]Outubro!$H$5</f>
        <v>*</v>
      </c>
      <c r="C45" s="8" t="str">
        <f>[41]Outubro!$H$6</f>
        <v>*</v>
      </c>
      <c r="D45" s="8" t="str">
        <f>[41]Outubro!$H$7</f>
        <v>*</v>
      </c>
      <c r="E45" s="8" t="str">
        <f>[41]Outubro!$H$8</f>
        <v>*</v>
      </c>
      <c r="F45" s="8" t="str">
        <f>[41]Outubro!$H$9</f>
        <v>*</v>
      </c>
      <c r="G45" s="8" t="str">
        <f>[41]Outubro!$H$10</f>
        <v>*</v>
      </c>
      <c r="H45" s="8" t="str">
        <f>[41]Outubro!$H$11</f>
        <v>*</v>
      </c>
      <c r="I45" s="8" t="str">
        <f>[41]Outubro!$H$12</f>
        <v>*</v>
      </c>
      <c r="J45" s="8" t="str">
        <f>[41]Outubro!$H$13</f>
        <v>*</v>
      </c>
      <c r="K45" s="8" t="str">
        <f>[41]Outubro!$H$14</f>
        <v>*</v>
      </c>
      <c r="L45" s="8" t="str">
        <f>[41]Outubro!$H$15</f>
        <v>*</v>
      </c>
      <c r="M45" s="8" t="str">
        <f>[41]Outubro!$H$16</f>
        <v>*</v>
      </c>
      <c r="N45" s="8" t="str">
        <f>[41]Outubro!$H$17</f>
        <v>*</v>
      </c>
      <c r="O45" s="8" t="str">
        <f>[41]Outubro!$H$18</f>
        <v>*</v>
      </c>
      <c r="P45" s="8" t="str">
        <f>[41]Outubro!$H$19</f>
        <v>*</v>
      </c>
      <c r="Q45" s="8" t="str">
        <f>[41]Outubro!$H$20</f>
        <v>*</v>
      </c>
      <c r="R45" s="8" t="str">
        <f>[41]Outubro!$H$21</f>
        <v>*</v>
      </c>
      <c r="S45" s="8" t="str">
        <f>[41]Outubro!$H$22</f>
        <v>*</v>
      </c>
      <c r="T45" s="8" t="str">
        <f>[41]Outubro!$H$23</f>
        <v>*</v>
      </c>
      <c r="U45" s="8" t="str">
        <f>[41]Outubro!$H$24</f>
        <v>*</v>
      </c>
      <c r="V45" s="8" t="str">
        <f>[41]Outubro!$H$25</f>
        <v>*</v>
      </c>
      <c r="W45" s="8" t="str">
        <f>[41]Outubro!$H$26</f>
        <v>*</v>
      </c>
      <c r="X45" s="8" t="str">
        <f>[41]Outubro!$H$27</f>
        <v>*</v>
      </c>
      <c r="Y45" s="8" t="str">
        <f>[41]Outubro!$H$28</f>
        <v>*</v>
      </c>
      <c r="Z45" s="8" t="str">
        <f>[41]Outubro!$H$29</f>
        <v>*</v>
      </c>
      <c r="AA45" s="8" t="str">
        <f>[41]Outubro!$H$30</f>
        <v>*</v>
      </c>
      <c r="AB45" s="8" t="str">
        <f>[41]Outubro!$H$31</f>
        <v>*</v>
      </c>
      <c r="AC45" s="8" t="str">
        <f>[41]Outubro!$H$32</f>
        <v>*</v>
      </c>
      <c r="AD45" s="8" t="str">
        <f>[41]Outubro!$H$33</f>
        <v>*</v>
      </c>
      <c r="AE45" s="8" t="str">
        <f>[41]Outubro!$H$34</f>
        <v>*</v>
      </c>
      <c r="AF45" s="8" t="str">
        <f>[41]Outubro!$H$35</f>
        <v>*</v>
      </c>
      <c r="AG45" s="37" t="s">
        <v>12</v>
      </c>
      <c r="AH45" s="35" t="s">
        <v>12</v>
      </c>
      <c r="AI45" s="9" t="s">
        <v>13</v>
      </c>
    </row>
    <row r="46" spans="1:38" x14ac:dyDescent="0.2">
      <c r="A46" s="5" t="s">
        <v>48</v>
      </c>
      <c r="B46" s="8">
        <f>[42]Outubro!$H$5</f>
        <v>14.76</v>
      </c>
      <c r="C46" s="8">
        <f>[42]Outubro!$H$6</f>
        <v>11.88</v>
      </c>
      <c r="D46" s="8">
        <f>[42]Outubro!$H$7</f>
        <v>16.2</v>
      </c>
      <c r="E46" s="8">
        <f>[42]Outubro!$H$8</f>
        <v>16.559999999999999</v>
      </c>
      <c r="F46" s="8">
        <f>[42]Outubro!$H$9</f>
        <v>18.72</v>
      </c>
      <c r="G46" s="8">
        <f>[42]Outubro!$H$10</f>
        <v>21.24</v>
      </c>
      <c r="H46" s="8">
        <f>[42]Outubro!$H$11</f>
        <v>19.079999999999998</v>
      </c>
      <c r="I46" s="8">
        <f>[42]Outubro!$H$12</f>
        <v>12.6</v>
      </c>
      <c r="J46" s="8">
        <f>[42]Outubro!$H$13</f>
        <v>13.32</v>
      </c>
      <c r="K46" s="8">
        <f>[42]Outubro!$H$14</f>
        <v>15.84</v>
      </c>
      <c r="L46" s="8">
        <f>[42]Outubro!$H$15</f>
        <v>11.88</v>
      </c>
      <c r="M46" s="8">
        <f>[42]Outubro!$H$16</f>
        <v>13.32</v>
      </c>
      <c r="N46" s="8">
        <f>[42]Outubro!$H$17</f>
        <v>16.559999999999999</v>
      </c>
      <c r="O46" s="8">
        <f>[42]Outubro!$H$18</f>
        <v>16.559999999999999</v>
      </c>
      <c r="P46" s="8">
        <f>[42]Outubro!$H$19</f>
        <v>16.920000000000002</v>
      </c>
      <c r="Q46" s="8">
        <f>[42]Outubro!$H$20</f>
        <v>10.08</v>
      </c>
      <c r="R46" s="8">
        <f>[42]Outubro!$H$21</f>
        <v>13.32</v>
      </c>
      <c r="S46" s="8">
        <f>[42]Outubro!$H$22</f>
        <v>22.68</v>
      </c>
      <c r="T46" s="8">
        <f>[42]Outubro!$H$23</f>
        <v>14.76</v>
      </c>
      <c r="U46" s="8">
        <f>[42]Outubro!$H$24</f>
        <v>14.76</v>
      </c>
      <c r="V46" s="8">
        <f>[42]Outubro!$H$25</f>
        <v>14.04</v>
      </c>
      <c r="W46" s="8">
        <f>[42]Outubro!$H$26</f>
        <v>34.200000000000003</v>
      </c>
      <c r="X46" s="8">
        <f>[42]Outubro!$H$27</f>
        <v>14.4</v>
      </c>
      <c r="Y46" s="8">
        <f>[42]Outubro!$H$28</f>
        <v>17.64</v>
      </c>
      <c r="Z46" s="8">
        <f>[42]Outubro!$H$29</f>
        <v>12.96</v>
      </c>
      <c r="AA46" s="8">
        <f>[42]Outubro!$H$30</f>
        <v>15.48</v>
      </c>
      <c r="AB46" s="8">
        <f>[42]Outubro!$H$31</f>
        <v>12.6</v>
      </c>
      <c r="AC46" s="8">
        <f>[42]Outubro!$H$32</f>
        <v>11.88</v>
      </c>
      <c r="AD46" s="8">
        <f>[42]Outubro!$H$33</f>
        <v>12.6</v>
      </c>
      <c r="AE46" s="8">
        <f>[42]Outubro!$H$34</f>
        <v>18.72</v>
      </c>
      <c r="AF46" s="8">
        <f>[42]Outubro!$H$35</f>
        <v>20.16</v>
      </c>
      <c r="AG46" s="37">
        <f>MAX(B46:AF46)</f>
        <v>34.200000000000003</v>
      </c>
      <c r="AH46" s="35">
        <f>AVERAGE(B46:AF46)</f>
        <v>15.990967741935487</v>
      </c>
    </row>
    <row r="47" spans="1:38" x14ac:dyDescent="0.2">
      <c r="A47" s="5" t="s">
        <v>49</v>
      </c>
      <c r="B47" s="8">
        <f>[43]Outubro!$H$5</f>
        <v>19.8</v>
      </c>
      <c r="C47" s="8">
        <f>[43]Outubro!$H$6</f>
        <v>25.92</v>
      </c>
      <c r="D47" s="8">
        <f>[43]Outubro!$H$7</f>
        <v>17.64</v>
      </c>
      <c r="E47" s="8">
        <f>[43]Outubro!$H$8</f>
        <v>18.36</v>
      </c>
      <c r="F47" s="8">
        <f>[43]Outubro!$H$9</f>
        <v>32.4</v>
      </c>
      <c r="G47" s="8">
        <f>[43]Outubro!$H$10</f>
        <v>25.56</v>
      </c>
      <c r="H47" s="8">
        <f>[43]Outubro!$H$11</f>
        <v>20.52</v>
      </c>
      <c r="I47" s="8">
        <f>[43]Outubro!$H$12</f>
        <v>22.32</v>
      </c>
      <c r="J47" s="8">
        <f>[43]Outubro!$H$13</f>
        <v>26.64</v>
      </c>
      <c r="K47" s="8">
        <f>[43]Outubro!$H$14</f>
        <v>21.96</v>
      </c>
      <c r="L47" s="8">
        <f>[43]Outubro!$H$15</f>
        <v>28.44</v>
      </c>
      <c r="M47" s="8">
        <f>[43]Outubro!$H$16</f>
        <v>13.68</v>
      </c>
      <c r="N47" s="8">
        <f>[43]Outubro!$H$17</f>
        <v>18.72</v>
      </c>
      <c r="O47" s="8">
        <f>[43]Outubro!$H$18</f>
        <v>22.32</v>
      </c>
      <c r="P47" s="8">
        <f>[43]Outubro!$H$19</f>
        <v>27</v>
      </c>
      <c r="Q47" s="8">
        <f>[43]Outubro!$H$20</f>
        <v>19.079999999999998</v>
      </c>
      <c r="R47" s="8">
        <f>[43]Outubro!$H$21</f>
        <v>26.28</v>
      </c>
      <c r="S47" s="8">
        <f>[43]Outubro!$H$22</f>
        <v>28.44</v>
      </c>
      <c r="T47" s="8">
        <f>[43]Outubro!$H$23</f>
        <v>25.2</v>
      </c>
      <c r="U47" s="8">
        <f>[43]Outubro!$H$24</f>
        <v>24.84</v>
      </c>
      <c r="V47" s="8">
        <f>[43]Outubro!$H$25</f>
        <v>33.840000000000003</v>
      </c>
      <c r="W47" s="8">
        <f>[43]Outubro!$H$26</f>
        <v>24.84</v>
      </c>
      <c r="X47" s="8">
        <f>[43]Outubro!$H$27</f>
        <v>31.32</v>
      </c>
      <c r="Y47" s="8">
        <f>[43]Outubro!$H$28</f>
        <v>34.92</v>
      </c>
      <c r="Z47" s="8">
        <f>[43]Outubro!$H$29</f>
        <v>28.08</v>
      </c>
      <c r="AA47" s="8">
        <f>[43]Outubro!$H$30</f>
        <v>48.24</v>
      </c>
      <c r="AB47" s="8">
        <f>[43]Outubro!$H$31</f>
        <v>18.72</v>
      </c>
      <c r="AC47" s="8">
        <f>[43]Outubro!$H$32</f>
        <v>23.76</v>
      </c>
      <c r="AD47" s="8">
        <f>[43]Outubro!$H$33</f>
        <v>25.92</v>
      </c>
      <c r="AE47" s="8">
        <f>[43]Outubro!$H$34</f>
        <v>19.8</v>
      </c>
      <c r="AF47" s="8">
        <f>[43]Outubro!$H$35</f>
        <v>28.44</v>
      </c>
      <c r="AG47" s="37">
        <f>MAX(B47:AF47)</f>
        <v>48.24</v>
      </c>
      <c r="AH47" s="35">
        <f>AVERAGE(B47:AF47)</f>
        <v>25.258064516129032</v>
      </c>
      <c r="AI47" s="9" t="s">
        <v>13</v>
      </c>
      <c r="AK47" t="s">
        <v>58</v>
      </c>
    </row>
    <row r="48" spans="1:38" x14ac:dyDescent="0.2">
      <c r="A48" s="5" t="s">
        <v>50</v>
      </c>
      <c r="B48" s="8">
        <f>[44]Outubro!$H$5</f>
        <v>11.52</v>
      </c>
      <c r="C48" s="8">
        <f>[44]Outubro!$H$6</f>
        <v>15.48</v>
      </c>
      <c r="D48" s="8">
        <f>[44]Outubro!$H$7</f>
        <v>8.64</v>
      </c>
      <c r="E48" s="8">
        <f>[44]Outubro!$H$8</f>
        <v>11.52</v>
      </c>
      <c r="F48" s="8">
        <f>[44]Outubro!$H$9</f>
        <v>12.24</v>
      </c>
      <c r="G48" s="8">
        <f>[44]Outubro!$H$10</f>
        <v>6.12</v>
      </c>
      <c r="H48" s="8">
        <f>[44]Outubro!$H$11</f>
        <v>6.12</v>
      </c>
      <c r="I48" s="8">
        <f>[44]Outubro!$H$12</f>
        <v>12.6</v>
      </c>
      <c r="J48" s="8">
        <f>[44]Outubro!$H$13</f>
        <v>19.079999999999998</v>
      </c>
      <c r="K48" s="8">
        <f>[44]Outubro!$H$14</f>
        <v>15.12</v>
      </c>
      <c r="L48" s="8">
        <f>[44]Outubro!$H$15</f>
        <v>14.4</v>
      </c>
      <c r="M48" s="8">
        <f>[44]Outubro!$H$16</f>
        <v>6.48</v>
      </c>
      <c r="N48" s="8">
        <f>[44]Outubro!$H$17</f>
        <v>7.56</v>
      </c>
      <c r="O48" s="8">
        <f>[44]Outubro!$H$18</f>
        <v>10.44</v>
      </c>
      <c r="P48" s="8">
        <f>[44]Outubro!$H$19</f>
        <v>11.16</v>
      </c>
      <c r="Q48" s="8">
        <f>[44]Outubro!$H$20</f>
        <v>6.84</v>
      </c>
      <c r="R48" s="8">
        <f>[44]Outubro!$H$21</f>
        <v>8.2799999999999994</v>
      </c>
      <c r="S48" s="8">
        <f>[44]Outubro!$H$22</f>
        <v>11.52</v>
      </c>
      <c r="T48" s="8">
        <f>[44]Outubro!$H$23</f>
        <v>8.64</v>
      </c>
      <c r="U48" s="8">
        <f>[44]Outubro!$H$24</f>
        <v>7.56</v>
      </c>
      <c r="V48" s="8">
        <f>[44]Outubro!$H$25</f>
        <v>7.56</v>
      </c>
      <c r="W48" s="8">
        <f>[44]Outubro!$H$26</f>
        <v>8.2799999999999994</v>
      </c>
      <c r="X48" s="8">
        <f>[44]Outubro!$H$27</f>
        <v>14.04</v>
      </c>
      <c r="Y48" s="8">
        <f>[44]Outubro!$H$28</f>
        <v>12.24</v>
      </c>
      <c r="Z48" s="8">
        <f>[44]Outubro!$H$29</f>
        <v>10.8</v>
      </c>
      <c r="AA48" s="8">
        <f>[44]Outubro!$H$30</f>
        <v>16.559999999999999</v>
      </c>
      <c r="AB48" s="8">
        <f>[44]Outubro!$H$31</f>
        <v>5.76</v>
      </c>
      <c r="AC48" s="8">
        <f>[44]Outubro!$H$32</f>
        <v>8.64</v>
      </c>
      <c r="AD48" s="8">
        <f>[44]Outubro!$H$33</f>
        <v>8.2799999999999994</v>
      </c>
      <c r="AE48" s="8">
        <f>[44]Outubro!$H$34</f>
        <v>9.7200000000000006</v>
      </c>
      <c r="AF48" s="8">
        <f>[44]Outubro!$H$35</f>
        <v>9.7200000000000006</v>
      </c>
      <c r="AG48" s="37">
        <f>MAX(B48:AF48)</f>
        <v>19.079999999999998</v>
      </c>
      <c r="AH48" s="35">
        <f>AVERAGE(B48:AF48)</f>
        <v>10.416774193548388</v>
      </c>
    </row>
    <row r="49" spans="1:38" s="4" customFormat="1" ht="17.100000000000001" customHeight="1" x14ac:dyDescent="0.2">
      <c r="A49" s="13" t="s">
        <v>59</v>
      </c>
      <c r="B49" s="14">
        <f t="shared" ref="B49:AG49" si="5">MAX(B5:B48)</f>
        <v>36.36</v>
      </c>
      <c r="C49" s="14">
        <f t="shared" si="5"/>
        <v>32.04</v>
      </c>
      <c r="D49" s="14">
        <f t="shared" si="5"/>
        <v>36</v>
      </c>
      <c r="E49" s="14">
        <f t="shared" si="5"/>
        <v>28</v>
      </c>
      <c r="F49" s="14">
        <f t="shared" si="5"/>
        <v>32.4</v>
      </c>
      <c r="G49" s="14">
        <f t="shared" si="5"/>
        <v>84.24</v>
      </c>
      <c r="H49" s="14">
        <f t="shared" si="5"/>
        <v>30.96</v>
      </c>
      <c r="I49" s="14">
        <f t="shared" si="5"/>
        <v>33.840000000000003</v>
      </c>
      <c r="J49" s="14">
        <f t="shared" si="5"/>
        <v>29.88</v>
      </c>
      <c r="K49" s="14">
        <f t="shared" si="5"/>
        <v>49</v>
      </c>
      <c r="L49" s="14">
        <f t="shared" si="5"/>
        <v>38.880000000000003</v>
      </c>
      <c r="M49" s="14">
        <f t="shared" si="5"/>
        <v>33</v>
      </c>
      <c r="N49" s="14">
        <f t="shared" si="5"/>
        <v>23.04</v>
      </c>
      <c r="O49" s="14">
        <f t="shared" si="5"/>
        <v>32.4</v>
      </c>
      <c r="P49" s="14">
        <f t="shared" si="5"/>
        <v>36.36</v>
      </c>
      <c r="Q49" s="14">
        <f t="shared" si="5"/>
        <v>33.119999999999997</v>
      </c>
      <c r="R49" s="14">
        <f t="shared" si="5"/>
        <v>31.32</v>
      </c>
      <c r="S49" s="14">
        <f t="shared" si="5"/>
        <v>42.12</v>
      </c>
      <c r="T49" s="14">
        <f t="shared" si="5"/>
        <v>49</v>
      </c>
      <c r="U49" s="14">
        <f t="shared" si="5"/>
        <v>69</v>
      </c>
      <c r="V49" s="14">
        <f t="shared" si="5"/>
        <v>41</v>
      </c>
      <c r="W49" s="14">
        <f t="shared" si="5"/>
        <v>43</v>
      </c>
      <c r="X49" s="14">
        <f t="shared" si="5"/>
        <v>35</v>
      </c>
      <c r="Y49" s="14">
        <f t="shared" si="5"/>
        <v>42</v>
      </c>
      <c r="Z49" s="14">
        <f t="shared" si="5"/>
        <v>42</v>
      </c>
      <c r="AA49" s="14">
        <f t="shared" si="5"/>
        <v>49</v>
      </c>
      <c r="AB49" s="14">
        <f t="shared" si="5"/>
        <v>57</v>
      </c>
      <c r="AC49" s="14">
        <f t="shared" si="5"/>
        <v>57</v>
      </c>
      <c r="AD49" s="14">
        <f t="shared" si="5"/>
        <v>39</v>
      </c>
      <c r="AE49" s="14">
        <f t="shared" si="5"/>
        <v>30</v>
      </c>
      <c r="AF49" s="14">
        <f t="shared" si="5"/>
        <v>33.479999999999997</v>
      </c>
      <c r="AG49" s="37">
        <f t="shared" si="5"/>
        <v>72.575999999999993</v>
      </c>
      <c r="AH49" s="35">
        <f>AVERAGE(B49:AF49)</f>
        <v>40.304516129032258</v>
      </c>
      <c r="AK49" s="4" t="s">
        <v>13</v>
      </c>
      <c r="AL49" s="4" t="s">
        <v>13</v>
      </c>
    </row>
    <row r="50" spans="1:38" x14ac:dyDescent="0.2">
      <c r="A50" s="15" t="s">
        <v>52</v>
      </c>
      <c r="B50" s="16"/>
      <c r="C50" s="16"/>
      <c r="D50" s="16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8"/>
      <c r="AE50" s="19" t="s">
        <v>13</v>
      </c>
      <c r="AF50" s="19"/>
      <c r="AG50" s="38"/>
      <c r="AH50" s="39"/>
      <c r="AK50" t="s">
        <v>13</v>
      </c>
    </row>
    <row r="51" spans="1:38" x14ac:dyDescent="0.2">
      <c r="A51" s="15" t="s">
        <v>53</v>
      </c>
      <c r="B51" s="21"/>
      <c r="C51" s="21"/>
      <c r="D51" s="21"/>
      <c r="E51" s="21"/>
      <c r="F51" s="21"/>
      <c r="G51" s="21"/>
      <c r="H51" s="21"/>
      <c r="I51" s="21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17"/>
      <c r="U51" s="117"/>
      <c r="V51" s="117"/>
      <c r="W51" s="117"/>
      <c r="X51" s="117"/>
      <c r="Y51" s="17"/>
      <c r="Z51" s="17"/>
      <c r="AA51" s="17"/>
      <c r="AB51" s="17"/>
      <c r="AC51" s="17"/>
      <c r="AD51" s="17"/>
      <c r="AE51" s="17"/>
      <c r="AF51" s="17"/>
      <c r="AG51" s="38"/>
      <c r="AH51" s="40"/>
      <c r="AJ51" t="s">
        <v>13</v>
      </c>
      <c r="AK51" t="s">
        <v>13</v>
      </c>
      <c r="AL51" t="s">
        <v>13</v>
      </c>
    </row>
    <row r="52" spans="1:38" x14ac:dyDescent="0.2">
      <c r="A52" s="22"/>
      <c r="B52" s="17"/>
      <c r="C52" s="17"/>
      <c r="D52" s="17"/>
      <c r="E52" s="17"/>
      <c r="F52" s="17"/>
      <c r="G52" s="17"/>
      <c r="H52" s="17"/>
      <c r="I52" s="17"/>
      <c r="J52" s="23"/>
      <c r="K52" s="23"/>
      <c r="L52" s="23"/>
      <c r="M52" s="23"/>
      <c r="N52" s="23"/>
      <c r="O52" s="23"/>
      <c r="P52" s="23"/>
      <c r="Q52" s="17"/>
      <c r="R52" s="17"/>
      <c r="S52" s="17"/>
      <c r="T52" s="113"/>
      <c r="U52" s="113"/>
      <c r="V52" s="113"/>
      <c r="W52" s="113"/>
      <c r="X52" s="113"/>
      <c r="Y52" s="17"/>
      <c r="Z52" s="17"/>
      <c r="AA52" s="17"/>
      <c r="AB52" s="17"/>
      <c r="AC52" s="17"/>
      <c r="AD52" s="18"/>
      <c r="AE52" s="18"/>
      <c r="AF52" s="18"/>
      <c r="AG52" s="38"/>
      <c r="AH52" s="40"/>
    </row>
    <row r="53" spans="1:38" x14ac:dyDescent="0.2">
      <c r="A53" s="24"/>
      <c r="B53" s="16"/>
      <c r="C53" s="16"/>
      <c r="D53" s="16"/>
      <c r="E53" s="16"/>
      <c r="F53" s="16"/>
      <c r="G53" s="16"/>
      <c r="H53" s="16"/>
      <c r="I53" s="16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8"/>
      <c r="AE53" s="18"/>
      <c r="AF53" s="18"/>
      <c r="AG53" s="38"/>
      <c r="AH53" s="41"/>
      <c r="AL53" t="s">
        <v>13</v>
      </c>
    </row>
    <row r="54" spans="1:38" x14ac:dyDescent="0.2">
      <c r="A54" s="22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8"/>
      <c r="AF54" s="18"/>
      <c r="AG54" s="38"/>
      <c r="AH54" s="39"/>
    </row>
    <row r="55" spans="1:38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25"/>
      <c r="AF55" s="25"/>
      <c r="AG55" s="38"/>
      <c r="AH55" s="39"/>
      <c r="AK55" t="s">
        <v>13</v>
      </c>
    </row>
    <row r="56" spans="1:38" x14ac:dyDescent="0.2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42"/>
      <c r="AH56" s="43"/>
    </row>
    <row r="57" spans="1:38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H57" s="44"/>
      <c r="AK57" t="s">
        <v>13</v>
      </c>
    </row>
    <row r="59" spans="1:38" x14ac:dyDescent="0.2">
      <c r="AA59" s="49" t="s">
        <v>13</v>
      </c>
      <c r="AH59" t="s">
        <v>13</v>
      </c>
      <c r="AK59" t="s">
        <v>13</v>
      </c>
    </row>
    <row r="60" spans="1:38" x14ac:dyDescent="0.2">
      <c r="U60" s="49" t="s">
        <v>13</v>
      </c>
    </row>
    <row r="61" spans="1:38" x14ac:dyDescent="0.2">
      <c r="J61" s="49" t="s">
        <v>13</v>
      </c>
      <c r="N61" s="49" t="s">
        <v>13</v>
      </c>
      <c r="S61" s="49" t="s">
        <v>13</v>
      </c>
      <c r="V61" s="49" t="s">
        <v>13</v>
      </c>
    </row>
    <row r="62" spans="1:38" x14ac:dyDescent="0.2">
      <c r="G62" s="49" t="s">
        <v>13</v>
      </c>
      <c r="H62" s="49" t="s">
        <v>58</v>
      </c>
      <c r="P62" s="49" t="s">
        <v>13</v>
      </c>
      <c r="S62" s="49" t="s">
        <v>13</v>
      </c>
      <c r="U62" s="49" t="s">
        <v>13</v>
      </c>
      <c r="V62" s="49" t="s">
        <v>13</v>
      </c>
      <c r="AC62" s="49" t="s">
        <v>13</v>
      </c>
    </row>
    <row r="63" spans="1:38" x14ac:dyDescent="0.2">
      <c r="T63" s="49" t="s">
        <v>13</v>
      </c>
      <c r="W63" s="49" t="s">
        <v>13</v>
      </c>
      <c r="AA63" s="49" t="s">
        <v>13</v>
      </c>
      <c r="AE63" s="49" t="s">
        <v>13</v>
      </c>
    </row>
    <row r="64" spans="1:38" x14ac:dyDescent="0.2">
      <c r="W64" s="49" t="s">
        <v>13</v>
      </c>
      <c r="Z64" s="49" t="s">
        <v>13</v>
      </c>
    </row>
    <row r="65" spans="7:31" x14ac:dyDescent="0.2">
      <c r="P65" s="49" t="s">
        <v>13</v>
      </c>
      <c r="Q65" s="49" t="s">
        <v>13</v>
      </c>
      <c r="AA65" s="49" t="s">
        <v>13</v>
      </c>
      <c r="AE65" s="49" t="s">
        <v>13</v>
      </c>
    </row>
    <row r="67" spans="7:31" x14ac:dyDescent="0.2">
      <c r="K67" s="49" t="s">
        <v>13</v>
      </c>
      <c r="M67" s="49" t="s">
        <v>13</v>
      </c>
    </row>
    <row r="68" spans="7:31" x14ac:dyDescent="0.2">
      <c r="G68" s="49" t="s">
        <v>13</v>
      </c>
    </row>
    <row r="69" spans="7:31" x14ac:dyDescent="0.2">
      <c r="M69" s="49" t="s">
        <v>13</v>
      </c>
    </row>
    <row r="71" spans="7:31" x14ac:dyDescent="0.2">
      <c r="R71" s="49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1:X51"/>
    <mergeCell ref="T52:X52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70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showGridLines="0" zoomScale="90" zoomScaleNormal="90" workbookViewId="0">
      <selection activeCell="AK33" sqref="AK33"/>
    </sheetView>
  </sheetViews>
  <sheetFormatPr defaultColWidth="8.7109375" defaultRowHeight="12.75" x14ac:dyDescent="0.2"/>
  <cols>
    <col min="1" max="1" width="24.28515625" style="1" customWidth="1"/>
    <col min="2" max="2" width="6.140625" style="1" customWidth="1"/>
    <col min="3" max="3" width="5.42578125" style="1" customWidth="1"/>
    <col min="4" max="4" width="6.140625" style="1" customWidth="1"/>
    <col min="5" max="5" width="6" style="1" customWidth="1"/>
    <col min="6" max="7" width="6.42578125" style="1" customWidth="1"/>
    <col min="8" max="12" width="5.42578125" style="1" customWidth="1"/>
    <col min="13" max="13" width="5.85546875" style="1" customWidth="1"/>
    <col min="14" max="27" width="5.42578125" style="1" customWidth="1"/>
    <col min="28" max="28" width="5.85546875" style="1" customWidth="1"/>
    <col min="29" max="29" width="6.140625" style="1" customWidth="1"/>
    <col min="30" max="32" width="5.42578125" style="1" customWidth="1"/>
    <col min="33" max="33" width="7.42578125" style="47" customWidth="1"/>
    <col min="34" max="34" width="9.140625" style="44" customWidth="1"/>
  </cols>
  <sheetData>
    <row r="1" spans="1:34" ht="20.100000000000001" customHeight="1" x14ac:dyDescent="0.2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s="3" customFormat="1" ht="20.100000000000001" customHeight="1" x14ac:dyDescent="0.2">
      <c r="A2" s="119" t="s">
        <v>1</v>
      </c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</row>
    <row r="3" spans="1:34" s="4" customFormat="1" ht="20.100000000000001" customHeight="1" x14ac:dyDescent="0.2">
      <c r="A3" s="119"/>
      <c r="B3" s="114">
        <v>1</v>
      </c>
      <c r="C3" s="114">
        <f t="shared" ref="C3:AD3" si="0">SUM(B3+1)</f>
        <v>2</v>
      </c>
      <c r="D3" s="114">
        <f t="shared" si="0"/>
        <v>3</v>
      </c>
      <c r="E3" s="114">
        <f t="shared" si="0"/>
        <v>4</v>
      </c>
      <c r="F3" s="114">
        <f t="shared" si="0"/>
        <v>5</v>
      </c>
      <c r="G3" s="114">
        <f t="shared" si="0"/>
        <v>6</v>
      </c>
      <c r="H3" s="114">
        <f t="shared" si="0"/>
        <v>7</v>
      </c>
      <c r="I3" s="114">
        <f t="shared" si="0"/>
        <v>8</v>
      </c>
      <c r="J3" s="114">
        <f t="shared" si="0"/>
        <v>9</v>
      </c>
      <c r="K3" s="114">
        <f t="shared" si="0"/>
        <v>10</v>
      </c>
      <c r="L3" s="114">
        <f t="shared" si="0"/>
        <v>11</v>
      </c>
      <c r="M3" s="114">
        <f t="shared" si="0"/>
        <v>12</v>
      </c>
      <c r="N3" s="114">
        <f t="shared" si="0"/>
        <v>13</v>
      </c>
      <c r="O3" s="114">
        <f t="shared" si="0"/>
        <v>14</v>
      </c>
      <c r="P3" s="114">
        <f t="shared" si="0"/>
        <v>15</v>
      </c>
      <c r="Q3" s="114">
        <f t="shared" si="0"/>
        <v>16</v>
      </c>
      <c r="R3" s="114">
        <f t="shared" si="0"/>
        <v>17</v>
      </c>
      <c r="S3" s="114">
        <f t="shared" si="0"/>
        <v>18</v>
      </c>
      <c r="T3" s="114">
        <f t="shared" si="0"/>
        <v>19</v>
      </c>
      <c r="U3" s="114">
        <f t="shared" si="0"/>
        <v>20</v>
      </c>
      <c r="V3" s="114">
        <f t="shared" si="0"/>
        <v>21</v>
      </c>
      <c r="W3" s="114">
        <f t="shared" si="0"/>
        <v>22</v>
      </c>
      <c r="X3" s="114">
        <f t="shared" si="0"/>
        <v>23</v>
      </c>
      <c r="Y3" s="114">
        <f t="shared" si="0"/>
        <v>24</v>
      </c>
      <c r="Z3" s="114">
        <f t="shared" si="0"/>
        <v>25</v>
      </c>
      <c r="AA3" s="114">
        <f t="shared" si="0"/>
        <v>26</v>
      </c>
      <c r="AB3" s="114">
        <f t="shared" si="0"/>
        <v>27</v>
      </c>
      <c r="AC3" s="114">
        <f t="shared" si="0"/>
        <v>28</v>
      </c>
      <c r="AD3" s="114">
        <f t="shared" si="0"/>
        <v>29</v>
      </c>
      <c r="AE3" s="114">
        <v>30</v>
      </c>
      <c r="AF3" s="114">
        <v>31</v>
      </c>
      <c r="AG3" s="32" t="s">
        <v>56</v>
      </c>
      <c r="AH3" s="33" t="s">
        <v>3</v>
      </c>
    </row>
    <row r="4" spans="1:34" s="4" customFormat="1" ht="20.100000000000001" customHeight="1" x14ac:dyDescent="0.2">
      <c r="A4" s="11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32" t="s">
        <v>57</v>
      </c>
      <c r="AH4" s="33" t="s">
        <v>57</v>
      </c>
    </row>
    <row r="5" spans="1:34" s="4" customFormat="1" x14ac:dyDescent="0.2">
      <c r="A5" s="5" t="s">
        <v>4</v>
      </c>
      <c r="B5" s="6">
        <f>[1]Outubro!$J$5</f>
        <v>31.32</v>
      </c>
      <c r="C5" s="6">
        <f>[1]Outubro!$J$6</f>
        <v>37.08</v>
      </c>
      <c r="D5" s="6">
        <f>[1]Outubro!$J$7</f>
        <v>19.440000000000001</v>
      </c>
      <c r="E5" s="6">
        <f>[1]Outubro!$J$8</f>
        <v>25.56</v>
      </c>
      <c r="F5" s="6">
        <f>[1]Outubro!$J$9</f>
        <v>29.16</v>
      </c>
      <c r="G5" s="6">
        <f>[1]Outubro!$J$10</f>
        <v>26.28</v>
      </c>
      <c r="H5" s="6">
        <f>[1]Outubro!$J$11</f>
        <v>27.36</v>
      </c>
      <c r="I5" s="6">
        <f>[1]Outubro!$J$12</f>
        <v>31.68</v>
      </c>
      <c r="J5" s="6">
        <f>[1]Outubro!$J$13</f>
        <v>41.76</v>
      </c>
      <c r="K5" s="6">
        <f>[1]Outubro!$J$14</f>
        <v>19.079999999999998</v>
      </c>
      <c r="L5" s="6">
        <f>[1]Outubro!$J$15</f>
        <v>60.48</v>
      </c>
      <c r="M5" s="6">
        <f>[1]Outubro!$J$16</f>
        <v>17.64</v>
      </c>
      <c r="N5" s="6">
        <f>[1]Outubro!$J$17</f>
        <v>27</v>
      </c>
      <c r="O5" s="6">
        <f>[1]Outubro!$J$18</f>
        <v>28.44</v>
      </c>
      <c r="P5" s="6">
        <f>[1]Outubro!$J$19</f>
        <v>48.6</v>
      </c>
      <c r="Q5" s="6">
        <f>[1]Outubro!$J$20</f>
        <v>48.6</v>
      </c>
      <c r="R5" s="6">
        <f>[1]Outubro!$J$21</f>
        <v>24.48</v>
      </c>
      <c r="S5" s="6">
        <f>[1]Outubro!$J$22</f>
        <v>35.28</v>
      </c>
      <c r="T5" s="6">
        <f>[1]Outubro!$J$23</f>
        <v>35.28</v>
      </c>
      <c r="U5" s="6">
        <f>[1]Outubro!$J$24</f>
        <v>21.6</v>
      </c>
      <c r="V5" s="6">
        <f>[1]Outubro!$J$25</f>
        <v>28.8</v>
      </c>
      <c r="W5" s="6">
        <f>[1]Outubro!$J$26</f>
        <v>29.16</v>
      </c>
      <c r="X5" s="6">
        <f>[1]Outubro!$J$27</f>
        <v>38.880000000000003</v>
      </c>
      <c r="Y5" s="6">
        <f>[1]Outubro!$J$28</f>
        <v>51.48</v>
      </c>
      <c r="Z5" s="6">
        <f>[1]Outubro!$J$29</f>
        <v>32.4</v>
      </c>
      <c r="AA5" s="6">
        <f>[1]Outubro!$J$30</f>
        <v>62.28</v>
      </c>
      <c r="AB5" s="6">
        <f>[1]Outubro!$J$31</f>
        <v>19.8</v>
      </c>
      <c r="AC5" s="6">
        <f>[1]Outubro!$J$32</f>
        <v>22.68</v>
      </c>
      <c r="AD5" s="6">
        <f>[1]Outubro!$J$33</f>
        <v>25.92</v>
      </c>
      <c r="AE5" s="6">
        <f>[1]Outubro!$J$34</f>
        <v>22.32</v>
      </c>
      <c r="AF5" s="6">
        <f>[1]Outubro!$J$35</f>
        <v>28.44</v>
      </c>
      <c r="AG5" s="37">
        <f t="shared" ref="AG5:AG11" si="1">MAX(B5:AF5)</f>
        <v>62.28</v>
      </c>
      <c r="AH5" s="35">
        <f t="shared" ref="AH5:AH11" si="2">AVERAGE(B5:AF5)</f>
        <v>32.202580645161284</v>
      </c>
    </row>
    <row r="6" spans="1:34" x14ac:dyDescent="0.2">
      <c r="A6" s="5" t="s">
        <v>5</v>
      </c>
      <c r="B6" s="8">
        <f>[2]Outubro!$J$5</f>
        <v>48.24</v>
      </c>
      <c r="C6" s="8">
        <f>[2]Outubro!$J$6</f>
        <v>53.28</v>
      </c>
      <c r="D6" s="8">
        <f>[2]Outubro!$J$7</f>
        <v>28.08</v>
      </c>
      <c r="E6" s="8">
        <f>[2]Outubro!$J$8</f>
        <v>30.96</v>
      </c>
      <c r="F6" s="8">
        <f>[2]Outubro!$J$9</f>
        <v>39.96</v>
      </c>
      <c r="G6" s="8">
        <f>[2]Outubro!$J$10</f>
        <v>27.36</v>
      </c>
      <c r="H6" s="8">
        <f>[2]Outubro!$J$11</f>
        <v>41.4</v>
      </c>
      <c r="I6" s="8">
        <f>[2]Outubro!$J$12</f>
        <v>45</v>
      </c>
      <c r="J6" s="8">
        <f>[2]Outubro!$J$13</f>
        <v>40.32</v>
      </c>
      <c r="K6" s="8">
        <f>[2]Outubro!$J$14</f>
        <v>31.68</v>
      </c>
      <c r="L6" s="8">
        <f>[2]Outubro!$J$15</f>
        <v>36.72</v>
      </c>
      <c r="M6" s="8">
        <f>[2]Outubro!$J$16</f>
        <v>21.24</v>
      </c>
      <c r="N6" s="8">
        <f>[2]Outubro!$J$17</f>
        <v>33.479999999999997</v>
      </c>
      <c r="O6" s="8">
        <f>[2]Outubro!$J$18</f>
        <v>37.08</v>
      </c>
      <c r="P6" s="8">
        <f>[2]Outubro!$J$19</f>
        <v>30.24</v>
      </c>
      <c r="Q6" s="8">
        <f>[2]Outubro!$J$20</f>
        <v>46.44</v>
      </c>
      <c r="R6" s="8">
        <f>[2]Outubro!$J$21</f>
        <v>38.520000000000003</v>
      </c>
      <c r="S6" s="8">
        <f>[2]Outubro!$J$22</f>
        <v>31.68</v>
      </c>
      <c r="T6" s="8">
        <f>[2]Outubro!$J$23</f>
        <v>21.6</v>
      </c>
      <c r="U6" s="8">
        <f>[2]Outubro!$J$24</f>
        <v>29.52</v>
      </c>
      <c r="V6" s="8">
        <f>[2]Outubro!$J$25</f>
        <v>35.64</v>
      </c>
      <c r="W6" s="8">
        <f>[2]Outubro!$J$26</f>
        <v>35.28</v>
      </c>
      <c r="X6" s="8">
        <f>[2]Outubro!$J$27</f>
        <v>61.56</v>
      </c>
      <c r="Y6" s="8">
        <f>[2]Outubro!$J$28</f>
        <v>55.44</v>
      </c>
      <c r="Z6" s="8">
        <f>[2]Outubro!$J$29</f>
        <v>25.2</v>
      </c>
      <c r="AA6" s="8">
        <f>[2]Outubro!$J$30</f>
        <v>28.44</v>
      </c>
      <c r="AB6" s="8">
        <f>[2]Outubro!$J$31</f>
        <v>29.16</v>
      </c>
      <c r="AC6" s="8">
        <f>[2]Outubro!$J$32</f>
        <v>37.799999999999997</v>
      </c>
      <c r="AD6" s="8">
        <f>[2]Outubro!$J$33</f>
        <v>33.840000000000003</v>
      </c>
      <c r="AE6" s="8">
        <f>[2]Outubro!$J$34</f>
        <v>30.96</v>
      </c>
      <c r="AF6" s="8">
        <f>[2]Outubro!$J$35</f>
        <v>40.32</v>
      </c>
      <c r="AG6" s="37">
        <f t="shared" si="1"/>
        <v>61.56</v>
      </c>
      <c r="AH6" s="35">
        <f t="shared" si="2"/>
        <v>36.336774193548386</v>
      </c>
    </row>
    <row r="7" spans="1:34" x14ac:dyDescent="0.2">
      <c r="A7" s="5" t="s">
        <v>6</v>
      </c>
      <c r="B7" s="8">
        <f>[3]Outubro!$J$5</f>
        <v>36.36</v>
      </c>
      <c r="C7" s="8">
        <f>[3]Outubro!$J$6</f>
        <v>38.520000000000003</v>
      </c>
      <c r="D7" s="8">
        <f>[3]Outubro!$J$7</f>
        <v>35.64</v>
      </c>
      <c r="E7" s="8">
        <f>[3]Outubro!$J$8</f>
        <v>33.479999999999997</v>
      </c>
      <c r="F7" s="8">
        <f>[3]Outubro!$J$9</f>
        <v>34.56</v>
      </c>
      <c r="G7" s="8">
        <f>[3]Outubro!$J$10</f>
        <v>27</v>
      </c>
      <c r="H7" s="8">
        <f>[3]Outubro!$J$11</f>
        <v>33.479999999999997</v>
      </c>
      <c r="I7" s="8">
        <f>[3]Outubro!$J$12</f>
        <v>33.119999999999997</v>
      </c>
      <c r="J7" s="8">
        <f>[3]Outubro!$J$13</f>
        <v>41.76</v>
      </c>
      <c r="K7" s="8">
        <f>[3]Outubro!$J$14</f>
        <v>28.44</v>
      </c>
      <c r="L7" s="8">
        <f>[3]Outubro!$J$15</f>
        <v>39.24</v>
      </c>
      <c r="M7" s="8">
        <f>[3]Outubro!$J$16</f>
        <v>32.76</v>
      </c>
      <c r="N7" s="8">
        <f>[3]Outubro!$J$17</f>
        <v>30.96</v>
      </c>
      <c r="O7" s="8">
        <f>[3]Outubro!$J$18</f>
        <v>33.119999999999997</v>
      </c>
      <c r="P7" s="8">
        <f>[3]Outubro!$J$19</f>
        <v>33.840000000000003</v>
      </c>
      <c r="Q7" s="8">
        <f>[3]Outubro!$J$20</f>
        <v>26.64</v>
      </c>
      <c r="R7" s="8">
        <f>[3]Outubro!$J$21</f>
        <v>26.64</v>
      </c>
      <c r="S7" s="8">
        <f>[3]Outubro!$J$22</f>
        <v>39.96</v>
      </c>
      <c r="T7" s="8">
        <f>[3]Outubro!$J$23</f>
        <v>32.4</v>
      </c>
      <c r="U7" s="8">
        <f>[3]Outubro!$J$24</f>
        <v>28.8</v>
      </c>
      <c r="V7" s="8">
        <f>[3]Outubro!$J$25</f>
        <v>31.32</v>
      </c>
      <c r="W7" s="8">
        <f>[3]Outubro!$J$26</f>
        <v>38.880000000000003</v>
      </c>
      <c r="X7" s="8">
        <f>[3]Outubro!$J$27</f>
        <v>37.44</v>
      </c>
      <c r="Y7" s="8">
        <f>[3]Outubro!$J$28</f>
        <v>53.64</v>
      </c>
      <c r="Z7" s="8">
        <f>[3]Outubro!$J$29</f>
        <v>55.08</v>
      </c>
      <c r="AA7" s="8">
        <f>[3]Outubro!$J$30</f>
        <v>33.119999999999997</v>
      </c>
      <c r="AB7" s="8">
        <f>[3]Outubro!$J$31</f>
        <v>34.200000000000003</v>
      </c>
      <c r="AC7" s="8">
        <f>[3]Outubro!$J$32</f>
        <v>34.200000000000003</v>
      </c>
      <c r="AD7" s="8">
        <f>[3]Outubro!$J$33</f>
        <v>29.16</v>
      </c>
      <c r="AE7" s="8">
        <f>[3]Outubro!$J$34</f>
        <v>34.200000000000003</v>
      </c>
      <c r="AF7" s="8">
        <f>[3]Outubro!$J$35</f>
        <v>37.44</v>
      </c>
      <c r="AG7" s="37">
        <f t="shared" si="1"/>
        <v>55.08</v>
      </c>
      <c r="AH7" s="35">
        <f t="shared" si="2"/>
        <v>35.012903225806454</v>
      </c>
    </row>
    <row r="8" spans="1:34" x14ac:dyDescent="0.2">
      <c r="A8" s="5" t="s">
        <v>7</v>
      </c>
      <c r="B8" s="8">
        <f>[4]Outubro!$J$5</f>
        <v>40.32</v>
      </c>
      <c r="C8" s="8">
        <f>[4]Outubro!$J$6</f>
        <v>37.799999999999997</v>
      </c>
      <c r="D8" s="8">
        <f>[4]Outubro!$J$7</f>
        <v>24.84</v>
      </c>
      <c r="E8" s="8">
        <f>[4]Outubro!$J$8</f>
        <v>26.28</v>
      </c>
      <c r="F8" s="8">
        <f>[4]Outubro!$J$9</f>
        <v>33.479999999999997</v>
      </c>
      <c r="G8" s="8">
        <f>[4]Outubro!$J$10</f>
        <v>41.4</v>
      </c>
      <c r="H8" s="8">
        <f>[4]Outubro!$J$11</f>
        <v>41.4</v>
      </c>
      <c r="I8" s="8">
        <f>[4]Outubro!$J$12</f>
        <v>34.56</v>
      </c>
      <c r="J8" s="8">
        <f>[4]Outubro!$J$13</f>
        <v>28.8</v>
      </c>
      <c r="K8" s="8">
        <f>[4]Outubro!$J$14</f>
        <v>37.08</v>
      </c>
      <c r="L8" s="8">
        <f>[4]Outubro!$J$15</f>
        <v>38.159999999999997</v>
      </c>
      <c r="M8" s="8">
        <f>[4]Outubro!$J$16</f>
        <v>22.68</v>
      </c>
      <c r="N8" s="8">
        <f>[4]Outubro!$J$17</f>
        <v>25.2</v>
      </c>
      <c r="O8" s="8">
        <f>[4]Outubro!$J$18</f>
        <v>34.56</v>
      </c>
      <c r="P8" s="8">
        <f>[4]Outubro!$J$19</f>
        <v>21.6</v>
      </c>
      <c r="Q8" s="8">
        <f>[4]Outubro!$J$20</f>
        <v>24.48</v>
      </c>
      <c r="R8" s="8">
        <f>[4]Outubro!$J$21</f>
        <v>38.880000000000003</v>
      </c>
      <c r="S8" s="8">
        <f>[4]Outubro!$J$22</f>
        <v>42.84</v>
      </c>
      <c r="T8" s="8">
        <f>[4]Outubro!$J$23</f>
        <v>13.68</v>
      </c>
      <c r="U8" s="8">
        <f>[4]Outubro!$J$24</f>
        <v>32.76</v>
      </c>
      <c r="V8" s="8">
        <f>[4]Outubro!$J$25</f>
        <v>55.08</v>
      </c>
      <c r="W8" s="8">
        <f>[4]Outubro!$J$26</f>
        <v>35.64</v>
      </c>
      <c r="X8" s="8">
        <f>[4]Outubro!$J$27</f>
        <v>28.8</v>
      </c>
      <c r="Y8" s="8">
        <f>[4]Outubro!$J$28</f>
        <v>42.48</v>
      </c>
      <c r="Z8" s="8">
        <f>[4]Outubro!$J$29</f>
        <v>41.4</v>
      </c>
      <c r="AA8" s="8">
        <f>[4]Outubro!$J$30</f>
        <v>54.72</v>
      </c>
      <c r="AB8" s="8">
        <f>[4]Outubro!$J$31</f>
        <v>18.72</v>
      </c>
      <c r="AC8" s="8">
        <f>[4]Outubro!$J$32</f>
        <v>22.68</v>
      </c>
      <c r="AD8" s="8">
        <f>[4]Outubro!$J$33</f>
        <v>23.4</v>
      </c>
      <c r="AE8" s="8">
        <f>[4]Outubro!$J$34</f>
        <v>25.92</v>
      </c>
      <c r="AF8" s="8">
        <f>[4]Outubro!$J$35</f>
        <v>38.880000000000003</v>
      </c>
      <c r="AG8" s="37">
        <f t="shared" si="1"/>
        <v>55.08</v>
      </c>
      <c r="AH8" s="35">
        <f t="shared" si="2"/>
        <v>33.178064516129034</v>
      </c>
    </row>
    <row r="9" spans="1:34" x14ac:dyDescent="0.2">
      <c r="A9" s="5" t="s">
        <v>8</v>
      </c>
      <c r="B9" s="8">
        <f>[5]Outubro!$J$5</f>
        <v>48.96</v>
      </c>
      <c r="C9" s="8">
        <f>[5]Outubro!$J$6</f>
        <v>47.52</v>
      </c>
      <c r="D9" s="8">
        <f>[5]Outubro!$J$7</f>
        <v>37.44</v>
      </c>
      <c r="E9" s="8">
        <f>[5]Outubro!$J$8</f>
        <v>32.04</v>
      </c>
      <c r="F9" s="8">
        <f>[5]Outubro!$J$9</f>
        <v>40.32</v>
      </c>
      <c r="G9" s="8">
        <f>[5]Outubro!$J$10</f>
        <v>40.32</v>
      </c>
      <c r="H9" s="8">
        <f>[5]Outubro!$J$11</f>
        <v>54</v>
      </c>
      <c r="I9" s="8">
        <f>[5]Outubro!$J$12</f>
        <v>41.4</v>
      </c>
      <c r="J9" s="8">
        <f>[5]Outubro!$J$13</f>
        <v>50.76</v>
      </c>
      <c r="K9" s="8">
        <f>[5]Outubro!$J$14</f>
        <v>36</v>
      </c>
      <c r="L9" s="8">
        <f>[5]Outubro!$J$15</f>
        <v>36</v>
      </c>
      <c r="M9" s="8">
        <f>[5]Outubro!$J$16</f>
        <v>26.28</v>
      </c>
      <c r="N9" s="8">
        <f>[5]Outubro!$J$17</f>
        <v>33.840000000000003</v>
      </c>
      <c r="O9" s="8">
        <f>[5]Outubro!$J$18</f>
        <v>47.16</v>
      </c>
      <c r="P9" s="8">
        <f>[5]Outubro!$J$19</f>
        <v>56.88</v>
      </c>
      <c r="Q9" s="8">
        <f>[5]Outubro!$J$20</f>
        <v>63</v>
      </c>
      <c r="R9" s="8">
        <f>[5]Outubro!$J$21</f>
        <v>69.84</v>
      </c>
      <c r="S9" s="8">
        <f>[5]Outubro!$J$22</f>
        <v>46.44</v>
      </c>
      <c r="T9" s="8">
        <f>[5]Outubro!$J$23</f>
        <v>25.92</v>
      </c>
      <c r="U9" s="8">
        <f>[5]Outubro!$J$24</f>
        <v>38.880000000000003</v>
      </c>
      <c r="V9" s="8">
        <f>[5]Outubro!$J$25</f>
        <v>43.2</v>
      </c>
      <c r="W9" s="8">
        <f>[5]Outubro!$J$26</f>
        <v>42.84</v>
      </c>
      <c r="X9" s="8">
        <f>[5]Outubro!$J$27</f>
        <v>40.68</v>
      </c>
      <c r="Y9" s="8">
        <f>[5]Outubro!$J$28</f>
        <v>56.52</v>
      </c>
      <c r="Z9" s="8">
        <f>[5]Outubro!$J$29</f>
        <v>30.24</v>
      </c>
      <c r="AA9" s="8">
        <f>[5]Outubro!$J$30</f>
        <v>41.76</v>
      </c>
      <c r="AB9" s="8">
        <f>[5]Outubro!$J$31</f>
        <v>31.32</v>
      </c>
      <c r="AC9" s="8">
        <f>[5]Outubro!$J$32</f>
        <v>34.200000000000003</v>
      </c>
      <c r="AD9" s="8">
        <f>[5]Outubro!$J$33</f>
        <v>30.96</v>
      </c>
      <c r="AE9" s="8">
        <f>[5]Outubro!$J$34</f>
        <v>55.8</v>
      </c>
      <c r="AF9" s="8">
        <f>[5]Outubro!$J$35</f>
        <v>42.84</v>
      </c>
      <c r="AG9" s="37">
        <f t="shared" si="1"/>
        <v>69.84</v>
      </c>
      <c r="AH9" s="35">
        <f t="shared" si="2"/>
        <v>42.689032258064515</v>
      </c>
    </row>
    <row r="10" spans="1:34" x14ac:dyDescent="0.2">
      <c r="A10" s="5" t="s">
        <v>9</v>
      </c>
      <c r="B10" s="8">
        <f>[6]Outubro!$J$5</f>
        <v>45.36</v>
      </c>
      <c r="C10" s="8">
        <f>[6]Outubro!$J$6</f>
        <v>41.76</v>
      </c>
      <c r="D10" s="8">
        <f>[6]Outubro!$J$7</f>
        <v>37.799999999999997</v>
      </c>
      <c r="E10" s="8">
        <f>[6]Outubro!$J$8</f>
        <v>38.880000000000003</v>
      </c>
      <c r="F10" s="8">
        <f>[6]Outubro!$J$9</f>
        <v>42.12</v>
      </c>
      <c r="G10" s="8">
        <f>[6]Outubro!$J$10</f>
        <v>44.64</v>
      </c>
      <c r="H10" s="8">
        <f>[6]Outubro!$J$11</f>
        <v>37.799999999999997</v>
      </c>
      <c r="I10" s="8">
        <f>[6]Outubro!$J$12</f>
        <v>40.32</v>
      </c>
      <c r="J10" s="8">
        <f>[6]Outubro!$J$13</f>
        <v>55.08</v>
      </c>
      <c r="K10" s="8">
        <f>[6]Outubro!$J$14</f>
        <v>34.92</v>
      </c>
      <c r="L10" s="8">
        <f>[6]Outubro!$J$15</f>
        <v>59.04</v>
      </c>
      <c r="M10" s="8">
        <f>[6]Outubro!$J$16</f>
        <v>26.64</v>
      </c>
      <c r="N10" s="8">
        <f>[6]Outubro!$J$17</f>
        <v>37.44</v>
      </c>
      <c r="O10" s="8">
        <f>[6]Outubro!$J$18</f>
        <v>35.28</v>
      </c>
      <c r="P10" s="8">
        <f>[6]Outubro!$J$19</f>
        <v>32.04</v>
      </c>
      <c r="Q10" s="8">
        <f>[6]Outubro!$J$20</f>
        <v>28.44</v>
      </c>
      <c r="R10" s="8">
        <f>[6]Outubro!$J$21</f>
        <v>52.92</v>
      </c>
      <c r="S10" s="8">
        <f>[6]Outubro!$J$22</f>
        <v>38.159999999999997</v>
      </c>
      <c r="T10" s="8">
        <f>[6]Outubro!$J$23</f>
        <v>32.76</v>
      </c>
      <c r="U10" s="8">
        <f>[6]Outubro!$J$24</f>
        <v>35.28</v>
      </c>
      <c r="V10" s="8">
        <f>[6]Outubro!$J$25</f>
        <v>33.840000000000003</v>
      </c>
      <c r="W10" s="8">
        <f>[6]Outubro!$J$26</f>
        <v>36.72</v>
      </c>
      <c r="X10" s="8">
        <f>[6]Outubro!$J$27</f>
        <v>52.56</v>
      </c>
      <c r="Y10" s="8">
        <f>[6]Outubro!$J$28</f>
        <v>50.04</v>
      </c>
      <c r="Z10" s="8">
        <f>[6]Outubro!$J$29</f>
        <v>41.76</v>
      </c>
      <c r="AA10" s="8">
        <f>[6]Outubro!$J$30</f>
        <v>35.28</v>
      </c>
      <c r="AB10" s="8">
        <f>[6]Outubro!$J$31</f>
        <v>24.84</v>
      </c>
      <c r="AC10" s="8">
        <f>[6]Outubro!$J$32</f>
        <v>41.4</v>
      </c>
      <c r="AD10" s="8">
        <f>[6]Outubro!$J$33</f>
        <v>28.8</v>
      </c>
      <c r="AE10" s="8">
        <f>[6]Outubro!$J$34</f>
        <v>36</v>
      </c>
      <c r="AF10" s="8">
        <f>[6]Outubro!$J$35</f>
        <v>52.56</v>
      </c>
      <c r="AG10" s="37">
        <f t="shared" si="1"/>
        <v>59.04</v>
      </c>
      <c r="AH10" s="35">
        <f t="shared" si="2"/>
        <v>39.692903225806447</v>
      </c>
    </row>
    <row r="11" spans="1:34" x14ac:dyDescent="0.2">
      <c r="A11" s="5" t="s">
        <v>10</v>
      </c>
      <c r="B11" s="8">
        <f>[7]Outubro!$J$5</f>
        <v>32.4</v>
      </c>
      <c r="C11" s="8">
        <f>[7]Outubro!$J$6</f>
        <v>34.92</v>
      </c>
      <c r="D11" s="8">
        <f>[7]Outubro!$J$7</f>
        <v>33.840000000000003</v>
      </c>
      <c r="E11" s="8">
        <f>[7]Outubro!$J$8</f>
        <v>41.4</v>
      </c>
      <c r="F11" s="8">
        <f>[7]Outubro!$J$9</f>
        <v>40.32</v>
      </c>
      <c r="G11" s="8">
        <f>[7]Outubro!$J$10</f>
        <v>35.28</v>
      </c>
      <c r="H11" s="8">
        <f>[7]Outubro!$J$11</f>
        <v>34.56</v>
      </c>
      <c r="I11" s="8">
        <f>[7]Outubro!$J$12</f>
        <v>29.88</v>
      </c>
      <c r="J11" s="8">
        <f>[7]Outubro!$J$13</f>
        <v>40.32</v>
      </c>
      <c r="K11" s="8">
        <f>[7]Outubro!$J$14</f>
        <v>42.48</v>
      </c>
      <c r="L11" s="8">
        <f>[7]Outubro!$J$15</f>
        <v>46.8</v>
      </c>
      <c r="M11" s="8">
        <f>[7]Outubro!$J$16</f>
        <v>24.48</v>
      </c>
      <c r="N11" s="8">
        <f>[7]Outubro!$J$17</f>
        <v>37.799999999999997</v>
      </c>
      <c r="O11" s="8">
        <f>[7]Outubro!$J$18</f>
        <v>40.32</v>
      </c>
      <c r="P11" s="8">
        <f>[7]Outubro!$J$19</f>
        <v>32.76</v>
      </c>
      <c r="Q11" s="8">
        <f>[7]Outubro!$J$20</f>
        <v>28.8</v>
      </c>
      <c r="R11" s="8">
        <f>[7]Outubro!$J$21</f>
        <v>24.12</v>
      </c>
      <c r="S11" s="8">
        <f>[7]Outubro!$J$22</f>
        <v>36.72</v>
      </c>
      <c r="T11" s="8">
        <f>[7]Outubro!$J$23</f>
        <v>36.36</v>
      </c>
      <c r="U11" s="8">
        <f>[7]Outubro!$J$24</f>
        <v>32.4</v>
      </c>
      <c r="V11" s="8">
        <f>[7]Outubro!$J$25</f>
        <v>34.200000000000003</v>
      </c>
      <c r="W11" s="8">
        <f>[7]Outubro!$J$26</f>
        <v>32.76</v>
      </c>
      <c r="X11" s="8">
        <f>[7]Outubro!$J$27</f>
        <v>55.8</v>
      </c>
      <c r="Y11" s="8">
        <f>[7]Outubro!$J$28</f>
        <v>66.959999999999994</v>
      </c>
      <c r="Z11" s="8">
        <f>[7]Outubro!$J$29</f>
        <v>69.12</v>
      </c>
      <c r="AA11" s="8">
        <f>[7]Outubro!$J$30</f>
        <v>77.760000000000005</v>
      </c>
      <c r="AB11" s="8">
        <f>[7]Outubro!$J$31</f>
        <v>29.16</v>
      </c>
      <c r="AC11" s="8">
        <f>[7]Outubro!$J$32</f>
        <v>32.4</v>
      </c>
      <c r="AD11" s="8">
        <f>[7]Outubro!$J$33</f>
        <v>23.76</v>
      </c>
      <c r="AE11" s="8">
        <f>[7]Outubro!$J$34</f>
        <v>33.119999999999997</v>
      </c>
      <c r="AF11" s="8">
        <f>[7]Outubro!$J$35</f>
        <v>52.56</v>
      </c>
      <c r="AG11" s="37">
        <f t="shared" si="1"/>
        <v>77.760000000000005</v>
      </c>
      <c r="AH11" s="35">
        <f t="shared" si="2"/>
        <v>39.147096774193557</v>
      </c>
    </row>
    <row r="12" spans="1:34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 t="s">
        <v>12</v>
      </c>
      <c r="AH12" s="35" t="s">
        <v>12</v>
      </c>
    </row>
    <row r="13" spans="1:34" x14ac:dyDescent="0.2">
      <c r="A13" s="5" t="s">
        <v>14</v>
      </c>
      <c r="B13" s="8">
        <f>[8]Outubro!$J$5</f>
        <v>41.76</v>
      </c>
      <c r="C13" s="8">
        <f>[8]Outubro!$J$6</f>
        <v>44.64</v>
      </c>
      <c r="D13" s="8">
        <f>[8]Outubro!$J$7</f>
        <v>45.72</v>
      </c>
      <c r="E13" s="8">
        <f>[8]Outubro!$J$8</f>
        <v>35.64</v>
      </c>
      <c r="F13" s="8">
        <f>[8]Outubro!$J$9</f>
        <v>28.08</v>
      </c>
      <c r="G13" s="8">
        <f>[8]Outubro!$J$10</f>
        <v>35.64</v>
      </c>
      <c r="H13" s="8">
        <f>[8]Outubro!$J$11</f>
        <v>38.159999999999997</v>
      </c>
      <c r="I13" s="8">
        <f>[8]Outubro!$J$12</f>
        <v>45</v>
      </c>
      <c r="J13" s="8">
        <f>[8]Outubro!$J$13</f>
        <v>38.520000000000003</v>
      </c>
      <c r="K13" s="8">
        <f>[8]Outubro!$J$14</f>
        <v>35.28</v>
      </c>
      <c r="L13" s="8">
        <f>[8]Outubro!$J$15</f>
        <v>48.6</v>
      </c>
      <c r="M13" s="8">
        <f>[8]Outubro!$J$16</f>
        <v>20.88</v>
      </c>
      <c r="N13" s="8">
        <f>[8]Outubro!$J$17</f>
        <v>31.68</v>
      </c>
      <c r="O13" s="8">
        <f>[8]Outubro!$J$18</f>
        <v>29.52</v>
      </c>
      <c r="P13" s="8">
        <f>[8]Outubro!$J$19</f>
        <v>27</v>
      </c>
      <c r="Q13" s="8">
        <f>[8]Outubro!$J$20</f>
        <v>29.52</v>
      </c>
      <c r="R13" s="8">
        <f>[8]Outubro!$J$21</f>
        <v>29.16</v>
      </c>
      <c r="S13" s="8">
        <f>[8]Outubro!$J$22</f>
        <v>56.88</v>
      </c>
      <c r="T13" s="8">
        <f>[8]Outubro!$J$23</f>
        <v>27.36</v>
      </c>
      <c r="U13" s="8">
        <f>[8]Outubro!$J$24</f>
        <v>36</v>
      </c>
      <c r="V13" s="8">
        <f>[8]Outubro!$J$25</f>
        <v>31.68</v>
      </c>
      <c r="W13" s="8">
        <f>[8]Outubro!$J$26</f>
        <v>42.48</v>
      </c>
      <c r="X13" s="8">
        <f>[8]Outubro!$J$27</f>
        <v>42.48</v>
      </c>
      <c r="Y13" s="8">
        <f>[8]Outubro!$J$28</f>
        <v>57.96</v>
      </c>
      <c r="Z13" s="8">
        <f>[8]Outubro!$J$29</f>
        <v>31.32</v>
      </c>
      <c r="AA13" s="8">
        <f>[8]Outubro!$J$30</f>
        <v>52.92</v>
      </c>
      <c r="AB13" s="8">
        <f>[8]Outubro!$J$31</f>
        <v>25.2</v>
      </c>
      <c r="AC13" s="8">
        <f>[8]Outubro!$J$32</f>
        <v>29.52</v>
      </c>
      <c r="AD13" s="8">
        <f>[8]Outubro!$J$33</f>
        <v>26.28</v>
      </c>
      <c r="AE13" s="8">
        <f>[8]Outubro!$J$34</f>
        <v>28.44</v>
      </c>
      <c r="AF13" s="8">
        <f>[8]Outubro!$J$35</f>
        <v>37.44</v>
      </c>
      <c r="AG13" s="37">
        <f>MAX(B13:AF13)</f>
        <v>57.96</v>
      </c>
      <c r="AH13" s="35">
        <f>AVERAGE(B13:AF13)</f>
        <v>36.476129032258072</v>
      </c>
    </row>
    <row r="14" spans="1:34" hidden="1" x14ac:dyDescent="0.2">
      <c r="A14" s="5" t="s">
        <v>15</v>
      </c>
      <c r="B14" s="8" t="str">
        <f>[9]Outubro!$J$5</f>
        <v>*</v>
      </c>
      <c r="C14" s="8" t="str">
        <f>[9]Outubro!$J$6</f>
        <v>*</v>
      </c>
      <c r="D14" s="8" t="str">
        <f>[9]Outubro!$J$7</f>
        <v>*</v>
      </c>
      <c r="E14" s="8" t="str">
        <f>[9]Outubro!$J$8</f>
        <v>*</v>
      </c>
      <c r="F14" s="8" t="str">
        <f>[9]Outubro!$J$9</f>
        <v>*</v>
      </c>
      <c r="G14" s="8" t="str">
        <f>[9]Outubro!$J$10</f>
        <v>*</v>
      </c>
      <c r="H14" s="8" t="str">
        <f>[9]Outubro!$J$11</f>
        <v>*</v>
      </c>
      <c r="I14" s="8" t="str">
        <f>[9]Outubro!$J$12</f>
        <v>*</v>
      </c>
      <c r="J14" s="8" t="str">
        <f>[9]Outubro!$J$13</f>
        <v>*</v>
      </c>
      <c r="K14" s="8" t="str">
        <f>[9]Outubro!$J$14</f>
        <v>*</v>
      </c>
      <c r="L14" s="8" t="str">
        <f>[9]Outubro!$J$15</f>
        <v>*</v>
      </c>
      <c r="M14" s="8" t="str">
        <f>[9]Outubro!$J$16</f>
        <v>*</v>
      </c>
      <c r="N14" s="8" t="str">
        <f>[9]Outubro!$J$17</f>
        <v>*</v>
      </c>
      <c r="O14" s="8" t="str">
        <f>[9]Outubro!$J$18</f>
        <v>*</v>
      </c>
      <c r="P14" s="8" t="str">
        <f>[9]Outubro!$J$19</f>
        <v>*</v>
      </c>
      <c r="Q14" s="8" t="str">
        <f>[9]Outubro!$J$20</f>
        <v>*</v>
      </c>
      <c r="R14" s="8" t="str">
        <f>[9]Outubro!$J$21</f>
        <v>*</v>
      </c>
      <c r="S14" s="8" t="str">
        <f>[9]Outubro!$J$22</f>
        <v>*</v>
      </c>
      <c r="T14" s="8" t="str">
        <f>[9]Outubro!$J$23</f>
        <v>*</v>
      </c>
      <c r="U14" s="8" t="str">
        <f>[9]Outubro!$J$24</f>
        <v>*</v>
      </c>
      <c r="V14" s="8" t="str">
        <f>[9]Outubro!$J$25</f>
        <v>*</v>
      </c>
      <c r="W14" s="8" t="str">
        <f>[9]Outubro!$J$26</f>
        <v>*</v>
      </c>
      <c r="X14" s="8" t="str">
        <f>[9]Outubro!$J$27</f>
        <v>*</v>
      </c>
      <c r="Y14" s="8" t="str">
        <f>[9]Outubro!$J$28</f>
        <v>*</v>
      </c>
      <c r="Z14" s="8" t="str">
        <f>[9]Outubro!$J$29</f>
        <v>*</v>
      </c>
      <c r="AA14" s="8" t="str">
        <f>[9]Outubro!$J$30</f>
        <v>*</v>
      </c>
      <c r="AB14" s="8" t="str">
        <f>[9]Outubro!$J$31</f>
        <v>*</v>
      </c>
      <c r="AC14" s="8" t="str">
        <f>[9]Outubro!$J$32</f>
        <v>*</v>
      </c>
      <c r="AD14" s="8" t="str">
        <f>[9]Outubro!$J$33</f>
        <v>*</v>
      </c>
      <c r="AE14" s="8" t="str">
        <f>[9]Outubro!$J$34</f>
        <v>*</v>
      </c>
      <c r="AF14" s="8" t="str">
        <f>[9]Outubro!$J$35</f>
        <v>*</v>
      </c>
      <c r="AG14" s="37" t="s">
        <v>12</v>
      </c>
      <c r="AH14" s="35" t="s">
        <v>12</v>
      </c>
    </row>
    <row r="15" spans="1:34" x14ac:dyDescent="0.2">
      <c r="A15" s="5" t="s">
        <v>16</v>
      </c>
      <c r="B15" s="8">
        <f>[10]Outubro!$J$5</f>
        <v>56.16</v>
      </c>
      <c r="C15" s="8">
        <f>[10]Outubro!$J$6</f>
        <v>47.88</v>
      </c>
      <c r="D15" s="8">
        <f>[10]Outubro!$J$7</f>
        <v>37.44</v>
      </c>
      <c r="E15" s="8">
        <f>[10]Outubro!$J$8</f>
        <v>28.44</v>
      </c>
      <c r="F15" s="8">
        <f>[10]Outubro!$J$9</f>
        <v>38.880000000000003</v>
      </c>
      <c r="G15" s="8">
        <f>[10]Outubro!$J$10</f>
        <v>34.56</v>
      </c>
      <c r="H15" s="8">
        <f>[10]Outubro!$J$11</f>
        <v>45.72</v>
      </c>
      <c r="I15" s="8">
        <f>[10]Outubro!$J$12</f>
        <v>41.76</v>
      </c>
      <c r="J15" s="8">
        <f>[10]Outubro!$J$13</f>
        <v>46.44</v>
      </c>
      <c r="K15" s="8">
        <f>[10]Outubro!$J$14</f>
        <v>33.840000000000003</v>
      </c>
      <c r="L15" s="8">
        <f>[10]Outubro!$J$15</f>
        <v>38.880000000000003</v>
      </c>
      <c r="M15" s="8">
        <f>[10]Outubro!$J$16</f>
        <v>24.84</v>
      </c>
      <c r="N15" s="8">
        <f>[10]Outubro!$J$17</f>
        <v>30.6</v>
      </c>
      <c r="O15" s="8">
        <f>[10]Outubro!$J$18</f>
        <v>38.880000000000003</v>
      </c>
      <c r="P15" s="8">
        <f>[10]Outubro!$J$19</f>
        <v>36.36</v>
      </c>
      <c r="Q15" s="8">
        <f>[10]Outubro!$J$20</f>
        <v>47.16</v>
      </c>
      <c r="R15" s="8">
        <f>[10]Outubro!$J$21</f>
        <v>49.68</v>
      </c>
      <c r="S15" s="8">
        <f>[10]Outubro!$J$22</f>
        <v>56.16</v>
      </c>
      <c r="T15" s="8">
        <f>[10]Outubro!$J$23</f>
        <v>19.440000000000001</v>
      </c>
      <c r="U15" s="8">
        <f>[10]Outubro!$J$24</f>
        <v>31.32</v>
      </c>
      <c r="V15" s="8">
        <f>[10]Outubro!$J$25</f>
        <v>36.36</v>
      </c>
      <c r="W15" s="8">
        <f>[10]Outubro!$J$26</f>
        <v>38.159999999999997</v>
      </c>
      <c r="X15" s="8">
        <f>[10]Outubro!$J$27</f>
        <v>38.520000000000003</v>
      </c>
      <c r="Y15" s="8">
        <f>[10]Outubro!$J$28</f>
        <v>59.4</v>
      </c>
      <c r="Z15" s="8">
        <f>[10]Outubro!$J$29</f>
        <v>36.36</v>
      </c>
      <c r="AA15" s="8">
        <f>[10]Outubro!$J$30</f>
        <v>38.159999999999997</v>
      </c>
      <c r="AB15" s="8">
        <f>[10]Outubro!$J$31</f>
        <v>36</v>
      </c>
      <c r="AC15" s="8">
        <f>[10]Outubro!$J$32</f>
        <v>31.68</v>
      </c>
      <c r="AD15" s="8">
        <f>[10]Outubro!$J$33</f>
        <v>26.28</v>
      </c>
      <c r="AE15" s="8">
        <f>[10]Outubro!$J$34</f>
        <v>28.44</v>
      </c>
      <c r="AF15" s="8">
        <f>[10]Outubro!$J$35</f>
        <v>46.08</v>
      </c>
      <c r="AG15" s="37">
        <f>MAX(B15:AF15)</f>
        <v>59.4</v>
      </c>
      <c r="AH15" s="35">
        <f>AVERAGE(B15:AF15)</f>
        <v>38.705806451612908</v>
      </c>
    </row>
    <row r="16" spans="1:34" hidden="1" x14ac:dyDescent="0.2">
      <c r="A16" s="5" t="s">
        <v>17</v>
      </c>
      <c r="B16" s="8">
        <f>[11]Outubro!$J$5</f>
        <v>43.56</v>
      </c>
      <c r="C16" s="8">
        <f>[11]Outubro!$J$6</f>
        <v>46.08</v>
      </c>
      <c r="D16" s="8">
        <f>[11]Outubro!$J$7</f>
        <v>70.2</v>
      </c>
      <c r="E16" s="8">
        <f>[11]Outubro!$J$8</f>
        <v>40.68</v>
      </c>
      <c r="F16" s="8">
        <f>[11]Outubro!$J$9</f>
        <v>43.92</v>
      </c>
      <c r="G16" s="8">
        <f>[11]Outubro!$J$10</f>
        <v>158.11199999999999</v>
      </c>
      <c r="H16" s="8">
        <f>[11]Outubro!$J$11</f>
        <v>47.52</v>
      </c>
      <c r="I16" s="8">
        <f>[11]Outubro!$J$12</f>
        <v>35.64</v>
      </c>
      <c r="J16" s="8">
        <f>[11]Outubro!$J$13</f>
        <v>50.04</v>
      </c>
      <c r="K16" s="8">
        <f>[11]Outubro!$J$14</f>
        <v>37.08</v>
      </c>
      <c r="L16" s="8">
        <f>[11]Outubro!$J$15</f>
        <v>56.88</v>
      </c>
      <c r="M16" s="8">
        <f>[11]Outubro!$J$16</f>
        <v>27.72</v>
      </c>
      <c r="N16" s="8">
        <f>[11]Outubro!$J$17</f>
        <v>43.2</v>
      </c>
      <c r="O16" s="8">
        <f>[11]Outubro!$J$18</f>
        <v>35.28</v>
      </c>
      <c r="P16" s="8">
        <f>[11]Outubro!$J$19</f>
        <v>37.799999999999997</v>
      </c>
      <c r="Q16" s="8">
        <f>[11]Outubro!$J$20</f>
        <v>42.12</v>
      </c>
      <c r="R16" s="8">
        <f>[11]Outubro!$J$21</f>
        <v>41.04</v>
      </c>
      <c r="S16" s="8">
        <f>[11]Outubro!$J$22</f>
        <v>39.96</v>
      </c>
      <c r="T16" s="8">
        <f>[11]Outubro!$J$23</f>
        <v>20.16</v>
      </c>
      <c r="U16" s="8">
        <f>[11]Outubro!$J$24</f>
        <v>46.44</v>
      </c>
      <c r="V16" s="8">
        <f>[11]Outubro!$J$25</f>
        <v>29.16</v>
      </c>
      <c r="W16" s="8">
        <f>[11]Outubro!$J$26</f>
        <v>32.04</v>
      </c>
      <c r="X16" s="8">
        <f>[11]Outubro!$J$27</f>
        <v>30.24</v>
      </c>
      <c r="Y16" s="8">
        <f>[11]Outubro!$J$28</f>
        <v>42.12</v>
      </c>
      <c r="Z16" s="8">
        <f>[11]Outubro!$J$29</f>
        <v>44.64</v>
      </c>
      <c r="AA16" s="8">
        <f>[11]Outubro!$J$30</f>
        <v>23.04</v>
      </c>
      <c r="AB16" s="8" t="str">
        <f>[11]Outubro!$J$31</f>
        <v>*</v>
      </c>
      <c r="AC16" s="8" t="str">
        <f>[11]Outubro!$J$32</f>
        <v>*</v>
      </c>
      <c r="AD16" s="8" t="str">
        <f>[11]Outubro!$J$33</f>
        <v>*</v>
      </c>
      <c r="AE16" s="8">
        <f>[11]Outubro!$J$34</f>
        <v>0</v>
      </c>
      <c r="AF16" s="8">
        <f>[11]Outubro!$J$35</f>
        <v>32.04</v>
      </c>
      <c r="AG16" s="37" t="s">
        <v>12</v>
      </c>
      <c r="AH16" s="35" t="s">
        <v>12</v>
      </c>
    </row>
    <row r="17" spans="1:38" x14ac:dyDescent="0.2">
      <c r="A17" s="5" t="s">
        <v>18</v>
      </c>
      <c r="B17" s="8">
        <f>[12]Outubro!$J$5</f>
        <v>46.8</v>
      </c>
      <c r="C17" s="8">
        <f>[12]Outubro!$J$6</f>
        <v>38.880000000000003</v>
      </c>
      <c r="D17" s="8">
        <f>[12]Outubro!$J$7</f>
        <v>27.72</v>
      </c>
      <c r="E17" s="8">
        <f>[12]Outubro!$J$8</f>
        <v>37.44</v>
      </c>
      <c r="F17" s="8">
        <f>[12]Outubro!$J$9</f>
        <v>48.96</v>
      </c>
      <c r="G17" s="8">
        <f>[12]Outubro!$J$10</f>
        <v>45</v>
      </c>
      <c r="H17" s="8">
        <f>[12]Outubro!$J$11</f>
        <v>45.72</v>
      </c>
      <c r="I17" s="8">
        <f>[12]Outubro!$J$12</f>
        <v>34.92</v>
      </c>
      <c r="J17" s="8">
        <f>[12]Outubro!$J$13</f>
        <v>52.92</v>
      </c>
      <c r="K17" s="8">
        <f>[12]Outubro!$J$14</f>
        <v>47.52</v>
      </c>
      <c r="L17" s="8">
        <f>[12]Outubro!$J$15</f>
        <v>45.72</v>
      </c>
      <c r="M17" s="8">
        <f>[12]Outubro!$J$16</f>
        <v>22.68</v>
      </c>
      <c r="N17" s="8">
        <f>[12]Outubro!$J$17</f>
        <v>52.56</v>
      </c>
      <c r="O17" s="8">
        <f>[12]Outubro!$J$18</f>
        <v>34.56</v>
      </c>
      <c r="P17" s="8">
        <f>[12]Outubro!$J$19</f>
        <v>38.159999999999997</v>
      </c>
      <c r="Q17" s="8">
        <f>[12]Outubro!$J$20</f>
        <v>24.12</v>
      </c>
      <c r="R17" s="8">
        <f>[12]Outubro!$J$21</f>
        <v>55.8</v>
      </c>
      <c r="S17" s="8">
        <f>[12]Outubro!$J$22</f>
        <v>39.24</v>
      </c>
      <c r="T17" s="8">
        <f>[12]Outubro!$J$23</f>
        <v>23.76</v>
      </c>
      <c r="U17" s="8">
        <f>[12]Outubro!$J$24</f>
        <v>39.24</v>
      </c>
      <c r="V17" s="8">
        <f>[12]Outubro!$J$25</f>
        <v>41.04</v>
      </c>
      <c r="W17" s="8">
        <f>[12]Outubro!$J$26</f>
        <v>42.84</v>
      </c>
      <c r="X17" s="8">
        <f>[12]Outubro!$J$27</f>
        <v>36</v>
      </c>
      <c r="Y17" s="8">
        <f>[12]Outubro!$J$28</f>
        <v>48.96</v>
      </c>
      <c r="Z17" s="8">
        <f>[12]Outubro!$J$29</f>
        <v>43.56</v>
      </c>
      <c r="AA17" s="8">
        <f>[12]Outubro!$J$30</f>
        <v>32.76</v>
      </c>
      <c r="AB17" s="8">
        <f>[12]Outubro!$J$31</f>
        <v>19.8</v>
      </c>
      <c r="AC17" s="8">
        <f>[12]Outubro!$J$32</f>
        <v>31.68</v>
      </c>
      <c r="AD17" s="8">
        <f>[12]Outubro!$J$33</f>
        <v>32.04</v>
      </c>
      <c r="AE17" s="8">
        <f>[12]Outubro!$J$34</f>
        <v>25.56</v>
      </c>
      <c r="AF17" s="8">
        <f>[12]Outubro!$J$35</f>
        <v>46.44</v>
      </c>
      <c r="AG17" s="37">
        <f t="shared" ref="AG17:AG44" si="3">MAX(B17:AF17)</f>
        <v>55.8</v>
      </c>
      <c r="AH17" s="35">
        <f t="shared" ref="AH17:AH44" si="4">AVERAGE(B17:AF17)</f>
        <v>38.78709677419355</v>
      </c>
      <c r="AJ17" s="9" t="s">
        <v>13</v>
      </c>
      <c r="AK17" t="s">
        <v>13</v>
      </c>
    </row>
    <row r="18" spans="1:38" x14ac:dyDescent="0.2">
      <c r="A18" s="5" t="s">
        <v>19</v>
      </c>
      <c r="B18" s="8">
        <f>[13]Outubro!$J5</f>
        <v>34.92</v>
      </c>
      <c r="C18" s="8">
        <f>[13]Outubro!$J6</f>
        <v>38.159999999999997</v>
      </c>
      <c r="D18" s="8">
        <f>[13]Outubro!$J7</f>
        <v>50.76</v>
      </c>
      <c r="E18" s="8">
        <f>[13]Outubro!$J8</f>
        <v>24.84</v>
      </c>
      <c r="F18" s="8">
        <f>[13]Outubro!$J9</f>
        <v>28.44</v>
      </c>
      <c r="G18" s="8">
        <f>[13]Outubro!$J10</f>
        <v>25.92</v>
      </c>
      <c r="H18" s="8">
        <f>[13]Outubro!$J11</f>
        <v>27</v>
      </c>
      <c r="I18" s="8">
        <f>[13]Outubro!$J12</f>
        <v>47.16</v>
      </c>
      <c r="J18" s="8">
        <f>[13]Outubro!$J13</f>
        <v>43.92</v>
      </c>
      <c r="K18" s="8">
        <f>[13]Outubro!$J14</f>
        <v>39.6</v>
      </c>
      <c r="L18" s="8">
        <f>[13]Outubro!$J15</f>
        <v>47.16</v>
      </c>
      <c r="M18" s="8">
        <f>[13]Outubro!$J16</f>
        <v>28.8</v>
      </c>
      <c r="N18" s="8">
        <f>[13]Outubro!$J17</f>
        <v>23.4</v>
      </c>
      <c r="O18" s="8">
        <f>[13]Outubro!$J18</f>
        <v>37.799999999999997</v>
      </c>
      <c r="P18" s="8">
        <f>[13]Outubro!$J19</f>
        <v>37.799999999999997</v>
      </c>
      <c r="Q18" s="8">
        <f>[13]Outubro!$J20</f>
        <v>76.680000000000007</v>
      </c>
      <c r="R18" s="8">
        <f>[13]Outubro!$J21</f>
        <v>34.92</v>
      </c>
      <c r="S18" s="8">
        <f>[13]Outubro!$J22</f>
        <v>43.56</v>
      </c>
      <c r="T18" s="8">
        <f>[13]Outubro!$J23</f>
        <v>37.799999999999997</v>
      </c>
      <c r="U18" s="8">
        <f>[13]Outubro!$J24</f>
        <v>22.32</v>
      </c>
      <c r="V18" s="8">
        <f>[13]Outubro!$J25</f>
        <v>31.32</v>
      </c>
      <c r="W18" s="8">
        <f>[13]Outubro!$J26</f>
        <v>26.64</v>
      </c>
      <c r="X18" s="8">
        <f>[13]Outubro!$J27</f>
        <v>37.44</v>
      </c>
      <c r="Y18" s="8">
        <f>[13]Outubro!$J28</f>
        <v>71.28</v>
      </c>
      <c r="Z18" s="8">
        <f>[13]Outubro!$J29</f>
        <v>38.880000000000003</v>
      </c>
      <c r="AA18" s="8">
        <f>[13]Outubro!$J30</f>
        <v>52.92</v>
      </c>
      <c r="AB18" s="8">
        <f>[13]Outubro!$J31</f>
        <v>19.440000000000001</v>
      </c>
      <c r="AC18" s="8">
        <f>[13]Outubro!$J32</f>
        <v>29.52</v>
      </c>
      <c r="AD18" s="8">
        <f>[13]Outubro!$J33</f>
        <v>24.84</v>
      </c>
      <c r="AE18" s="8">
        <f>[13]Outubro!$J34</f>
        <v>50.76</v>
      </c>
      <c r="AF18" s="8">
        <f>[13]Outubro!$J35</f>
        <v>36</v>
      </c>
      <c r="AG18" s="37">
        <f t="shared" si="3"/>
        <v>76.680000000000007</v>
      </c>
      <c r="AH18" s="35">
        <f t="shared" si="4"/>
        <v>37.741935483870968</v>
      </c>
      <c r="AI18" s="9"/>
      <c r="AJ18" s="9" t="s">
        <v>13</v>
      </c>
    </row>
    <row r="19" spans="1:38" x14ac:dyDescent="0.2">
      <c r="A19" s="5" t="s">
        <v>20</v>
      </c>
      <c r="B19" s="8">
        <f>[14]Outubro!$J$5</f>
        <v>42.12</v>
      </c>
      <c r="C19" s="8">
        <f>[14]Outubro!$J$6</f>
        <v>43.92</v>
      </c>
      <c r="D19" s="8">
        <f>[14]Outubro!$J$7</f>
        <v>41.76</v>
      </c>
      <c r="E19" s="8">
        <f>[14]Outubro!$J$8</f>
        <v>25.56</v>
      </c>
      <c r="F19" s="8">
        <f>[14]Outubro!$J$9</f>
        <v>35.64</v>
      </c>
      <c r="G19" s="8">
        <f>[14]Outubro!$J$10</f>
        <v>128.304</v>
      </c>
      <c r="H19" s="8">
        <f>[14]Outubro!$J$11</f>
        <v>35.64</v>
      </c>
      <c r="I19" s="8">
        <f>[14]Outubro!$J$12</f>
        <v>56.52</v>
      </c>
      <c r="J19" s="8">
        <f>[14]Outubro!$J$13</f>
        <v>40.32</v>
      </c>
      <c r="K19" s="8">
        <f>[14]Outubro!$J$14</f>
        <v>35.28</v>
      </c>
      <c r="L19" s="8">
        <f>[14]Outubro!$J$15</f>
        <v>59.4</v>
      </c>
      <c r="M19" s="8">
        <f>[14]Outubro!$J$16</f>
        <v>36</v>
      </c>
      <c r="N19" s="8">
        <f>[14]Outubro!$J$17</f>
        <v>25.56</v>
      </c>
      <c r="O19" s="8">
        <f>[14]Outubro!$J$18</f>
        <v>34.56</v>
      </c>
      <c r="P19" s="8" t="str">
        <f>[14]Outubro!$J$19</f>
        <v>*</v>
      </c>
      <c r="Q19" s="8" t="str">
        <f>[14]Outubro!$J$20</f>
        <v>*</v>
      </c>
      <c r="R19" s="8" t="str">
        <f>[14]Outubro!$J$21</f>
        <v>*</v>
      </c>
      <c r="S19" s="8" t="str">
        <f>[14]Outubro!$J$22</f>
        <v>*</v>
      </c>
      <c r="T19" s="8" t="str">
        <f>[14]Outubro!$J$23</f>
        <v>*</v>
      </c>
      <c r="U19" s="8" t="str">
        <f>[14]Outubro!$J$24</f>
        <v>*</v>
      </c>
      <c r="V19" s="8" t="str">
        <f>[14]Outubro!$J$25</f>
        <v>*</v>
      </c>
      <c r="W19" s="8" t="str">
        <f>[14]Outubro!$J$26</f>
        <v>*</v>
      </c>
      <c r="X19" s="8">
        <f>[14]Outubro!$J$27</f>
        <v>36.72</v>
      </c>
      <c r="Y19" s="8" t="str">
        <f>[14]Outubro!$J$28</f>
        <v>*</v>
      </c>
      <c r="Z19" s="8" t="str">
        <f>[14]Outubro!$J$29</f>
        <v>*</v>
      </c>
      <c r="AA19" s="8" t="str">
        <f>[14]Outubro!$J$30</f>
        <v>*</v>
      </c>
      <c r="AB19" s="8" t="str">
        <f>[14]Outubro!$J$31</f>
        <v>*</v>
      </c>
      <c r="AC19" s="8" t="str">
        <f>[14]Outubro!$J$32</f>
        <v>*</v>
      </c>
      <c r="AD19" s="8" t="str">
        <f>[14]Outubro!$J$33</f>
        <v>*</v>
      </c>
      <c r="AE19" s="8" t="str">
        <f>[14]Outubro!$J$34</f>
        <v>*</v>
      </c>
      <c r="AF19" s="8" t="str">
        <f>[14]Outubro!$J$35</f>
        <v>*</v>
      </c>
      <c r="AG19" s="37">
        <f t="shared" si="3"/>
        <v>128.304</v>
      </c>
      <c r="AH19" s="35">
        <f t="shared" si="4"/>
        <v>45.15359999999999</v>
      </c>
    </row>
    <row r="20" spans="1:38" x14ac:dyDescent="0.2">
      <c r="A20" s="5" t="s">
        <v>21</v>
      </c>
      <c r="B20" s="8">
        <f>[15]Outubro!$J$5</f>
        <v>42.84</v>
      </c>
      <c r="C20" s="8">
        <f>[15]Outubro!$J$6</f>
        <v>30.24</v>
      </c>
      <c r="D20" s="8">
        <f>[15]Outubro!$J$7</f>
        <v>57.24</v>
      </c>
      <c r="E20" s="8">
        <f>[15]Outubro!$J$8</f>
        <v>32.4</v>
      </c>
      <c r="F20" s="8">
        <f>[15]Outubro!$J$9</f>
        <v>25.92</v>
      </c>
      <c r="G20" s="8">
        <f>[15]Outubro!$J$10</f>
        <v>28.8</v>
      </c>
      <c r="H20" s="8">
        <f>[15]Outubro!$J$11</f>
        <v>24.84</v>
      </c>
      <c r="I20" s="8">
        <f>[15]Outubro!$J$12</f>
        <v>36</v>
      </c>
      <c r="J20" s="8">
        <f>[15]Outubro!$J$13</f>
        <v>50.4</v>
      </c>
      <c r="K20" s="8">
        <f>[15]Outubro!$J$14</f>
        <v>50.04</v>
      </c>
      <c r="L20" s="8">
        <f>[15]Outubro!$J$15</f>
        <v>38.880000000000003</v>
      </c>
      <c r="M20" s="8">
        <f>[15]Outubro!$J$16</f>
        <v>29.88</v>
      </c>
      <c r="N20" s="8">
        <f>[15]Outubro!$J$17</f>
        <v>38.159999999999997</v>
      </c>
      <c r="O20" s="8">
        <f>[15]Outubro!$J$18</f>
        <v>52.2</v>
      </c>
      <c r="P20" s="8">
        <f>[15]Outubro!$J$19</f>
        <v>47.16</v>
      </c>
      <c r="Q20" s="8">
        <f>[15]Outubro!$J$20</f>
        <v>55.44</v>
      </c>
      <c r="R20" s="8">
        <f>[15]Outubro!$J$21</f>
        <v>26.64</v>
      </c>
      <c r="S20" s="8">
        <f>[15]Outubro!$J$22</f>
        <v>37.799999999999997</v>
      </c>
      <c r="T20" s="8">
        <f>[15]Outubro!$J$23</f>
        <v>34.56</v>
      </c>
      <c r="U20" s="8">
        <f>[15]Outubro!$J$24</f>
        <v>41.76</v>
      </c>
      <c r="V20" s="8">
        <f>[15]Outubro!$J$25</f>
        <v>57.96</v>
      </c>
      <c r="W20" s="8">
        <f>[15]Outubro!$J$26</f>
        <v>24.12</v>
      </c>
      <c r="X20" s="8">
        <f>[15]Outubro!$J$27</f>
        <v>28.44</v>
      </c>
      <c r="Y20" s="8">
        <f>[15]Outubro!$J$28</f>
        <v>43.2</v>
      </c>
      <c r="Z20" s="8">
        <f>[15]Outubro!$J$29</f>
        <v>58.32</v>
      </c>
      <c r="AA20" s="8">
        <f>[15]Outubro!$J$30</f>
        <v>49.68</v>
      </c>
      <c r="AB20" s="8">
        <f>[15]Outubro!$J$31</f>
        <v>30.96</v>
      </c>
      <c r="AC20" s="8">
        <f>[15]Outubro!$J$32</f>
        <v>23.04</v>
      </c>
      <c r="AD20" s="8">
        <f>[15]Outubro!$J$33</f>
        <v>28.44</v>
      </c>
      <c r="AE20" s="8">
        <f>[15]Outubro!$J$34</f>
        <v>17.28</v>
      </c>
      <c r="AF20" s="8">
        <f>[15]Outubro!$J$35</f>
        <v>26.28</v>
      </c>
      <c r="AG20" s="37">
        <f t="shared" si="3"/>
        <v>58.32</v>
      </c>
      <c r="AH20" s="35">
        <f t="shared" si="4"/>
        <v>37.707096774193559</v>
      </c>
      <c r="AI20" s="9" t="s">
        <v>13</v>
      </c>
    </row>
    <row r="21" spans="1:38" x14ac:dyDescent="0.2">
      <c r="A21" s="5" t="s">
        <v>22</v>
      </c>
      <c r="B21" s="8">
        <f>[16]Outubro!$J$5</f>
        <v>41.04</v>
      </c>
      <c r="C21" s="8">
        <f>[16]Outubro!$J$6</f>
        <v>43.56</v>
      </c>
      <c r="D21" s="8">
        <f>[16]Outubro!$J$7</f>
        <v>46.8</v>
      </c>
      <c r="E21" s="8">
        <f>[16]Outubro!$J$8</f>
        <v>67.319999999999993</v>
      </c>
      <c r="F21" s="8">
        <f>[16]Outubro!$J$9</f>
        <v>35.64</v>
      </c>
      <c r="G21" s="8">
        <f>[16]Outubro!$J$10</f>
        <v>34.92</v>
      </c>
      <c r="H21" s="8">
        <f>[16]Outubro!$J$11</f>
        <v>41.4</v>
      </c>
      <c r="I21" s="8">
        <f>[16]Outubro!$J$12</f>
        <v>55.8</v>
      </c>
      <c r="J21" s="8">
        <f>[16]Outubro!$J$13</f>
        <v>44.64</v>
      </c>
      <c r="K21" s="8">
        <f>[16]Outubro!$J$14</f>
        <v>36.36</v>
      </c>
      <c r="L21" s="8">
        <f>[16]Outubro!$J$15</f>
        <v>56.52</v>
      </c>
      <c r="M21" s="8">
        <f>[16]Outubro!$J$16</f>
        <v>39.24</v>
      </c>
      <c r="N21" s="8">
        <f>[16]Outubro!$J$17</f>
        <v>34.56</v>
      </c>
      <c r="O21" s="8">
        <f>[16]Outubro!$J$18</f>
        <v>40.68</v>
      </c>
      <c r="P21" s="8">
        <f>[16]Outubro!$J$19</f>
        <v>38.520000000000003</v>
      </c>
      <c r="Q21" s="8">
        <f>[16]Outubro!$J$20</f>
        <v>46.44</v>
      </c>
      <c r="R21" s="8">
        <f>[16]Outubro!$J$21</f>
        <v>53.64</v>
      </c>
      <c r="S21" s="8">
        <f>[16]Outubro!$J$22</f>
        <v>71.64</v>
      </c>
      <c r="T21" s="8">
        <f>[16]Outubro!$J$23</f>
        <v>33.479999999999997</v>
      </c>
      <c r="U21" s="8">
        <f>[16]Outubro!$J$24</f>
        <v>56.52</v>
      </c>
      <c r="V21" s="8">
        <f>[16]Outubro!$J$25</f>
        <v>24.48</v>
      </c>
      <c r="W21" s="8">
        <f>[16]Outubro!$J$26</f>
        <v>32.04</v>
      </c>
      <c r="X21" s="8">
        <f>[16]Outubro!$J$27</f>
        <v>41.4</v>
      </c>
      <c r="Y21" s="8">
        <f>[16]Outubro!$J$28</f>
        <v>48.6</v>
      </c>
      <c r="Z21" s="8">
        <f>[16]Outubro!$J$29</f>
        <v>43.2</v>
      </c>
      <c r="AA21" s="8">
        <f>[16]Outubro!$J$30</f>
        <v>78.12</v>
      </c>
      <c r="AB21" s="8">
        <f>[16]Outubro!$J$31</f>
        <v>41.4</v>
      </c>
      <c r="AC21" s="8">
        <f>[16]Outubro!$J$32</f>
        <v>38.520000000000003</v>
      </c>
      <c r="AD21" s="8">
        <f>[16]Outubro!$J$33</f>
        <v>33.479999999999997</v>
      </c>
      <c r="AE21" s="8">
        <f>[16]Outubro!$J$34</f>
        <v>39.96</v>
      </c>
      <c r="AF21" s="8">
        <f>[16]Outubro!$J$35</f>
        <v>37.44</v>
      </c>
      <c r="AG21" s="37">
        <f t="shared" si="3"/>
        <v>78.12</v>
      </c>
      <c r="AH21" s="35">
        <f t="shared" si="4"/>
        <v>44.43096774193549</v>
      </c>
    </row>
    <row r="22" spans="1:38" x14ac:dyDescent="0.2">
      <c r="A22" s="5" t="s">
        <v>23</v>
      </c>
      <c r="B22" s="8">
        <f>[17]Outubro!$J$5</f>
        <v>36</v>
      </c>
      <c r="C22" s="8">
        <f>[17]Outubro!$J$6</f>
        <v>31.68</v>
      </c>
      <c r="D22" s="8">
        <f>[17]Outubro!$J$7</f>
        <v>32.04</v>
      </c>
      <c r="E22" s="8">
        <f>[17]Outubro!$J$8</f>
        <v>28.08</v>
      </c>
      <c r="F22" s="8">
        <f>[17]Outubro!$J$9</f>
        <v>33.479999999999997</v>
      </c>
      <c r="G22" s="8">
        <f>[17]Outubro!$J$10</f>
        <v>120.52800000000001</v>
      </c>
      <c r="H22" s="8">
        <f>[17]Outubro!$J$11</f>
        <v>26.28</v>
      </c>
      <c r="I22" s="8">
        <f>[17]Outubro!$J$12</f>
        <v>32.4</v>
      </c>
      <c r="J22" s="8">
        <f>[17]Outubro!$J$13</f>
        <v>32.76</v>
      </c>
      <c r="K22" s="8">
        <f>[17]Outubro!$J$14</f>
        <v>60.12</v>
      </c>
      <c r="L22" s="8">
        <f>[17]Outubro!$J$15</f>
        <v>41.4</v>
      </c>
      <c r="M22" s="8">
        <f>[17]Outubro!$J$16</f>
        <v>19.440000000000001</v>
      </c>
      <c r="N22" s="8">
        <f>[17]Outubro!$J$17</f>
        <v>24.12</v>
      </c>
      <c r="O22" s="8">
        <f>[17]Outubro!$J$18</f>
        <v>22.32</v>
      </c>
      <c r="P22" s="8">
        <f>[17]Outubro!$J$19</f>
        <v>22.68</v>
      </c>
      <c r="Q22" s="8">
        <f>[17]Outubro!$J$20</f>
        <v>29.88</v>
      </c>
      <c r="R22" s="8">
        <f>[17]Outubro!$J$21</f>
        <v>34.200000000000003</v>
      </c>
      <c r="S22" s="8">
        <f>[17]Outubro!$J$22</f>
        <v>47.52</v>
      </c>
      <c r="T22" s="8">
        <f>[17]Outubro!$J$23</f>
        <v>26.28</v>
      </c>
      <c r="U22" s="8">
        <f>[17]Outubro!$J$24</f>
        <v>32.04</v>
      </c>
      <c r="V22" s="8">
        <f>[17]Outubro!$J$25</f>
        <v>30.6</v>
      </c>
      <c r="W22" s="8">
        <f>[17]Outubro!$J$26</f>
        <v>23.76</v>
      </c>
      <c r="X22" s="8">
        <f>[17]Outubro!$J$27</f>
        <v>42.48</v>
      </c>
      <c r="Y22" s="8">
        <f>[17]Outubro!$J$28</f>
        <v>45.72</v>
      </c>
      <c r="Z22" s="8">
        <f>[17]Outubro!$J$29</f>
        <v>31.68</v>
      </c>
      <c r="AA22" s="8">
        <f>[17]Outubro!$J$30</f>
        <v>37.08</v>
      </c>
      <c r="AB22" s="8">
        <f>[17]Outubro!$J$31</f>
        <v>17.64</v>
      </c>
      <c r="AC22" s="8">
        <f>[17]Outubro!$J$32</f>
        <v>28.44</v>
      </c>
      <c r="AD22" s="8">
        <f>[17]Outubro!$J$33</f>
        <v>23.04</v>
      </c>
      <c r="AE22" s="8">
        <f>[17]Outubro!$J$34</f>
        <v>23.76</v>
      </c>
      <c r="AF22" s="8">
        <f>[17]Outubro!$J$35</f>
        <v>36.72</v>
      </c>
      <c r="AG22" s="37">
        <f t="shared" si="3"/>
        <v>120.52800000000001</v>
      </c>
      <c r="AH22" s="35">
        <f t="shared" si="4"/>
        <v>34.650580645161284</v>
      </c>
    </row>
    <row r="23" spans="1:38" x14ac:dyDescent="0.2">
      <c r="A23" s="5" t="s">
        <v>24</v>
      </c>
      <c r="B23" s="8">
        <f>[18]Outubro!$J$5</f>
        <v>50.76</v>
      </c>
      <c r="C23" s="8">
        <f>[18]Outubro!$J$6</f>
        <v>50.76</v>
      </c>
      <c r="D23" s="8">
        <f>[18]Outubro!$J$7</f>
        <v>40.68</v>
      </c>
      <c r="E23" s="8">
        <f>[18]Outubro!$J$8</f>
        <v>28.44</v>
      </c>
      <c r="F23" s="8">
        <f>[18]Outubro!$J$9</f>
        <v>34.200000000000003</v>
      </c>
      <c r="G23" s="8">
        <f>[18]Outubro!$J$10</f>
        <v>30.6</v>
      </c>
      <c r="H23" s="8">
        <f>[18]Outubro!$J$11</f>
        <v>41.04</v>
      </c>
      <c r="I23" s="8">
        <f>[18]Outubro!$J$12</f>
        <v>48.96</v>
      </c>
      <c r="J23" s="8">
        <f>[18]Outubro!$J$13</f>
        <v>32.76</v>
      </c>
      <c r="K23" s="8">
        <f>[18]Outubro!$J$14</f>
        <v>23.04</v>
      </c>
      <c r="L23" s="8">
        <f>[18]Outubro!$J$15</f>
        <v>39.96</v>
      </c>
      <c r="M23" s="8">
        <f>[18]Outubro!$J$16</f>
        <v>21.96</v>
      </c>
      <c r="N23" s="8">
        <f>[18]Outubro!$J$17</f>
        <v>29.16</v>
      </c>
      <c r="O23" s="8">
        <f>[18]Outubro!$J$18</f>
        <v>35.28</v>
      </c>
      <c r="P23" s="8">
        <f>[18]Outubro!$J$19</f>
        <v>30.24</v>
      </c>
      <c r="Q23" s="8">
        <f>[18]Outubro!$J$20</f>
        <v>59.76</v>
      </c>
      <c r="R23" s="8">
        <f>[18]Outubro!$J$21</f>
        <v>38.520000000000003</v>
      </c>
      <c r="S23" s="8">
        <f>[18]Outubro!$J$22</f>
        <v>59.04</v>
      </c>
      <c r="T23" s="8">
        <f>[18]Outubro!$J$23</f>
        <v>23.76</v>
      </c>
      <c r="U23" s="8">
        <f>[18]Outubro!$J$24</f>
        <v>28.08</v>
      </c>
      <c r="V23" s="8">
        <f>[18]Outubro!$J$25</f>
        <v>37.799999999999997</v>
      </c>
      <c r="W23" s="8">
        <f>[18]Outubro!$J$26</f>
        <v>36.72</v>
      </c>
      <c r="X23" s="8">
        <f>[18]Outubro!$J$27</f>
        <v>47.88</v>
      </c>
      <c r="Y23" s="8">
        <f>[18]Outubro!$J$28</f>
        <v>61.92</v>
      </c>
      <c r="Z23" s="8">
        <f>[18]Outubro!$J$29</f>
        <v>32.4</v>
      </c>
      <c r="AA23" s="8">
        <f>[18]Outubro!$J$30</f>
        <v>38.159999999999997</v>
      </c>
      <c r="AB23" s="8">
        <f>[18]Outubro!$J$31</f>
        <v>25.56</v>
      </c>
      <c r="AC23" s="8">
        <f>[18]Outubro!$J$32</f>
        <v>27.72</v>
      </c>
      <c r="AD23" s="8">
        <f>[18]Outubro!$J$33</f>
        <v>24.84</v>
      </c>
      <c r="AE23" s="8">
        <f>[18]Outubro!$J$34</f>
        <v>41.04</v>
      </c>
      <c r="AF23" s="8">
        <f>[18]Outubro!$J$35</f>
        <v>39.24</v>
      </c>
      <c r="AG23" s="37">
        <f t="shared" si="3"/>
        <v>61.92</v>
      </c>
      <c r="AH23" s="35">
        <f t="shared" si="4"/>
        <v>37.428387096774188</v>
      </c>
      <c r="AK23" t="s">
        <v>13</v>
      </c>
      <c r="AL23" t="s">
        <v>13</v>
      </c>
    </row>
    <row r="24" spans="1:38" x14ac:dyDescent="0.2">
      <c r="A24" s="5" t="s">
        <v>25</v>
      </c>
      <c r="B24" s="8">
        <f>[19]Outubro!$J$5</f>
        <v>43.56</v>
      </c>
      <c r="C24" s="8">
        <f>[19]Outubro!$J$6</f>
        <v>48.96</v>
      </c>
      <c r="D24" s="8">
        <f>[19]Outubro!$J$7</f>
        <v>41.76</v>
      </c>
      <c r="E24" s="8">
        <f>[19]Outubro!$J$8</f>
        <v>31.32</v>
      </c>
      <c r="F24" s="8">
        <f>[19]Outubro!$J$9</f>
        <v>42.48</v>
      </c>
      <c r="G24" s="8">
        <f>[19]Outubro!$J$10</f>
        <v>32.4</v>
      </c>
      <c r="H24" s="8">
        <f>[19]Outubro!$J$11</f>
        <v>39.6</v>
      </c>
      <c r="I24" s="8">
        <f>[19]Outubro!$J$12</f>
        <v>37.44</v>
      </c>
      <c r="J24" s="8">
        <f>[19]Outubro!$J$13</f>
        <v>42.48</v>
      </c>
      <c r="K24" s="8">
        <f>[19]Outubro!$J$14</f>
        <v>28.08</v>
      </c>
      <c r="L24" s="8">
        <f>[19]Outubro!$J$15</f>
        <v>43.92</v>
      </c>
      <c r="M24" s="8">
        <f>[19]Outubro!$J$16</f>
        <v>21.96</v>
      </c>
      <c r="N24" s="8">
        <f>[19]Outubro!$J$17</f>
        <v>30.6</v>
      </c>
      <c r="O24" s="8">
        <f>[19]Outubro!$J$18</f>
        <v>39.6</v>
      </c>
      <c r="P24" s="8">
        <f>[19]Outubro!$J$19</f>
        <v>41.4</v>
      </c>
      <c r="Q24" s="8">
        <f>[19]Outubro!$J$20</f>
        <v>36.36</v>
      </c>
      <c r="R24" s="8">
        <f>[19]Outubro!$J$21</f>
        <v>28.08</v>
      </c>
      <c r="S24" s="8">
        <f>[19]Outubro!$J$22</f>
        <v>54</v>
      </c>
      <c r="T24" s="8">
        <f>[19]Outubro!$J$23</f>
        <v>26.64</v>
      </c>
      <c r="U24" s="8">
        <f>[19]Outubro!$J$24</f>
        <v>30.96</v>
      </c>
      <c r="V24" s="8">
        <f>[19]Outubro!$J$25</f>
        <v>46.08</v>
      </c>
      <c r="W24" s="8">
        <f>[19]Outubro!$J$26</f>
        <v>37.799999999999997</v>
      </c>
      <c r="X24" s="8">
        <f>[19]Outubro!$J$27</f>
        <v>36</v>
      </c>
      <c r="Y24" s="8">
        <f>[19]Outubro!$J$28</f>
        <v>67.319999999999993</v>
      </c>
      <c r="Z24" s="8">
        <f>[19]Outubro!$J$29</f>
        <v>52.2</v>
      </c>
      <c r="AA24" s="8">
        <f>[19]Outubro!$J$30</f>
        <v>37.44</v>
      </c>
      <c r="AB24" s="8">
        <f>[19]Outubro!$J$31</f>
        <v>41.76</v>
      </c>
      <c r="AC24" s="8">
        <f>[19]Outubro!$J$32</f>
        <v>33.840000000000003</v>
      </c>
      <c r="AD24" s="8">
        <f>[19]Outubro!$J$33</f>
        <v>29.16</v>
      </c>
      <c r="AE24" s="8">
        <f>[19]Outubro!$J$34</f>
        <v>39.96</v>
      </c>
      <c r="AF24" s="8">
        <f>[19]Outubro!$J$35</f>
        <v>43.2</v>
      </c>
      <c r="AG24" s="37">
        <f t="shared" si="3"/>
        <v>67.319999999999993</v>
      </c>
      <c r="AH24" s="35">
        <f t="shared" si="4"/>
        <v>38.914838709677426</v>
      </c>
      <c r="AL24" t="s">
        <v>13</v>
      </c>
    </row>
    <row r="25" spans="1:38" x14ac:dyDescent="0.2">
      <c r="A25" s="5" t="s">
        <v>26</v>
      </c>
      <c r="B25" s="8">
        <f>[19]Outubro!$J5</f>
        <v>43.56</v>
      </c>
      <c r="C25" s="8">
        <f>[19]Outubro!$J6</f>
        <v>48.96</v>
      </c>
      <c r="D25" s="8">
        <f>[19]Outubro!$J7</f>
        <v>41.76</v>
      </c>
      <c r="E25" s="8">
        <f>[19]Outubro!$J8</f>
        <v>31.32</v>
      </c>
      <c r="F25" s="8">
        <f>[19]Outubro!$J9</f>
        <v>42.48</v>
      </c>
      <c r="G25" s="8">
        <f>[19]Outubro!$J10</f>
        <v>32.4</v>
      </c>
      <c r="H25" s="8">
        <f>[19]Outubro!$J11</f>
        <v>39.6</v>
      </c>
      <c r="I25" s="8">
        <f>[19]Outubro!$J12</f>
        <v>37.44</v>
      </c>
      <c r="J25" s="8">
        <f>[19]Outubro!$J13</f>
        <v>42.48</v>
      </c>
      <c r="K25" s="8">
        <f>[19]Outubro!$J14</f>
        <v>28.08</v>
      </c>
      <c r="L25" s="8">
        <f>[19]Outubro!$J15</f>
        <v>43.92</v>
      </c>
      <c r="M25" s="8">
        <f>[19]Outubro!$J16</f>
        <v>21.96</v>
      </c>
      <c r="N25" s="8">
        <f>[19]Outubro!$J17</f>
        <v>30.6</v>
      </c>
      <c r="O25" s="8">
        <f>[19]Outubro!$J18</f>
        <v>39.6</v>
      </c>
      <c r="P25" s="8">
        <f>[19]Outubro!$J19</f>
        <v>41.4</v>
      </c>
      <c r="Q25" s="8">
        <f>[19]Outubro!$J20</f>
        <v>36.36</v>
      </c>
      <c r="R25" s="8">
        <f>[19]Outubro!$J21</f>
        <v>28.08</v>
      </c>
      <c r="S25" s="8">
        <f>[19]Outubro!$J22</f>
        <v>54</v>
      </c>
      <c r="T25" s="8">
        <f>[19]Outubro!$J23</f>
        <v>26.64</v>
      </c>
      <c r="U25" s="8">
        <f>[19]Outubro!$J24</f>
        <v>30.96</v>
      </c>
      <c r="V25" s="8">
        <f>[19]Outubro!$J25</f>
        <v>46.08</v>
      </c>
      <c r="W25" s="8">
        <f>[19]Outubro!$J26</f>
        <v>37.799999999999997</v>
      </c>
      <c r="X25" s="8">
        <f>[19]Outubro!$J27</f>
        <v>36</v>
      </c>
      <c r="Y25" s="8">
        <f>[19]Outubro!$J28</f>
        <v>67.319999999999993</v>
      </c>
      <c r="Z25" s="8">
        <f>[19]Outubro!$J29</f>
        <v>52.2</v>
      </c>
      <c r="AA25" s="8">
        <f>[19]Outubro!$J30</f>
        <v>37.44</v>
      </c>
      <c r="AB25" s="8">
        <f>[19]Outubro!$J31</f>
        <v>41.76</v>
      </c>
      <c r="AC25" s="8">
        <f>[19]Outubro!$J32</f>
        <v>33.840000000000003</v>
      </c>
      <c r="AD25" s="8">
        <f>[19]Outubro!$J33</f>
        <v>29.16</v>
      </c>
      <c r="AE25" s="8">
        <f>[19]Outubro!$J34</f>
        <v>39.96</v>
      </c>
      <c r="AF25" s="8">
        <f>[19]Outubro!$J35</f>
        <v>43.2</v>
      </c>
      <c r="AG25" s="37">
        <f t="shared" si="3"/>
        <v>67.319999999999993</v>
      </c>
      <c r="AH25" s="35">
        <f t="shared" si="4"/>
        <v>38.914838709677426</v>
      </c>
      <c r="AI25" s="9" t="s">
        <v>13</v>
      </c>
      <c r="AK25" t="s">
        <v>13</v>
      </c>
    </row>
    <row r="26" spans="1:38" x14ac:dyDescent="0.2">
      <c r="A26" s="5" t="s">
        <v>27</v>
      </c>
      <c r="B26" s="8">
        <f>[21]Outubro!$J$5</f>
        <v>50.04</v>
      </c>
      <c r="C26" s="8">
        <f>[21]Outubro!$J$6</f>
        <v>48.24</v>
      </c>
      <c r="D26" s="8">
        <f>[21]Outubro!$J$7</f>
        <v>32.04</v>
      </c>
      <c r="E26" s="8">
        <f>[21]Outubro!$J$8</f>
        <v>28.44</v>
      </c>
      <c r="F26" s="8">
        <f>[21]Outubro!$J$9</f>
        <v>31.68</v>
      </c>
      <c r="G26" s="8">
        <f>[21]Outubro!$J$10</f>
        <v>24.84</v>
      </c>
      <c r="H26" s="8">
        <f>[21]Outubro!$J$11</f>
        <v>33.119999999999997</v>
      </c>
      <c r="I26" s="8">
        <f>[21]Outubro!$J$12</f>
        <v>40.32</v>
      </c>
      <c r="J26" s="8">
        <f>[21]Outubro!$J$13</f>
        <v>36</v>
      </c>
      <c r="K26" s="8">
        <f>[21]Outubro!$J$14</f>
        <v>23.76</v>
      </c>
      <c r="L26" s="8">
        <f>[21]Outubro!$J$15</f>
        <v>32.4</v>
      </c>
      <c r="M26" s="8">
        <f>[21]Outubro!$J$16</f>
        <v>24.48</v>
      </c>
      <c r="N26" s="8">
        <f>[21]Outubro!$J$17</f>
        <v>25.2</v>
      </c>
      <c r="O26" s="8">
        <f>[21]Outubro!$J$18</f>
        <v>36</v>
      </c>
      <c r="P26" s="8">
        <f>[21]Outubro!$J$19</f>
        <v>30.96</v>
      </c>
      <c r="Q26" s="8">
        <f>[21]Outubro!$J$20</f>
        <v>54</v>
      </c>
      <c r="R26" s="8">
        <f>[21]Outubro!$J$21</f>
        <v>32.4</v>
      </c>
      <c r="S26" s="8">
        <f>[21]Outubro!$J$22</f>
        <v>54.36</v>
      </c>
      <c r="T26" s="8">
        <f>[21]Outubro!$J$23</f>
        <v>25.2</v>
      </c>
      <c r="U26" s="8">
        <f>[21]Outubro!$J$24</f>
        <v>30.6</v>
      </c>
      <c r="V26" s="8">
        <f>[21]Outubro!$J$25</f>
        <v>35.28</v>
      </c>
      <c r="W26" s="8">
        <f>[21]Outubro!$J$26</f>
        <v>42.48</v>
      </c>
      <c r="X26" s="8">
        <f>[21]Outubro!$J$27</f>
        <v>33.840000000000003</v>
      </c>
      <c r="Y26" s="8">
        <f>[21]Outubro!$J$28</f>
        <v>64.08</v>
      </c>
      <c r="Z26" s="8">
        <f>[21]Outubro!$J$29</f>
        <v>73.44</v>
      </c>
      <c r="AA26" s="8">
        <f>[21]Outubro!$J$30</f>
        <v>39.24</v>
      </c>
      <c r="AB26" s="8">
        <f>[21]Outubro!$J$31</f>
        <v>32.4</v>
      </c>
      <c r="AC26" s="8">
        <f>[21]Outubro!$J$32</f>
        <v>36</v>
      </c>
      <c r="AD26" s="8">
        <f>[21]Outubro!$J$33</f>
        <v>24.84</v>
      </c>
      <c r="AE26" s="8">
        <f>[21]Outubro!$J$34</f>
        <v>53.64</v>
      </c>
      <c r="AF26" s="8">
        <f>[21]Outubro!$J$35</f>
        <v>38.880000000000003</v>
      </c>
      <c r="AG26" s="37">
        <f t="shared" si="3"/>
        <v>73.44</v>
      </c>
      <c r="AH26" s="35">
        <f t="shared" si="4"/>
        <v>37.683870967741946</v>
      </c>
      <c r="AK26" t="s">
        <v>13</v>
      </c>
    </row>
    <row r="27" spans="1:38" x14ac:dyDescent="0.2">
      <c r="A27" s="5" t="s">
        <v>28</v>
      </c>
      <c r="B27" s="8">
        <f>[22]Outubro!$J$5</f>
        <v>39.96</v>
      </c>
      <c r="C27" s="8">
        <f>[22]Outubro!$J$6</f>
        <v>47.16</v>
      </c>
      <c r="D27" s="8">
        <f>[22]Outubro!$J$7</f>
        <v>36.36</v>
      </c>
      <c r="E27" s="8">
        <f>[22]Outubro!$J$8</f>
        <v>27</v>
      </c>
      <c r="F27" s="8">
        <f>[22]Outubro!$J$9</f>
        <v>34.92</v>
      </c>
      <c r="G27" s="8">
        <f>[22]Outubro!$J$10</f>
        <v>27</v>
      </c>
      <c r="H27" s="8">
        <f>[22]Outubro!$J$11</f>
        <v>33.479999999999997</v>
      </c>
      <c r="I27" s="8">
        <f>[22]Outubro!$J$12</f>
        <v>31.68</v>
      </c>
      <c r="J27" s="8">
        <f>[22]Outubro!$J$13</f>
        <v>48.24</v>
      </c>
      <c r="K27" s="8">
        <f>[22]Outubro!$J$14</f>
        <v>29.88</v>
      </c>
      <c r="L27" s="8">
        <f>[22]Outubro!$J$15</f>
        <v>42.48</v>
      </c>
      <c r="M27" s="8">
        <f>[22]Outubro!$J$16</f>
        <v>24.12</v>
      </c>
      <c r="N27" s="8">
        <f>[22]Outubro!$J$17</f>
        <v>39.96</v>
      </c>
      <c r="O27" s="8">
        <f>[22]Outubro!$J$18</f>
        <v>36.36</v>
      </c>
      <c r="P27" s="8">
        <f>[22]Outubro!$J$19</f>
        <v>62.64</v>
      </c>
      <c r="Q27" s="8">
        <f>[22]Outubro!$J$20</f>
        <v>59.4</v>
      </c>
      <c r="R27" s="8">
        <f>[22]Outubro!$J$21</f>
        <v>20.88</v>
      </c>
      <c r="S27" s="8">
        <f>[22]Outubro!$J$22</f>
        <v>43.92</v>
      </c>
      <c r="T27" s="8">
        <f>[22]Outubro!$J$23</f>
        <v>14.04</v>
      </c>
      <c r="U27" s="8">
        <f>[22]Outubro!$J$24</f>
        <v>24.12</v>
      </c>
      <c r="V27" s="8">
        <f>[22]Outubro!$J$25</f>
        <v>31.68</v>
      </c>
      <c r="W27" s="8">
        <f>[22]Outubro!$J$26</f>
        <v>30.96</v>
      </c>
      <c r="X27" s="8">
        <f>[22]Outubro!$J$27</f>
        <v>43.56</v>
      </c>
      <c r="Y27" s="8">
        <f>[22]Outubro!$J$28</f>
        <v>63.36</v>
      </c>
      <c r="Z27" s="8">
        <f>[22]Outubro!$J$29</f>
        <v>41.76</v>
      </c>
      <c r="AA27" s="8">
        <f>[22]Outubro!$J$30</f>
        <v>36.36</v>
      </c>
      <c r="AB27" s="8">
        <f>[22]Outubro!$J$31</f>
        <v>25.92</v>
      </c>
      <c r="AC27" s="8">
        <f>[22]Outubro!$J$32</f>
        <v>32.04</v>
      </c>
      <c r="AD27" s="8">
        <f>[22]Outubro!$J$33</f>
        <v>34.56</v>
      </c>
      <c r="AE27" s="8">
        <f>[22]Outubro!$J$34</f>
        <v>31.32</v>
      </c>
      <c r="AF27" s="8">
        <f>[22]Outubro!$J$35</f>
        <v>45.36</v>
      </c>
      <c r="AG27" s="37">
        <f t="shared" si="3"/>
        <v>63.36</v>
      </c>
      <c r="AH27" s="35">
        <f t="shared" si="4"/>
        <v>36.789677419354831</v>
      </c>
      <c r="AK27" t="s">
        <v>13</v>
      </c>
    </row>
    <row r="28" spans="1:38" x14ac:dyDescent="0.2">
      <c r="A28" s="5" t="s">
        <v>29</v>
      </c>
      <c r="B28" s="8">
        <f>[23]Outubro!$J5</f>
        <v>34.92</v>
      </c>
      <c r="C28" s="8">
        <f>[23]Outubro!$J6</f>
        <v>47.88</v>
      </c>
      <c r="D28" s="8">
        <f>[23]Outubro!$J7</f>
        <v>34.92</v>
      </c>
      <c r="E28" s="8">
        <f>[23]Outubro!$J8</f>
        <v>32.04</v>
      </c>
      <c r="F28" s="8">
        <f>[23]Outubro!$J9</f>
        <v>39.96</v>
      </c>
      <c r="G28" s="8">
        <f>[23]Outubro!$J10</f>
        <v>29.52</v>
      </c>
      <c r="H28" s="8">
        <f>[23]Outubro!$J11</f>
        <v>33.840000000000003</v>
      </c>
      <c r="I28" s="8">
        <f>[23]Outubro!$J12</f>
        <v>33.119999999999997</v>
      </c>
      <c r="J28" s="8">
        <f>[23]Outubro!$J13</f>
        <v>45.36</v>
      </c>
      <c r="K28" s="8">
        <f>[23]Outubro!$J14</f>
        <v>28.44</v>
      </c>
      <c r="L28" s="8">
        <f>[23]Outubro!$J15</f>
        <v>38.520000000000003</v>
      </c>
      <c r="M28" s="8">
        <f>[23]Outubro!$J16</f>
        <v>22.32</v>
      </c>
      <c r="N28" s="8">
        <f>[23]Outubro!$J17</f>
        <v>28.44</v>
      </c>
      <c r="O28" s="8">
        <f>[23]Outubro!$J18</f>
        <v>33.119999999999997</v>
      </c>
      <c r="P28" s="8">
        <f>[23]Outubro!$J19</f>
        <v>36.72</v>
      </c>
      <c r="Q28" s="8">
        <f>[23]Outubro!$J20</f>
        <v>25.92</v>
      </c>
      <c r="R28" s="8">
        <f>[23]Outubro!$J21</f>
        <v>37.08</v>
      </c>
      <c r="S28" s="8">
        <f>[23]Outubro!$J22</f>
        <v>43.92</v>
      </c>
      <c r="T28" s="8">
        <f>[23]Outubro!$J23</f>
        <v>30.6</v>
      </c>
      <c r="U28" s="8">
        <f>[23]Outubro!$J24</f>
        <v>32.76</v>
      </c>
      <c r="V28" s="8">
        <f>[23]Outubro!$J25</f>
        <v>29.88</v>
      </c>
      <c r="W28" s="8">
        <f>[23]Outubro!$J26</f>
        <v>25.56</v>
      </c>
      <c r="X28" s="8">
        <f>[23]Outubro!$J27</f>
        <v>33.119999999999997</v>
      </c>
      <c r="Y28" s="8">
        <f>[23]Outubro!$J28</f>
        <v>58.32</v>
      </c>
      <c r="Z28" s="8">
        <f>[23]Outubro!$J29</f>
        <v>52.56</v>
      </c>
      <c r="AA28" s="8">
        <f>[23]Outubro!$J30</f>
        <v>57.96</v>
      </c>
      <c r="AB28" s="8">
        <f>[23]Outubro!$J31</f>
        <v>25.2</v>
      </c>
      <c r="AC28" s="8">
        <f>[23]Outubro!$J32</f>
        <v>32.76</v>
      </c>
      <c r="AD28" s="8">
        <f>[23]Outubro!$J33</f>
        <v>25.56</v>
      </c>
      <c r="AE28" s="8">
        <f>[23]Outubro!$J34</f>
        <v>27</v>
      </c>
      <c r="AF28" s="8">
        <f>[23]Outubro!$J35</f>
        <v>37.799999999999997</v>
      </c>
      <c r="AG28" s="37">
        <f t="shared" si="3"/>
        <v>58.32</v>
      </c>
      <c r="AH28" s="35">
        <f t="shared" si="4"/>
        <v>35.32645161290322</v>
      </c>
      <c r="AK28" t="s">
        <v>13</v>
      </c>
    </row>
    <row r="29" spans="1:38" x14ac:dyDescent="0.2">
      <c r="A29" s="5" t="s">
        <v>30</v>
      </c>
      <c r="B29" s="8">
        <f>[24]Outubro!$J$5</f>
        <v>47.88</v>
      </c>
      <c r="C29" s="8">
        <f>[24]Outubro!$J$6</f>
        <v>30.6</v>
      </c>
      <c r="D29" s="8">
        <f>[24]Outubro!$J$7</f>
        <v>33.479999999999997</v>
      </c>
      <c r="E29" s="8">
        <f>[24]Outubro!$J$8</f>
        <v>20.52</v>
      </c>
      <c r="F29" s="8">
        <f>[24]Outubro!$J$9</f>
        <v>29.16</v>
      </c>
      <c r="G29" s="8">
        <f>[24]Outubro!$J$10</f>
        <v>19.079999999999998</v>
      </c>
      <c r="H29" s="8">
        <f>[24]Outubro!$J$11</f>
        <v>34.56</v>
      </c>
      <c r="I29" s="8">
        <f>[24]Outubro!$J$12</f>
        <v>31.68</v>
      </c>
      <c r="J29" s="8">
        <f>[24]Outubro!$J$13</f>
        <v>27</v>
      </c>
      <c r="K29" s="8">
        <f>[24]Outubro!$J$14</f>
        <v>27.36</v>
      </c>
      <c r="L29" s="8">
        <f>[24]Outubro!$J$15</f>
        <v>45.36</v>
      </c>
      <c r="M29" s="8">
        <f>[24]Outubro!$J$16</f>
        <v>18.36</v>
      </c>
      <c r="N29" s="8">
        <f>[24]Outubro!$J$17</f>
        <v>24.12</v>
      </c>
      <c r="O29" s="8">
        <f>[24]Outubro!$J$18</f>
        <v>19.8</v>
      </c>
      <c r="P29" s="8">
        <f>[24]Outubro!$J$19</f>
        <v>25.56</v>
      </c>
      <c r="Q29" s="8">
        <f>[24]Outubro!$J$20</f>
        <v>22.32</v>
      </c>
      <c r="R29" s="8">
        <f>[24]Outubro!$J$21</f>
        <v>28.08</v>
      </c>
      <c r="S29" s="8">
        <f>[24]Outubro!$J$22</f>
        <v>40.32</v>
      </c>
      <c r="T29" s="8">
        <f>[24]Outubro!$J$23</f>
        <v>17.28</v>
      </c>
      <c r="U29" s="8">
        <f>[24]Outubro!$J$24</f>
        <v>33.119999999999997</v>
      </c>
      <c r="V29" s="8">
        <f>[24]Outubro!$J$25</f>
        <v>29.16</v>
      </c>
      <c r="W29" s="8">
        <f>[24]Outubro!$J$26</f>
        <v>33.840000000000003</v>
      </c>
      <c r="X29" s="8">
        <f>[24]Outubro!$J$27</f>
        <v>34.56</v>
      </c>
      <c r="Y29" s="8">
        <f>[24]Outubro!$J$28</f>
        <v>41.4</v>
      </c>
      <c r="Z29" s="8">
        <f>[24]Outubro!$J$29</f>
        <v>24.12</v>
      </c>
      <c r="AA29" s="8">
        <f>[24]Outubro!$J$30</f>
        <v>35.28</v>
      </c>
      <c r="AB29" s="8">
        <f>[24]Outubro!$J$31</f>
        <v>18</v>
      </c>
      <c r="AC29" s="8">
        <f>[24]Outubro!$J$32</f>
        <v>29.16</v>
      </c>
      <c r="AD29" s="8">
        <f>[24]Outubro!$J$33</f>
        <v>18</v>
      </c>
      <c r="AE29" s="8">
        <f>[24]Outubro!$J$34</f>
        <v>41.4</v>
      </c>
      <c r="AF29" s="8">
        <f>[24]Outubro!$J$35</f>
        <v>61.56</v>
      </c>
      <c r="AG29" s="37">
        <f t="shared" si="3"/>
        <v>61.56</v>
      </c>
      <c r="AH29" s="35">
        <f t="shared" si="4"/>
        <v>30.39096774193548</v>
      </c>
      <c r="AK29" t="s">
        <v>13</v>
      </c>
    </row>
    <row r="30" spans="1:38" x14ac:dyDescent="0.2">
      <c r="A30" s="5" t="s">
        <v>31</v>
      </c>
      <c r="B30" s="8">
        <f>[25]Outubro!$J$5</f>
        <v>39.96</v>
      </c>
      <c r="C30" s="8">
        <f>[25]Outubro!$J$6</f>
        <v>41.4</v>
      </c>
      <c r="D30" s="8">
        <f>[25]Outubro!$J$7</f>
        <v>33.840000000000003</v>
      </c>
      <c r="E30" s="8">
        <f>[25]Outubro!$J$8</f>
        <v>27.72</v>
      </c>
      <c r="F30" s="8">
        <f>[25]Outubro!$J$9</f>
        <v>38.880000000000003</v>
      </c>
      <c r="G30" s="8">
        <f>[25]Outubro!$J$10</f>
        <v>24.84</v>
      </c>
      <c r="H30" s="8">
        <f>[25]Outubro!$J$11</f>
        <v>38.520000000000003</v>
      </c>
      <c r="I30" s="8">
        <f>[25]Outubro!$J$12</f>
        <v>35.28</v>
      </c>
      <c r="J30" s="8">
        <f>[25]Outubro!$J$13</f>
        <v>43.92</v>
      </c>
      <c r="K30" s="8">
        <f>[25]Outubro!$J$14</f>
        <v>28.08</v>
      </c>
      <c r="L30" s="8">
        <f>[25]Outubro!$J$15</f>
        <v>33.840000000000003</v>
      </c>
      <c r="M30" s="8">
        <f>[25]Outubro!$J$16</f>
        <v>22.32</v>
      </c>
      <c r="N30" s="8">
        <f>[25]Outubro!$J$17</f>
        <v>30.24</v>
      </c>
      <c r="O30" s="8">
        <f>[25]Outubro!$J$18</f>
        <v>38.159999999999997</v>
      </c>
      <c r="P30" s="8">
        <f>[25]Outubro!$J$19</f>
        <v>32.04</v>
      </c>
      <c r="Q30" s="8">
        <f>[25]Outubro!$J$20</f>
        <v>52.2</v>
      </c>
      <c r="R30" s="8">
        <f>[25]Outubro!$J$21</f>
        <v>26.28</v>
      </c>
      <c r="S30" s="8">
        <f>[25]Outubro!$J$22</f>
        <v>41.4</v>
      </c>
      <c r="T30" s="8">
        <f>[25]Outubro!$J$23</f>
        <v>11.52</v>
      </c>
      <c r="U30" s="8">
        <f>[25]Outubro!$J$24</f>
        <v>26.64</v>
      </c>
      <c r="V30" s="8">
        <f>[25]Outubro!$J$25</f>
        <v>30.24</v>
      </c>
      <c r="W30" s="8">
        <f>[25]Outubro!$J$26</f>
        <v>46.44</v>
      </c>
      <c r="X30" s="8">
        <f>[25]Outubro!$J$27</f>
        <v>36.36</v>
      </c>
      <c r="Y30" s="8">
        <f>[25]Outubro!$J$28</f>
        <v>54.36</v>
      </c>
      <c r="Z30" s="8">
        <f>[25]Outubro!$J$29</f>
        <v>28.44</v>
      </c>
      <c r="AA30" s="8">
        <f>[25]Outubro!$J$30</f>
        <v>29.16</v>
      </c>
      <c r="AB30" s="8">
        <f>[25]Outubro!$J$31</f>
        <v>30.24</v>
      </c>
      <c r="AC30" s="8">
        <f>[25]Outubro!$J$32</f>
        <v>30.96</v>
      </c>
      <c r="AD30" s="8">
        <f>[25]Outubro!$J$33</f>
        <v>24.48</v>
      </c>
      <c r="AE30" s="8">
        <f>[25]Outubro!$J$34</f>
        <v>26.28</v>
      </c>
      <c r="AF30" s="8">
        <f>[25]Outubro!$J$35</f>
        <v>41.76</v>
      </c>
      <c r="AG30" s="37">
        <f t="shared" si="3"/>
        <v>54.36</v>
      </c>
      <c r="AH30" s="35">
        <f t="shared" si="4"/>
        <v>33.735483870967748</v>
      </c>
      <c r="AK30" t="s">
        <v>13</v>
      </c>
    </row>
    <row r="31" spans="1:38" x14ac:dyDescent="0.2">
      <c r="A31" s="5" t="s">
        <v>32</v>
      </c>
      <c r="B31" s="8">
        <f>[26]Outubro!$J5</f>
        <v>55.08</v>
      </c>
      <c r="C31" s="8">
        <f>[26]Outubro!$J6</f>
        <v>51.48</v>
      </c>
      <c r="D31" s="8">
        <f>[26]Outubro!$J7</f>
        <v>46.44</v>
      </c>
      <c r="E31" s="8">
        <f>[26]Outubro!$J8</f>
        <v>33.479999999999997</v>
      </c>
      <c r="F31" s="8">
        <f>[26]Outubro!$J9</f>
        <v>38.159999999999997</v>
      </c>
      <c r="G31" s="8">
        <f>[26]Outubro!$J10</f>
        <v>34.92</v>
      </c>
      <c r="H31" s="8">
        <f>[26]Outubro!$J11</f>
        <v>45.72</v>
      </c>
      <c r="I31" s="8">
        <f>[26]Outubro!$J12</f>
        <v>47.52</v>
      </c>
      <c r="J31" s="8">
        <f>[26]Outubro!$J13</f>
        <v>44.28</v>
      </c>
      <c r="K31" s="8">
        <f>[26]Outubro!$J14</f>
        <v>33.119999999999997</v>
      </c>
      <c r="L31" s="8">
        <f>[26]Outubro!$J15</f>
        <v>41.4</v>
      </c>
      <c r="M31" s="8">
        <f>[26]Outubro!$J16</f>
        <v>29.88</v>
      </c>
      <c r="N31" s="8">
        <f>[26]Outubro!$J17</f>
        <v>35.28</v>
      </c>
      <c r="O31" s="8">
        <f>[26]Outubro!$J18</f>
        <v>44.64</v>
      </c>
      <c r="P31" s="8">
        <f>[26]Outubro!$J19</f>
        <v>43.92</v>
      </c>
      <c r="Q31" s="8">
        <f>[26]Outubro!$J20</f>
        <v>59.4</v>
      </c>
      <c r="R31" s="8">
        <f>[26]Outubro!$J21</f>
        <v>55.8</v>
      </c>
      <c r="S31" s="8">
        <f>[26]Outubro!$J22</f>
        <v>47.88</v>
      </c>
      <c r="T31" s="8">
        <f>[26]Outubro!$J23</f>
        <v>27</v>
      </c>
      <c r="U31" s="8">
        <f>[26]Outubro!$J24</f>
        <v>27.36</v>
      </c>
      <c r="V31" s="8">
        <f>[26]Outubro!$J25</f>
        <v>38.880000000000003</v>
      </c>
      <c r="W31" s="8">
        <f>[26]Outubro!$J26</f>
        <v>39.6</v>
      </c>
      <c r="X31" s="8">
        <f>[26]Outubro!$J27</f>
        <v>43.2</v>
      </c>
      <c r="Y31" s="8">
        <f>[26]Outubro!$J28</f>
        <v>62.64</v>
      </c>
      <c r="Z31" s="8">
        <f>[26]Outubro!$J29</f>
        <v>47.16</v>
      </c>
      <c r="AA31" s="8">
        <f>[26]Outubro!$J30</f>
        <v>43.2</v>
      </c>
      <c r="AB31" s="8">
        <f>[26]Outubro!$J31</f>
        <v>32.76</v>
      </c>
      <c r="AC31" s="8">
        <f>[26]Outubro!$J32</f>
        <v>32.4</v>
      </c>
      <c r="AD31" s="8">
        <f>[26]Outubro!$J33</f>
        <v>32.76</v>
      </c>
      <c r="AE31" s="8">
        <f>[26]Outubro!$J34</f>
        <v>33.119999999999997</v>
      </c>
      <c r="AF31" s="8">
        <f>[26]Outubro!$J35</f>
        <v>44.64</v>
      </c>
      <c r="AG31" s="37">
        <f t="shared" si="3"/>
        <v>62.64</v>
      </c>
      <c r="AH31" s="35">
        <f t="shared" si="4"/>
        <v>41.713548387096779</v>
      </c>
      <c r="AI31" s="9" t="s">
        <v>13</v>
      </c>
      <c r="AK31" t="s">
        <v>13</v>
      </c>
    </row>
    <row r="32" spans="1:38" x14ac:dyDescent="0.2">
      <c r="A32" s="5" t="s">
        <v>33</v>
      </c>
      <c r="B32" s="8">
        <f>[27]Outubro!$J$5</f>
        <v>45</v>
      </c>
      <c r="C32" s="8">
        <f>[27]Outubro!$J$6</f>
        <v>45.36</v>
      </c>
      <c r="D32" s="8">
        <f>[27]Outubro!$J$7</f>
        <v>41.04</v>
      </c>
      <c r="E32" s="8">
        <f>[27]Outubro!$J$8</f>
        <v>24.84</v>
      </c>
      <c r="F32" s="8">
        <f>[27]Outubro!$J$9</f>
        <v>29.16</v>
      </c>
      <c r="G32" s="8">
        <f>[27]Outubro!$J$10</f>
        <v>28.44</v>
      </c>
      <c r="H32" s="8">
        <f>[27]Outubro!$J$11</f>
        <v>33.840000000000003</v>
      </c>
      <c r="I32" s="8">
        <f>[27]Outubro!$J$12</f>
        <v>52.92</v>
      </c>
      <c r="J32" s="8">
        <f>[27]Outubro!$J$13</f>
        <v>30.96</v>
      </c>
      <c r="K32" s="8">
        <f>[27]Outubro!$J$14</f>
        <v>23.4</v>
      </c>
      <c r="L32" s="8">
        <f>[27]Outubro!$J$15</f>
        <v>62.64</v>
      </c>
      <c r="M32" s="8">
        <f>[27]Outubro!$J$16</f>
        <v>64.8</v>
      </c>
      <c r="N32" s="8">
        <f>[27]Outubro!$J$17</f>
        <v>35.28</v>
      </c>
      <c r="O32" s="8">
        <f>[27]Outubro!$J$18</f>
        <v>27.72</v>
      </c>
      <c r="P32" s="8">
        <f>[27]Outubro!$J$19</f>
        <v>24.48</v>
      </c>
      <c r="Q32" s="8">
        <f>[27]Outubro!$J$20</f>
        <v>36.72</v>
      </c>
      <c r="R32" s="8">
        <f>[27]Outubro!$J$21</f>
        <v>41.76</v>
      </c>
      <c r="S32" s="8">
        <f>[27]Outubro!$J$22</f>
        <v>31.68</v>
      </c>
      <c r="T32" s="8">
        <f>[27]Outubro!$J$23</f>
        <v>61.92</v>
      </c>
      <c r="U32" s="8">
        <f>[27]Outubro!$J$24</f>
        <v>32.4</v>
      </c>
      <c r="V32" s="8">
        <f>[27]Outubro!$J$25</f>
        <v>25.92</v>
      </c>
      <c r="W32" s="8">
        <f>[27]Outubro!$J$26</f>
        <v>36</v>
      </c>
      <c r="X32" s="8">
        <f>[27]Outubro!$J$27</f>
        <v>28.08</v>
      </c>
      <c r="Y32" s="8">
        <f>[27]Outubro!$J$28</f>
        <v>63</v>
      </c>
      <c r="Z32" s="8">
        <f>[27]Outubro!$J$29</f>
        <v>60.12</v>
      </c>
      <c r="AA32" s="8">
        <f>[27]Outubro!$J$30</f>
        <v>0</v>
      </c>
      <c r="AB32" s="8">
        <f>[27]Outubro!$J$31</f>
        <v>16.559999999999999</v>
      </c>
      <c r="AC32" s="8">
        <f>[27]Outubro!$J$32</f>
        <v>21.96</v>
      </c>
      <c r="AD32" s="8">
        <f>[27]Outubro!$J$33</f>
        <v>0</v>
      </c>
      <c r="AE32" s="8">
        <f>[27]Outubro!$J$34</f>
        <v>0</v>
      </c>
      <c r="AF32" s="8">
        <f>[27]Outubro!$J$35</f>
        <v>0</v>
      </c>
      <c r="AG32" s="37">
        <f t="shared" si="3"/>
        <v>64.8</v>
      </c>
      <c r="AH32" s="35">
        <f t="shared" si="4"/>
        <v>33.096774193548377</v>
      </c>
      <c r="AK32" t="s">
        <v>13</v>
      </c>
    </row>
    <row r="33" spans="1:38" s="4" customFormat="1" x14ac:dyDescent="0.2">
      <c r="A33" s="5" t="s">
        <v>34</v>
      </c>
      <c r="B33" s="8">
        <f>[28]Outubro!$J$5</f>
        <v>36.72</v>
      </c>
      <c r="C33" s="8">
        <f>[28]Outubro!$J$6</f>
        <v>28.44</v>
      </c>
      <c r="D33" s="8">
        <f>[28]Outubro!$J$7</f>
        <v>23.76</v>
      </c>
      <c r="E33" s="8">
        <f>[28]Outubro!$J$8</f>
        <v>22.32</v>
      </c>
      <c r="F33" s="8">
        <f>[28]Outubro!$J$9</f>
        <v>21.96</v>
      </c>
      <c r="G33" s="8">
        <f>[28]Outubro!$J$10</f>
        <v>18.36</v>
      </c>
      <c r="H33" s="8">
        <f>[28]Outubro!$J$11</f>
        <v>35.64</v>
      </c>
      <c r="I33" s="8">
        <f>[28]Outubro!$J$12</f>
        <v>33.479999999999997</v>
      </c>
      <c r="J33" s="8">
        <f>[28]Outubro!$J$13</f>
        <v>26.64</v>
      </c>
      <c r="K33" s="8">
        <f>[28]Outubro!$J$14</f>
        <v>48.24</v>
      </c>
      <c r="L33" s="8">
        <f>[28]Outubro!$J$15</f>
        <v>32.76</v>
      </c>
      <c r="M33" s="8">
        <f>[28]Outubro!$J$16</f>
        <v>20.52</v>
      </c>
      <c r="N33" s="8">
        <f>[28]Outubro!$J$17</f>
        <v>21.24</v>
      </c>
      <c r="O33" s="8">
        <f>[28]Outubro!$J$18</f>
        <v>23.76</v>
      </c>
      <c r="P33" s="8">
        <f>[28]Outubro!$J$19</f>
        <v>21.96</v>
      </c>
      <c r="Q33" s="8">
        <f>[28]Outubro!$J$20</f>
        <v>20.52</v>
      </c>
      <c r="R33" s="8">
        <f>[28]Outubro!$J$21</f>
        <v>40.32</v>
      </c>
      <c r="S33" s="8">
        <f>[28]Outubro!$J$22</f>
        <v>33.840000000000003</v>
      </c>
      <c r="T33" s="8">
        <f>[28]Outubro!$J$23</f>
        <v>17.28</v>
      </c>
      <c r="U33" s="8">
        <f>[28]Outubro!$J$24</f>
        <v>30.96</v>
      </c>
      <c r="V33" s="8">
        <f>[28]Outubro!$J$25</f>
        <v>47.16</v>
      </c>
      <c r="W33" s="8">
        <f>[28]Outubro!$J$26</f>
        <v>23.04</v>
      </c>
      <c r="X33" s="8">
        <f>[28]Outubro!$J$27</f>
        <v>25.92</v>
      </c>
      <c r="Y33" s="8">
        <f>[28]Outubro!$J$28</f>
        <v>46.44</v>
      </c>
      <c r="Z33" s="8">
        <f>[28]Outubro!$J$29</f>
        <v>25.2</v>
      </c>
      <c r="AA33" s="8">
        <f>[28]Outubro!$J$30</f>
        <v>87.12</v>
      </c>
      <c r="AB33" s="8">
        <f>[28]Outubro!$J$31</f>
        <v>22.68</v>
      </c>
      <c r="AC33" s="8">
        <f>[28]Outubro!$J$32</f>
        <v>14.4</v>
      </c>
      <c r="AD33" s="8">
        <f>[28]Outubro!$J$33</f>
        <v>36.36</v>
      </c>
      <c r="AE33" s="8">
        <f>[28]Outubro!$J$34</f>
        <v>16.559999999999999</v>
      </c>
      <c r="AF33" s="8">
        <f>[28]Outubro!$J$35</f>
        <v>27</v>
      </c>
      <c r="AG33" s="37">
        <f t="shared" si="3"/>
        <v>87.12</v>
      </c>
      <c r="AH33" s="35">
        <f t="shared" si="4"/>
        <v>30.019354838709667</v>
      </c>
      <c r="AK33" s="4" t="s">
        <v>13</v>
      </c>
    </row>
    <row r="34" spans="1:38" x14ac:dyDescent="0.2">
      <c r="A34" s="5" t="s">
        <v>35</v>
      </c>
      <c r="B34" s="8">
        <f>[29]Outubro!$J$5</f>
        <v>46.08</v>
      </c>
      <c r="C34" s="8">
        <f>[29]Outubro!$J$6</f>
        <v>37.44</v>
      </c>
      <c r="D34" s="8">
        <f>[29]Outubro!$J$7</f>
        <v>37.799999999999997</v>
      </c>
      <c r="E34" s="8">
        <f>[29]Outubro!$J$8</f>
        <v>28.44</v>
      </c>
      <c r="F34" s="8">
        <f>[29]Outubro!$J$9</f>
        <v>29.52</v>
      </c>
      <c r="G34" s="8">
        <f>[29]Outubro!$J$10</f>
        <v>32.04</v>
      </c>
      <c r="H34" s="8">
        <f>[29]Outubro!$J$11</f>
        <v>28.44</v>
      </c>
      <c r="I34" s="8">
        <f>[29]Outubro!$J$12</f>
        <v>44.28</v>
      </c>
      <c r="J34" s="8">
        <f>[29]Outubro!$J$13</f>
        <v>37.08</v>
      </c>
      <c r="K34" s="8">
        <f>[29]Outubro!$J$14</f>
        <v>34.92</v>
      </c>
      <c r="L34" s="8">
        <f>[29]Outubro!$J$15</f>
        <v>41.4</v>
      </c>
      <c r="M34" s="8">
        <f>[29]Outubro!$J$16</f>
        <v>30.24</v>
      </c>
      <c r="N34" s="8">
        <f>[29]Outubro!$J$17</f>
        <v>28.08</v>
      </c>
      <c r="O34" s="8">
        <f>[29]Outubro!$J$18</f>
        <v>41.4</v>
      </c>
      <c r="P34" s="8">
        <f>[29]Outubro!$J$19</f>
        <v>30.96</v>
      </c>
      <c r="Q34" s="8">
        <f>[29]Outubro!$J$20</f>
        <v>31.32</v>
      </c>
      <c r="R34" s="8">
        <f>[29]Outubro!$J$21</f>
        <v>42.84</v>
      </c>
      <c r="S34" s="8">
        <f>[29]Outubro!$J$22</f>
        <v>35.64</v>
      </c>
      <c r="T34" s="8">
        <f>[29]Outubro!$J$23</f>
        <v>24.12</v>
      </c>
      <c r="U34" s="8">
        <f>[29]Outubro!$J$24</f>
        <v>33.479999999999997</v>
      </c>
      <c r="V34" s="8">
        <f>[29]Outubro!$J$25</f>
        <v>39.24</v>
      </c>
      <c r="W34" s="8">
        <f>[29]Outubro!$J$26</f>
        <v>31.32</v>
      </c>
      <c r="X34" s="8">
        <f>[29]Outubro!$J$27</f>
        <v>39.96</v>
      </c>
      <c r="Y34" s="8">
        <f>[29]Outubro!$J$28</f>
        <v>49.32</v>
      </c>
      <c r="Z34" s="8">
        <f>[29]Outubro!$J$29</f>
        <v>46.8</v>
      </c>
      <c r="AA34" s="8">
        <f>[29]Outubro!$J$30</f>
        <v>54.72</v>
      </c>
      <c r="AB34" s="8">
        <f>[29]Outubro!$J$31</f>
        <v>21.24</v>
      </c>
      <c r="AC34" s="8">
        <f>[29]Outubro!$J$32</f>
        <v>24.12</v>
      </c>
      <c r="AD34" s="8">
        <f>[29]Outubro!$J$33</f>
        <v>44.64</v>
      </c>
      <c r="AE34" s="8">
        <f>[29]Outubro!$J$34</f>
        <v>24.84</v>
      </c>
      <c r="AF34" s="8">
        <f>[29]Outubro!$J$35</f>
        <v>37.799999999999997</v>
      </c>
      <c r="AG34" s="37">
        <f t="shared" si="3"/>
        <v>54.72</v>
      </c>
      <c r="AH34" s="35">
        <f t="shared" si="4"/>
        <v>35.790967741935482</v>
      </c>
      <c r="AK34" t="s">
        <v>13</v>
      </c>
    </row>
    <row r="35" spans="1:38" x14ac:dyDescent="0.2">
      <c r="A35" s="5" t="s">
        <v>36</v>
      </c>
      <c r="B35" s="8">
        <f>[30]Outubro!$J$5</f>
        <v>42.12</v>
      </c>
      <c r="C35" s="8">
        <f>[30]Outubro!$J$6</f>
        <v>40.68</v>
      </c>
      <c r="D35" s="8">
        <f>[30]Outubro!$J$7</f>
        <v>25.2</v>
      </c>
      <c r="E35" s="8">
        <f>[30]Outubro!$J$8</f>
        <v>32.4</v>
      </c>
      <c r="F35" s="8">
        <f>[30]Outubro!$J$9</f>
        <v>32.04</v>
      </c>
      <c r="G35" s="8">
        <f>[30]Outubro!$J$10</f>
        <v>42.12</v>
      </c>
      <c r="H35" s="8">
        <f>[30]Outubro!$J$11</f>
        <v>38.520000000000003</v>
      </c>
      <c r="I35" s="8">
        <f>[30]Outubro!$J$12</f>
        <v>34.200000000000003</v>
      </c>
      <c r="J35" s="8">
        <f>[30]Outubro!$J$13</f>
        <v>41.04</v>
      </c>
      <c r="K35" s="8">
        <f>[30]Outubro!$J$14</f>
        <v>38.520000000000003</v>
      </c>
      <c r="L35" s="8">
        <f>[30]Outubro!$J$15</f>
        <v>38.159999999999997</v>
      </c>
      <c r="M35" s="8">
        <f>[30]Outubro!$J$16</f>
        <v>18.36</v>
      </c>
      <c r="N35" s="8">
        <f>[30]Outubro!$J$17</f>
        <v>32.04</v>
      </c>
      <c r="O35" s="8">
        <f>[30]Outubro!$J$18</f>
        <v>33.840000000000003</v>
      </c>
      <c r="P35" s="8">
        <f>[30]Outubro!$J$19</f>
        <v>35.28</v>
      </c>
      <c r="Q35" s="8">
        <f>[30]Outubro!$J$20</f>
        <v>34.200000000000003</v>
      </c>
      <c r="R35" s="8">
        <f>[30]Outubro!$J$21</f>
        <v>27.72</v>
      </c>
      <c r="S35" s="8">
        <f>[30]Outubro!$J$22</f>
        <v>33.840000000000003</v>
      </c>
      <c r="T35" s="8">
        <f>[30]Outubro!$J$23</f>
        <v>19.8</v>
      </c>
      <c r="U35" s="8">
        <f>[30]Outubro!$J$24</f>
        <v>28.44</v>
      </c>
      <c r="V35" s="8">
        <f>[30]Outubro!$J$25</f>
        <v>25.92</v>
      </c>
      <c r="W35" s="8">
        <f>[30]Outubro!$J$26</f>
        <v>32.4</v>
      </c>
      <c r="X35" s="8">
        <f>[30]Outubro!$J$27</f>
        <v>32.4</v>
      </c>
      <c r="Y35" s="8">
        <f>[30]Outubro!$J$28</f>
        <v>52.92</v>
      </c>
      <c r="Z35" s="8">
        <f>[30]Outubro!$J$29</f>
        <v>38.880000000000003</v>
      </c>
      <c r="AA35" s="8">
        <f>[30]Outubro!$J$30</f>
        <v>28.08</v>
      </c>
      <c r="AB35" s="8">
        <f>[30]Outubro!$J$31</f>
        <v>26.64</v>
      </c>
      <c r="AC35" s="8">
        <f>[30]Outubro!$J$32</f>
        <v>28.8</v>
      </c>
      <c r="AD35" s="8">
        <f>[30]Outubro!$J$33</f>
        <v>23.76</v>
      </c>
      <c r="AE35" s="8">
        <f>[30]Outubro!$J$34</f>
        <v>24.12</v>
      </c>
      <c r="AF35" s="8">
        <f>[30]Outubro!$J$35</f>
        <v>35.28</v>
      </c>
      <c r="AG35" s="37">
        <f t="shared" si="3"/>
        <v>52.92</v>
      </c>
      <c r="AH35" s="35">
        <f t="shared" si="4"/>
        <v>32.829677419354837</v>
      </c>
    </row>
    <row r="36" spans="1:38" x14ac:dyDescent="0.2">
      <c r="A36" s="5" t="s">
        <v>37</v>
      </c>
      <c r="B36" s="8">
        <f>[31]Outubro!$J$5</f>
        <v>37.44</v>
      </c>
      <c r="C36" s="8">
        <f>[31]Outubro!$J$6</f>
        <v>43.92</v>
      </c>
      <c r="D36" s="8">
        <f>[31]Outubro!$J$7</f>
        <v>26.28</v>
      </c>
      <c r="E36" s="8">
        <f>[31]Outubro!$J$8</f>
        <v>30.6</v>
      </c>
      <c r="F36" s="8">
        <f>[31]Outubro!$J$9</f>
        <v>39.6</v>
      </c>
      <c r="G36" s="8">
        <f>[31]Outubro!$J$10</f>
        <v>48.24</v>
      </c>
      <c r="H36" s="8">
        <f>[31]Outubro!$J$11</f>
        <v>42.84</v>
      </c>
      <c r="I36" s="8">
        <f>[31]Outubro!$J$12</f>
        <v>41.76</v>
      </c>
      <c r="J36" s="8">
        <f>[31]Outubro!$J$13</f>
        <v>47.16</v>
      </c>
      <c r="K36" s="8">
        <f>[31]Outubro!$J$14</f>
        <v>37.799999999999997</v>
      </c>
      <c r="L36" s="8">
        <f>[31]Outubro!$J$15</f>
        <v>46.8</v>
      </c>
      <c r="M36" s="8">
        <f>[31]Outubro!$J$16</f>
        <v>21.96</v>
      </c>
      <c r="N36" s="8">
        <f>[31]Outubro!$J$17</f>
        <v>38.159999999999997</v>
      </c>
      <c r="O36" s="8">
        <f>[31]Outubro!$J$18</f>
        <v>46.08</v>
      </c>
      <c r="P36" s="8">
        <f>[31]Outubro!$J$19</f>
        <v>38.159999999999997</v>
      </c>
      <c r="Q36" s="8">
        <f>[31]Outubro!$J$20</f>
        <v>34.56</v>
      </c>
      <c r="R36" s="8">
        <f>[31]Outubro!$J$21</f>
        <v>40.32</v>
      </c>
      <c r="S36" s="8">
        <f>[31]Outubro!$J$22</f>
        <v>49.68</v>
      </c>
      <c r="T36" s="8">
        <f>[31]Outubro!$J$23</f>
        <v>26.64</v>
      </c>
      <c r="U36" s="8">
        <f>[31]Outubro!$J$24</f>
        <v>34.92</v>
      </c>
      <c r="V36" s="8">
        <f>[31]Outubro!$J$25</f>
        <v>33.840000000000003</v>
      </c>
      <c r="W36" s="8">
        <f>[31]Outubro!$J$26</f>
        <v>24.12</v>
      </c>
      <c r="X36" s="8">
        <f>[31]Outubro!$J$27</f>
        <v>59.76</v>
      </c>
      <c r="Y36" s="8">
        <f>[31]Outubro!$J$28</f>
        <v>57.24</v>
      </c>
      <c r="Z36" s="8">
        <f>[31]Outubro!$J$29</f>
        <v>34.56</v>
      </c>
      <c r="AA36" s="8">
        <f>[31]Outubro!$J$30</f>
        <v>26.64</v>
      </c>
      <c r="AB36" s="8">
        <f>[31]Outubro!$J$31</f>
        <v>25.2</v>
      </c>
      <c r="AC36" s="8">
        <f>[31]Outubro!$J$32</f>
        <v>31.68</v>
      </c>
      <c r="AD36" s="8">
        <f>[31]Outubro!$J$33</f>
        <v>22.68</v>
      </c>
      <c r="AE36" s="8">
        <f>[31]Outubro!$J$34</f>
        <v>36</v>
      </c>
      <c r="AF36" s="8">
        <f>[31]Outubro!$J$35</f>
        <v>44.28</v>
      </c>
      <c r="AG36" s="37">
        <f t="shared" si="3"/>
        <v>59.76</v>
      </c>
      <c r="AH36" s="35">
        <f t="shared" si="4"/>
        <v>37.707096774193552</v>
      </c>
      <c r="AK36" t="s">
        <v>13</v>
      </c>
    </row>
    <row r="37" spans="1:38" x14ac:dyDescent="0.2">
      <c r="A37" s="5" t="s">
        <v>38</v>
      </c>
      <c r="B37" s="8">
        <f>[32]Outubro!$J$5</f>
        <v>34.200000000000003</v>
      </c>
      <c r="C37" s="8">
        <f>[32]Outubro!$J$6</f>
        <v>43.2</v>
      </c>
      <c r="D37" s="8">
        <f>[32]Outubro!$J$7</f>
        <v>34.200000000000003</v>
      </c>
      <c r="E37" s="8">
        <f>[32]Outubro!$J$8</f>
        <v>29.88</v>
      </c>
      <c r="F37" s="8">
        <f>[32]Outubro!$J$9</f>
        <v>39.6</v>
      </c>
      <c r="G37" s="8">
        <f>[32]Outubro!$J$10</f>
        <v>23.4</v>
      </c>
      <c r="H37" s="8">
        <f>[32]Outubro!$J$11</f>
        <v>25.56</v>
      </c>
      <c r="I37" s="8">
        <f>[32]Outubro!$J$12</f>
        <v>42.12</v>
      </c>
      <c r="J37" s="8">
        <f>[32]Outubro!$J$13</f>
        <v>54.36</v>
      </c>
      <c r="K37" s="8">
        <f>[32]Outubro!$J$14</f>
        <v>40.68</v>
      </c>
      <c r="L37" s="8">
        <f>[32]Outubro!$J$15</f>
        <v>48.6</v>
      </c>
      <c r="M37" s="8">
        <f>[32]Outubro!$J$16</f>
        <v>38.159999999999997</v>
      </c>
      <c r="N37" s="8">
        <f>[32]Outubro!$J$17</f>
        <v>28.08</v>
      </c>
      <c r="O37" s="8">
        <f>[32]Outubro!$J$18</f>
        <v>34.200000000000003</v>
      </c>
      <c r="P37" s="8">
        <f>[32]Outubro!$J$19</f>
        <v>73.44</v>
      </c>
      <c r="Q37" s="8">
        <f>[32]Outubro!$J$20</f>
        <v>37.799999999999997</v>
      </c>
      <c r="R37" s="8">
        <f>[32]Outubro!$J$21</f>
        <v>24.48</v>
      </c>
      <c r="S37" s="8">
        <f>[32]Outubro!$J$22</f>
        <v>38.159999999999997</v>
      </c>
      <c r="T37" s="8">
        <f>[32]Outubro!$J$23</f>
        <v>43.92</v>
      </c>
      <c r="U37" s="8">
        <f>[32]Outubro!$J$24</f>
        <v>38.520000000000003</v>
      </c>
      <c r="V37" s="8">
        <f>[32]Outubro!$J$25</f>
        <v>19.8</v>
      </c>
      <c r="W37" s="8">
        <f>[32]Outubro!$J$26</f>
        <v>25.56</v>
      </c>
      <c r="X37" s="8">
        <f>[32]Outubro!$J$27</f>
        <v>56.16</v>
      </c>
      <c r="Y37" s="8">
        <f>[32]Outubro!$J$28</f>
        <v>81.36</v>
      </c>
      <c r="Z37" s="8">
        <f>[32]Outubro!$J$29</f>
        <v>37.08</v>
      </c>
      <c r="AA37" s="8">
        <f>[32]Outubro!$J$30</f>
        <v>46.08</v>
      </c>
      <c r="AB37" s="8">
        <f>[32]Outubro!$J$31</f>
        <v>21.24</v>
      </c>
      <c r="AC37" s="8">
        <f>[32]Outubro!$J$32</f>
        <v>25.56</v>
      </c>
      <c r="AD37" s="8">
        <f>[32]Outubro!$J$33</f>
        <v>38.520000000000003</v>
      </c>
      <c r="AE37" s="8">
        <f>[32]Outubro!$J$34</f>
        <v>37.799999999999997</v>
      </c>
      <c r="AF37" s="8">
        <f>[32]Outubro!$J$35</f>
        <v>45.36</v>
      </c>
      <c r="AG37" s="37">
        <f t="shared" si="3"/>
        <v>81.36</v>
      </c>
      <c r="AH37" s="35">
        <f t="shared" si="4"/>
        <v>38.938064516129025</v>
      </c>
    </row>
    <row r="38" spans="1:38" x14ac:dyDescent="0.2">
      <c r="A38" s="5" t="s">
        <v>39</v>
      </c>
      <c r="B38" s="8">
        <f>[33]Outubro!$J5</f>
        <v>33.840000000000003</v>
      </c>
      <c r="C38" s="8">
        <f>[33]Outubro!$J6</f>
        <v>32.04</v>
      </c>
      <c r="D38" s="8">
        <f>[33]Outubro!$J7</f>
        <v>57.96</v>
      </c>
      <c r="E38" s="8">
        <f>[33]Outubro!$J8</f>
        <v>44.64</v>
      </c>
      <c r="F38" s="8">
        <f>[33]Outubro!$J9</f>
        <v>34.56</v>
      </c>
      <c r="G38" s="8">
        <f>[33]Outubro!$J10</f>
        <v>27.36</v>
      </c>
      <c r="H38" s="8">
        <f>[33]Outubro!$J11</f>
        <v>34.56</v>
      </c>
      <c r="I38" s="8">
        <f>[33]Outubro!$J12</f>
        <v>36.36</v>
      </c>
      <c r="J38" s="8">
        <f>[33]Outubro!$J13</f>
        <v>84.96</v>
      </c>
      <c r="K38" s="8">
        <f>[33]Outubro!$J14</f>
        <v>46.44</v>
      </c>
      <c r="L38" s="8">
        <f>[33]Outubro!$J15</f>
        <v>41.76</v>
      </c>
      <c r="M38" s="8">
        <f>[33]Outubro!$J16</f>
        <v>19.440000000000001</v>
      </c>
      <c r="N38" s="8">
        <f>[33]Outubro!$J17</f>
        <v>24.84</v>
      </c>
      <c r="O38" s="8">
        <f>[33]Outubro!$J18</f>
        <v>36</v>
      </c>
      <c r="P38" s="8">
        <f>[33]Outubro!$J19</f>
        <v>34.200000000000003</v>
      </c>
      <c r="Q38" s="8">
        <f>[33]Outubro!$J20</f>
        <v>34.200000000000003</v>
      </c>
      <c r="R38" s="8">
        <f>[33]Outubro!$J21</f>
        <v>47.88</v>
      </c>
      <c r="S38" s="8">
        <f>[33]Outubro!$J22</f>
        <v>33.840000000000003</v>
      </c>
      <c r="T38" s="8">
        <f>[33]Outubro!$J23</f>
        <v>29.16</v>
      </c>
      <c r="U38" s="8">
        <f>[33]Outubro!$J24</f>
        <v>47.52</v>
      </c>
      <c r="V38" s="8">
        <f>[33]Outubro!$J25</f>
        <v>42.48</v>
      </c>
      <c r="W38" s="8">
        <f>[33]Outubro!$J26</f>
        <v>30.24</v>
      </c>
      <c r="X38" s="8">
        <f>[33]Outubro!$J27</f>
        <v>73.8</v>
      </c>
      <c r="Y38" s="8">
        <f>[33]Outubro!$J28</f>
        <v>54</v>
      </c>
      <c r="Z38" s="8">
        <f>[33]Outubro!$J29</f>
        <v>38.880000000000003</v>
      </c>
      <c r="AA38" s="8">
        <f>[33]Outubro!$J30</f>
        <v>47.16</v>
      </c>
      <c r="AB38" s="8">
        <f>[33]Outubro!$J31</f>
        <v>25.92</v>
      </c>
      <c r="AC38" s="8">
        <f>[33]Outubro!$J32</f>
        <v>40.32</v>
      </c>
      <c r="AD38" s="8">
        <f>[33]Outubro!$J33</f>
        <v>23.04</v>
      </c>
      <c r="AE38" s="8">
        <f>[33]Outubro!$J34</f>
        <v>33.119999999999997</v>
      </c>
      <c r="AF38" s="8">
        <f>[33]Outubro!$J35</f>
        <v>54.36</v>
      </c>
      <c r="AG38" s="37">
        <f t="shared" si="3"/>
        <v>84.96</v>
      </c>
      <c r="AH38" s="35">
        <f t="shared" si="4"/>
        <v>40.157419354838709</v>
      </c>
      <c r="AK38" t="s">
        <v>13</v>
      </c>
    </row>
    <row r="39" spans="1:38" x14ac:dyDescent="0.2">
      <c r="A39" s="5" t="s">
        <v>40</v>
      </c>
      <c r="B39" s="8">
        <f>[34]Outubro!$J$5</f>
        <v>50.04</v>
      </c>
      <c r="C39" s="8">
        <f>[34]Outubro!$J$6</f>
        <v>46.8</v>
      </c>
      <c r="D39" s="8">
        <f>[34]Outubro!$J$7</f>
        <v>37.799999999999997</v>
      </c>
      <c r="E39" s="8">
        <f>[34]Outubro!$J$8</f>
        <v>29.88</v>
      </c>
      <c r="F39" s="8">
        <f>[34]Outubro!$J$9</f>
        <v>40.68</v>
      </c>
      <c r="G39" s="8">
        <f>[34]Outubro!$J$10</f>
        <v>35.64</v>
      </c>
      <c r="H39" s="8">
        <f>[34]Outubro!$J$11</f>
        <v>47.16</v>
      </c>
      <c r="I39" s="8">
        <f>[34]Outubro!$J$12</f>
        <v>39.24</v>
      </c>
      <c r="J39" s="8">
        <f>[34]Outubro!$J$13</f>
        <v>46.8</v>
      </c>
      <c r="K39" s="8">
        <f>[34]Outubro!$J$14</f>
        <v>32.4</v>
      </c>
      <c r="L39" s="8">
        <f>[34]Outubro!$J$15</f>
        <v>45.36</v>
      </c>
      <c r="M39" s="8">
        <f>[34]Outubro!$J$16</f>
        <v>22.32</v>
      </c>
      <c r="N39" s="8">
        <f>[34]Outubro!$J$17</f>
        <v>34.92</v>
      </c>
      <c r="O39" s="8">
        <f>[34]Outubro!$J$18</f>
        <v>43.56</v>
      </c>
      <c r="P39" s="8">
        <f>[34]Outubro!$J$19</f>
        <v>34.200000000000003</v>
      </c>
      <c r="Q39" s="8">
        <f>[34]Outubro!$J$20</f>
        <v>51.12</v>
      </c>
      <c r="R39" s="8">
        <f>[34]Outubro!$J$21</f>
        <v>42.84</v>
      </c>
      <c r="S39" s="8">
        <f>[34]Outubro!$J$22</f>
        <v>50.76</v>
      </c>
      <c r="T39" s="8">
        <f>[34]Outubro!$J$23</f>
        <v>20.52</v>
      </c>
      <c r="U39" s="8">
        <f>[34]Outubro!$J$24</f>
        <v>31.32</v>
      </c>
      <c r="V39" s="8">
        <f>[34]Outubro!$J$25</f>
        <v>44.28</v>
      </c>
      <c r="W39" s="8">
        <f>[34]Outubro!$J$26</f>
        <v>35.64</v>
      </c>
      <c r="X39" s="8">
        <f>[34]Outubro!$J$27</f>
        <v>36.36</v>
      </c>
      <c r="Y39" s="8">
        <f>[34]Outubro!$J$28</f>
        <v>51.48</v>
      </c>
      <c r="Z39" s="8">
        <f>[34]Outubro!$J$29</f>
        <v>36.36</v>
      </c>
      <c r="AA39" s="8">
        <f>[34]Outubro!$J$30</f>
        <v>36.36</v>
      </c>
      <c r="AB39" s="8">
        <f>[34]Outubro!$J$31</f>
        <v>26.64</v>
      </c>
      <c r="AC39" s="8">
        <f>[34]Outubro!$J$32</f>
        <v>30.24</v>
      </c>
      <c r="AD39" s="8">
        <f>[34]Outubro!$J$33</f>
        <v>26.64</v>
      </c>
      <c r="AE39" s="8">
        <f>[34]Outubro!$J$34</f>
        <v>33.479999999999997</v>
      </c>
      <c r="AF39" s="8">
        <f>[34]Outubro!$J$35</f>
        <v>42.84</v>
      </c>
      <c r="AG39" s="37">
        <f t="shared" si="3"/>
        <v>51.48</v>
      </c>
      <c r="AH39" s="35">
        <f t="shared" si="4"/>
        <v>38.183225806451624</v>
      </c>
      <c r="AI39" s="9" t="s">
        <v>13</v>
      </c>
      <c r="AK39" t="s">
        <v>13</v>
      </c>
    </row>
    <row r="40" spans="1:38" x14ac:dyDescent="0.2">
      <c r="A40" s="5" t="s">
        <v>41</v>
      </c>
      <c r="B40" s="8">
        <f>[35]Outubro!$J$5</f>
        <v>38.880000000000003</v>
      </c>
      <c r="C40" s="8">
        <f>[35]Outubro!$J$6</f>
        <v>52.2</v>
      </c>
      <c r="D40" s="8">
        <f>[35]Outubro!$J$7</f>
        <v>39.24</v>
      </c>
      <c r="E40" s="8">
        <f>[35]Outubro!$J$8</f>
        <v>25.56</v>
      </c>
      <c r="F40" s="8">
        <f>[35]Outubro!$J$9</f>
        <v>21.96</v>
      </c>
      <c r="G40" s="8">
        <f>[35]Outubro!$J$10</f>
        <v>30.6</v>
      </c>
      <c r="H40" s="8">
        <f>[35]Outubro!$J$11</f>
        <v>37.799999999999997</v>
      </c>
      <c r="I40" s="8">
        <f>[35]Outubro!$J$12</f>
        <v>41.76</v>
      </c>
      <c r="J40" s="8">
        <f>[35]Outubro!$J$13</f>
        <v>32.76</v>
      </c>
      <c r="K40" s="8">
        <f>[35]Outubro!$J$14</f>
        <v>26.64</v>
      </c>
      <c r="L40" s="8">
        <f>[35]Outubro!$J$15</f>
        <v>28.08</v>
      </c>
      <c r="M40" s="8">
        <f>[35]Outubro!$J$16</f>
        <v>23.04</v>
      </c>
      <c r="N40" s="8">
        <f>[35]Outubro!$J$17</f>
        <v>26.28</v>
      </c>
      <c r="O40" s="8">
        <f>[35]Outubro!$J$18</f>
        <v>41.76</v>
      </c>
      <c r="P40" s="8">
        <f>[35]Outubro!$J$19</f>
        <v>26.28</v>
      </c>
      <c r="Q40" s="8">
        <f>[35]Outubro!$J$20</f>
        <v>27</v>
      </c>
      <c r="R40" s="8">
        <f>[35]Outubro!$J$21</f>
        <v>26.28</v>
      </c>
      <c r="S40" s="8">
        <f>[35]Outubro!$J$22</f>
        <v>45</v>
      </c>
      <c r="T40" s="8">
        <f>[35]Outubro!$J$23</f>
        <v>27.72</v>
      </c>
      <c r="U40" s="8">
        <f>[35]Outubro!$J$24</f>
        <v>27.72</v>
      </c>
      <c r="V40" s="8">
        <f>[35]Outubro!$J$25</f>
        <v>27.72</v>
      </c>
      <c r="W40" s="8">
        <f>[35]Outubro!$J$26</f>
        <v>83.52</v>
      </c>
      <c r="X40" s="8">
        <f>[35]Outubro!$J$27</f>
        <v>36.36</v>
      </c>
      <c r="Y40" s="8">
        <f>[35]Outubro!$J$28</f>
        <v>47.16</v>
      </c>
      <c r="Z40" s="8">
        <f>[35]Outubro!$J$29</f>
        <v>36</v>
      </c>
      <c r="AA40" s="8">
        <f>[35]Outubro!$J$30</f>
        <v>42.12</v>
      </c>
      <c r="AB40" s="8">
        <f>[35]Outubro!$J$31</f>
        <v>30.96</v>
      </c>
      <c r="AC40" s="8">
        <f>[35]Outubro!$J$32</f>
        <v>18.72</v>
      </c>
      <c r="AD40" s="8">
        <f>[35]Outubro!$J$33</f>
        <v>39.96</v>
      </c>
      <c r="AE40" s="8">
        <f>[35]Outubro!$J$34</f>
        <v>62.64</v>
      </c>
      <c r="AF40" s="8">
        <f>[35]Outubro!$J$35</f>
        <v>48.24</v>
      </c>
      <c r="AG40" s="37">
        <f t="shared" si="3"/>
        <v>83.52</v>
      </c>
      <c r="AH40" s="35">
        <f t="shared" si="4"/>
        <v>36.127741935483876</v>
      </c>
      <c r="AL40" t="s">
        <v>13</v>
      </c>
    </row>
    <row r="41" spans="1:38" x14ac:dyDescent="0.2">
      <c r="A41" s="5" t="s">
        <v>42</v>
      </c>
      <c r="B41" s="8">
        <f>[36]Outubro!$J$5</f>
        <v>37.08</v>
      </c>
      <c r="C41" s="8">
        <f>[36]Outubro!$J$6</f>
        <v>38.880000000000003</v>
      </c>
      <c r="D41" s="8">
        <f>[36]Outubro!$J$7</f>
        <v>29.88</v>
      </c>
      <c r="E41" s="8">
        <f>[36]Outubro!$J$8</f>
        <v>32.04</v>
      </c>
      <c r="F41" s="8">
        <f>[36]Outubro!$J$9</f>
        <v>27</v>
      </c>
      <c r="G41" s="8">
        <f>[36]Outubro!$J$10</f>
        <v>27</v>
      </c>
      <c r="H41" s="8">
        <f>[36]Outubro!$J$11</f>
        <v>36</v>
      </c>
      <c r="I41" s="8">
        <f>[36]Outubro!$J$12</f>
        <v>37.08</v>
      </c>
      <c r="J41" s="8">
        <f>[36]Outubro!$J$13</f>
        <v>51.48</v>
      </c>
      <c r="K41" s="8">
        <f>[36]Outubro!$J$14</f>
        <v>24.48</v>
      </c>
      <c r="L41" s="8">
        <f>[36]Outubro!$J$15</f>
        <v>54</v>
      </c>
      <c r="M41" s="8">
        <f>[36]Outubro!$J$16</f>
        <v>19.8</v>
      </c>
      <c r="N41" s="8">
        <f>[36]Outubro!$J$17</f>
        <v>25.56</v>
      </c>
      <c r="O41" s="8">
        <f>[36]Outubro!$J$18</f>
        <v>23.4</v>
      </c>
      <c r="P41" s="8">
        <f>[36]Outubro!$J$19</f>
        <v>25.2</v>
      </c>
      <c r="Q41" s="8">
        <f>[36]Outubro!$J$20</f>
        <v>46.44</v>
      </c>
      <c r="R41" s="8">
        <f>[36]Outubro!$J$21</f>
        <v>30.96</v>
      </c>
      <c r="S41" s="8">
        <f>[36]Outubro!$J$22</f>
        <v>31.32</v>
      </c>
      <c r="T41" s="8">
        <f>[36]Outubro!$J$23</f>
        <v>15.48</v>
      </c>
      <c r="U41" s="8">
        <f>[36]Outubro!$J$24</f>
        <v>30.6</v>
      </c>
      <c r="V41" s="8">
        <f>[36]Outubro!$J$25</f>
        <v>25.56</v>
      </c>
      <c r="W41" s="8">
        <f>[36]Outubro!$J$26</f>
        <v>42.48</v>
      </c>
      <c r="X41" s="8">
        <f>[36]Outubro!$J$27</f>
        <v>36</v>
      </c>
      <c r="Y41" s="8">
        <f>[36]Outubro!$J$28</f>
        <v>54.36</v>
      </c>
      <c r="Z41" s="8">
        <f>[36]Outubro!$J$29</f>
        <v>38.880000000000003</v>
      </c>
      <c r="AA41" s="8">
        <f>[36]Outubro!$J$30</f>
        <v>55.08</v>
      </c>
      <c r="AB41" s="8">
        <f>[36]Outubro!$J$31</f>
        <v>15.84</v>
      </c>
      <c r="AC41" s="8">
        <f>[36]Outubro!$J$32</f>
        <v>36.36</v>
      </c>
      <c r="AD41" s="8">
        <f>[36]Outubro!$J$33</f>
        <v>25.92</v>
      </c>
      <c r="AE41" s="8">
        <f>[36]Outubro!$J$34</f>
        <v>25.2</v>
      </c>
      <c r="AF41" s="8">
        <f>[36]Outubro!$J$35</f>
        <v>31.68</v>
      </c>
      <c r="AG41" s="37">
        <f t="shared" si="3"/>
        <v>55.08</v>
      </c>
      <c r="AH41" s="35">
        <f t="shared" si="4"/>
        <v>33.259354838709683</v>
      </c>
    </row>
    <row r="42" spans="1:38" x14ac:dyDescent="0.2">
      <c r="A42" s="5" t="s">
        <v>43</v>
      </c>
      <c r="B42" s="8">
        <f>[37]Outubro!$J$5</f>
        <v>50.04</v>
      </c>
      <c r="C42" s="8">
        <f>[37]Outubro!$J$6</f>
        <v>45.72</v>
      </c>
      <c r="D42" s="8">
        <f>[37]Outubro!$J$7</f>
        <v>36.36</v>
      </c>
      <c r="E42" s="8">
        <f>[37]Outubro!$J$8</f>
        <v>24.48</v>
      </c>
      <c r="F42" s="8">
        <f>[37]Outubro!$J$9</f>
        <v>28.8</v>
      </c>
      <c r="G42" s="8">
        <f>[37]Outubro!$J$10</f>
        <v>24.48</v>
      </c>
      <c r="H42" s="8">
        <f>[37]Outubro!$J$11</f>
        <v>33.119999999999997</v>
      </c>
      <c r="I42" s="8">
        <f>[37]Outubro!$J$12</f>
        <v>41.04</v>
      </c>
      <c r="J42" s="8">
        <f>[37]Outubro!$J$13</f>
        <v>34.92</v>
      </c>
      <c r="K42" s="8">
        <f>[37]Outubro!$J$14</f>
        <v>26.28</v>
      </c>
      <c r="L42" s="8">
        <f>[37]Outubro!$J$15</f>
        <v>46.08</v>
      </c>
      <c r="M42" s="8">
        <f>[37]Outubro!$J$16</f>
        <v>17.28</v>
      </c>
      <c r="N42" s="8">
        <f>[37]Outubro!$J$17</f>
        <v>25.2</v>
      </c>
      <c r="O42" s="8">
        <f>[37]Outubro!$J$18</f>
        <v>28.8</v>
      </c>
      <c r="P42" s="8">
        <f>[37]Outubro!$J$19</f>
        <v>34.200000000000003</v>
      </c>
      <c r="Q42" s="8">
        <f>[37]Outubro!$J$20</f>
        <v>51.84</v>
      </c>
      <c r="R42" s="8">
        <f>[37]Outubro!$J$21</f>
        <v>31.32</v>
      </c>
      <c r="S42" s="8">
        <f>[37]Outubro!$J$22</f>
        <v>45.72</v>
      </c>
      <c r="T42" s="8">
        <f>[37]Outubro!$J$23</f>
        <v>20.52</v>
      </c>
      <c r="U42" s="8">
        <f>[37]Outubro!$J$24</f>
        <v>27.72</v>
      </c>
      <c r="V42" s="8">
        <f>[37]Outubro!$J$25</f>
        <v>29.88</v>
      </c>
      <c r="W42" s="8">
        <f>[37]Outubro!$J$26</f>
        <v>87.12</v>
      </c>
      <c r="X42" s="8">
        <f>[37]Outubro!$J$27</f>
        <v>33.119999999999997</v>
      </c>
      <c r="Y42" s="8">
        <f>[37]Outubro!$J$28</f>
        <v>64.8</v>
      </c>
      <c r="Z42" s="8">
        <f>[37]Outubro!$J$29</f>
        <v>69.12</v>
      </c>
      <c r="AA42" s="8">
        <f>[37]Outubro!$J$30</f>
        <v>33.479999999999997</v>
      </c>
      <c r="AB42" s="8">
        <f>[37]Outubro!$J$31</f>
        <v>26.28</v>
      </c>
      <c r="AC42" s="8">
        <f>[37]Outubro!$J$32</f>
        <v>31.68</v>
      </c>
      <c r="AD42" s="8">
        <f>[37]Outubro!$J$33</f>
        <v>17.28</v>
      </c>
      <c r="AE42" s="8">
        <f>[37]Outubro!$J$34</f>
        <v>23.76</v>
      </c>
      <c r="AF42" s="8">
        <f>[37]Outubro!$J$35</f>
        <v>35.28</v>
      </c>
      <c r="AG42" s="37">
        <f t="shared" si="3"/>
        <v>87.12</v>
      </c>
      <c r="AH42" s="35">
        <f t="shared" si="4"/>
        <v>36.313548387096773</v>
      </c>
      <c r="AK42" t="s">
        <v>13</v>
      </c>
      <c r="AL42" t="s">
        <v>13</v>
      </c>
    </row>
    <row r="43" spans="1:38" x14ac:dyDescent="0.2">
      <c r="A43" s="5" t="s">
        <v>44</v>
      </c>
      <c r="B43" s="8">
        <f>[38]Outubro!$J$5</f>
        <v>37.08</v>
      </c>
      <c r="C43" s="8">
        <f>[38]Outubro!$J$6</f>
        <v>38.880000000000003</v>
      </c>
      <c r="D43" s="8">
        <f>[38]Outubro!$J$7</f>
        <v>29.88</v>
      </c>
      <c r="E43" s="8">
        <f>[38]Outubro!$J$8</f>
        <v>32.04</v>
      </c>
      <c r="F43" s="8">
        <f>[38]Outubro!$J$9</f>
        <v>27</v>
      </c>
      <c r="G43" s="8">
        <f>[38]Outubro!$J$10</f>
        <v>27</v>
      </c>
      <c r="H43" s="8">
        <f>[38]Outubro!$J$11</f>
        <v>39.96</v>
      </c>
      <c r="I43" s="8">
        <f>[38]Outubro!$J$12</f>
        <v>31.32</v>
      </c>
      <c r="J43" s="8">
        <f>[38]Outubro!$J$13</f>
        <v>54.36</v>
      </c>
      <c r="K43" s="8">
        <f>[38]Outubro!$J$14</f>
        <v>32.76</v>
      </c>
      <c r="L43" s="8">
        <f>[38]Outubro!$J$15</f>
        <v>47.52</v>
      </c>
      <c r="M43" s="8">
        <f>[38]Outubro!$J$16</f>
        <v>21.6</v>
      </c>
      <c r="N43" s="8">
        <f>[38]Outubro!$J$17</f>
        <v>40.68</v>
      </c>
      <c r="O43" s="8">
        <f>[38]Outubro!$J$18</f>
        <v>50.76</v>
      </c>
      <c r="P43" s="8">
        <f>[38]Outubro!$J$19</f>
        <v>33.479999999999997</v>
      </c>
      <c r="Q43" s="8">
        <f>[38]Outubro!$J$20</f>
        <v>43.2</v>
      </c>
      <c r="R43" s="8">
        <f>[38]Outubro!$J$21</f>
        <v>29.16</v>
      </c>
      <c r="S43" s="8">
        <f>[38]Outubro!$J$22</f>
        <v>39.96</v>
      </c>
      <c r="T43" s="8">
        <f>[38]Outubro!$J$23</f>
        <v>33.119999999999997</v>
      </c>
      <c r="U43" s="8">
        <f>[38]Outubro!$J$24</f>
        <v>35.64</v>
      </c>
      <c r="V43" s="8">
        <f>[38]Outubro!$J$25</f>
        <v>32.4</v>
      </c>
      <c r="W43" s="8">
        <f>[38]Outubro!$J$26</f>
        <v>39.96</v>
      </c>
      <c r="X43" s="8">
        <f>[38]Outubro!$J$27</f>
        <v>49.68</v>
      </c>
      <c r="Y43" s="8">
        <f>[38]Outubro!$J$28</f>
        <v>51.12</v>
      </c>
      <c r="Z43" s="8">
        <f>[38]Outubro!$J$29</f>
        <v>41.76</v>
      </c>
      <c r="AA43" s="8">
        <f>[38]Outubro!$J$30</f>
        <v>93.24</v>
      </c>
      <c r="AB43" s="8">
        <f>[38]Outubro!$J$31</f>
        <v>30.6</v>
      </c>
      <c r="AC43" s="8">
        <f>[38]Outubro!$J$32</f>
        <v>34.56</v>
      </c>
      <c r="AD43" s="8">
        <f>[38]Outubro!$J$33</f>
        <v>32.4</v>
      </c>
      <c r="AE43" s="8">
        <f>[38]Outubro!$J$34</f>
        <v>28.8</v>
      </c>
      <c r="AF43" s="8">
        <f>[38]Outubro!$J$35</f>
        <v>51.12</v>
      </c>
      <c r="AG43" s="37">
        <f t="shared" si="3"/>
        <v>93.24</v>
      </c>
      <c r="AH43" s="35">
        <f t="shared" si="4"/>
        <v>39.065806451612893</v>
      </c>
      <c r="AK43" t="s">
        <v>13</v>
      </c>
    </row>
    <row r="44" spans="1:38" x14ac:dyDescent="0.2">
      <c r="A44" s="5" t="s">
        <v>45</v>
      </c>
      <c r="B44" s="8">
        <f>[39]Outubro!$J$5</f>
        <v>46.08</v>
      </c>
      <c r="C44" s="8">
        <f>[39]Outubro!$J$6</f>
        <v>47.52</v>
      </c>
      <c r="D44" s="8">
        <f>[39]Outubro!$J$7</f>
        <v>46.08</v>
      </c>
      <c r="E44" s="8">
        <f>[39]Outubro!$J$8</f>
        <v>28.8</v>
      </c>
      <c r="F44" s="8">
        <f>[39]Outubro!$J$9</f>
        <v>36.72</v>
      </c>
      <c r="G44" s="8">
        <f>[39]Outubro!$J$10</f>
        <v>34.92</v>
      </c>
      <c r="H44" s="8">
        <f>[39]Outubro!$J$11</f>
        <v>48.96</v>
      </c>
      <c r="I44" s="8">
        <f>[39]Outubro!$J$12</f>
        <v>40.32</v>
      </c>
      <c r="J44" s="8">
        <f>[39]Outubro!$J$13</f>
        <v>60.12</v>
      </c>
      <c r="K44" s="8">
        <f>[39]Outubro!$J$14</f>
        <v>26.64</v>
      </c>
      <c r="L44" s="8">
        <f>[39]Outubro!$J$15</f>
        <v>60.12</v>
      </c>
      <c r="M44" s="8">
        <f>[39]Outubro!$J$16</f>
        <v>40.32</v>
      </c>
      <c r="N44" s="8">
        <f>[39]Outubro!$J$17</f>
        <v>61.92</v>
      </c>
      <c r="O44" s="8">
        <f>[39]Outubro!$J$18</f>
        <v>33.840000000000003</v>
      </c>
      <c r="P44" s="8">
        <f>[39]Outubro!$J$19</f>
        <v>37.44</v>
      </c>
      <c r="Q44" s="8">
        <f>[39]Outubro!$J$20</f>
        <v>36</v>
      </c>
      <c r="R44" s="8">
        <f>[39]Outubro!$J$21</f>
        <v>52.92</v>
      </c>
      <c r="S44" s="8">
        <f>[39]Outubro!$J$22</f>
        <v>32.76</v>
      </c>
      <c r="T44" s="8">
        <f>[39]Outubro!$J$23</f>
        <v>26.64</v>
      </c>
      <c r="U44" s="8">
        <f>[39]Outubro!$J$24</f>
        <v>40.32</v>
      </c>
      <c r="V44" s="8">
        <f>[39]Outubro!$J$25</f>
        <v>33.840000000000003</v>
      </c>
      <c r="W44" s="8">
        <f>[39]Outubro!$J$26</f>
        <v>39.24</v>
      </c>
      <c r="X44" s="8">
        <f>[39]Outubro!$J$27</f>
        <v>51.48</v>
      </c>
      <c r="Y44" s="8">
        <f>[39]Outubro!$J$28</f>
        <v>53.64</v>
      </c>
      <c r="Z44" s="8">
        <f>[39]Outubro!$J$29</f>
        <v>59.76</v>
      </c>
      <c r="AA44" s="8">
        <f>[39]Outubro!$J$30</f>
        <v>37.799999999999997</v>
      </c>
      <c r="AB44" s="8">
        <f>[39]Outubro!$J$31</f>
        <v>27</v>
      </c>
      <c r="AC44" s="8">
        <f>[39]Outubro!$J$32</f>
        <v>28.44</v>
      </c>
      <c r="AD44" s="8">
        <f>[39]Outubro!$J$33</f>
        <v>29.52</v>
      </c>
      <c r="AE44" s="8">
        <f>[39]Outubro!$J$34</f>
        <v>34.56</v>
      </c>
      <c r="AF44" s="8">
        <f>[39]Outubro!$J$35</f>
        <v>39.6</v>
      </c>
      <c r="AG44" s="37">
        <f t="shared" si="3"/>
        <v>61.92</v>
      </c>
      <c r="AH44" s="35">
        <f t="shared" si="4"/>
        <v>41.074838709677415</v>
      </c>
      <c r="AK44" t="s">
        <v>13</v>
      </c>
    </row>
    <row r="45" spans="1:38" hidden="1" x14ac:dyDescent="0.2">
      <c r="A45" s="5" t="s">
        <v>46</v>
      </c>
      <c r="B45" s="8" t="str">
        <f>[40]Outubro!$J$5</f>
        <v>*</v>
      </c>
      <c r="C45" s="8" t="str">
        <f>[40]Outubro!$J$6</f>
        <v>*</v>
      </c>
      <c r="D45" s="8" t="str">
        <f>[40]Outubro!$J$7</f>
        <v>*</v>
      </c>
      <c r="E45" s="8" t="str">
        <f>[40]Outubro!$J$8</f>
        <v>*</v>
      </c>
      <c r="F45" s="8" t="str">
        <f>[40]Outubro!$J$9</f>
        <v>*</v>
      </c>
      <c r="G45" s="8" t="str">
        <f>[40]Outubro!$J$10</f>
        <v>*</v>
      </c>
      <c r="H45" s="8" t="str">
        <f>[40]Outubro!$J$11</f>
        <v>*</v>
      </c>
      <c r="I45" s="8" t="str">
        <f>[40]Outubro!$J$12</f>
        <v>*</v>
      </c>
      <c r="J45" s="8" t="str">
        <f>[40]Outubro!$J$13</f>
        <v>*</v>
      </c>
      <c r="K45" s="8" t="str">
        <f>[40]Outubro!$J$14</f>
        <v>*</v>
      </c>
      <c r="L45" s="8" t="str">
        <f>[40]Outubro!$J$15</f>
        <v>*</v>
      </c>
      <c r="M45" s="8" t="str">
        <f>[40]Outubro!$J$16</f>
        <v>*</v>
      </c>
      <c r="N45" s="8" t="str">
        <f>[40]Outubro!$J$17</f>
        <v>*</v>
      </c>
      <c r="O45" s="8" t="str">
        <f>[40]Outubro!$J$18</f>
        <v>*</v>
      </c>
      <c r="P45" s="8" t="str">
        <f>[40]Outubro!$J$19</f>
        <v>*</v>
      </c>
      <c r="Q45" s="8" t="str">
        <f>[40]Outubro!$J$20</f>
        <v>*</v>
      </c>
      <c r="R45" s="8" t="str">
        <f>[40]Outubro!$J$21</f>
        <v>*</v>
      </c>
      <c r="S45" s="8" t="str">
        <f>[40]Outubro!$J$22</f>
        <v>*</v>
      </c>
      <c r="T45" s="8" t="str">
        <f>[40]Outubro!$J$23</f>
        <v>*</v>
      </c>
      <c r="U45" s="8" t="str">
        <f>[40]Outubro!$J$24</f>
        <v>*</v>
      </c>
      <c r="V45" s="8" t="str">
        <f>[40]Outubro!$J$25</f>
        <v>*</v>
      </c>
      <c r="W45" s="8" t="str">
        <f>[40]Outubro!$J$26</f>
        <v>*</v>
      </c>
      <c r="X45" s="8" t="str">
        <f>[40]Outubro!$J$27</f>
        <v>*</v>
      </c>
      <c r="Y45" s="8" t="str">
        <f>[40]Outubro!$J$28</f>
        <v>*</v>
      </c>
      <c r="Z45" s="8" t="str">
        <f>[40]Outubro!$J$29</f>
        <v>*</v>
      </c>
      <c r="AA45" s="8" t="str">
        <f>[40]Outubro!$J$30</f>
        <v>*</v>
      </c>
      <c r="AB45" s="8" t="str">
        <f>[40]Outubro!$J$31</f>
        <v>*</v>
      </c>
      <c r="AC45" s="8" t="str">
        <f>[40]Outubro!$J$32</f>
        <v>*</v>
      </c>
      <c r="AD45" s="8" t="str">
        <f>[40]Outubro!$J$33</f>
        <v>*</v>
      </c>
      <c r="AE45" s="8" t="str">
        <f>[40]Outubro!$J$34</f>
        <v>*</v>
      </c>
      <c r="AF45" s="8" t="str">
        <f>[40]Outubro!$J$35</f>
        <v>*</v>
      </c>
      <c r="AG45" s="37" t="s">
        <v>12</v>
      </c>
      <c r="AH45" s="35" t="s">
        <v>12</v>
      </c>
      <c r="AK45" t="s">
        <v>13</v>
      </c>
      <c r="AL45" t="s">
        <v>13</v>
      </c>
    </row>
    <row r="46" spans="1:38" x14ac:dyDescent="0.2">
      <c r="A46" s="5" t="s">
        <v>47</v>
      </c>
      <c r="B46" s="8">
        <f>[41]Outubro!$J$5</f>
        <v>39.24</v>
      </c>
      <c r="C46" s="8">
        <f>[41]Outubro!$J$6</f>
        <v>48.24</v>
      </c>
      <c r="D46" s="8">
        <f>[41]Outubro!$J$7</f>
        <v>28.8</v>
      </c>
      <c r="E46" s="8">
        <f>[41]Outubro!$J$8</f>
        <v>27.36</v>
      </c>
      <c r="F46" s="8">
        <f>[41]Outubro!$J$9</f>
        <v>32.4</v>
      </c>
      <c r="G46" s="8">
        <f>[41]Outubro!$J$10</f>
        <v>25.92</v>
      </c>
      <c r="H46" s="8">
        <f>[41]Outubro!$J$11</f>
        <v>36.72</v>
      </c>
      <c r="I46" s="8">
        <f>[41]Outubro!$J$12</f>
        <v>14.76</v>
      </c>
      <c r="J46" s="8">
        <f>[41]Outubro!$J$13</f>
        <v>34.200000000000003</v>
      </c>
      <c r="K46" s="8">
        <f>[41]Outubro!$J$14</f>
        <v>29.52</v>
      </c>
      <c r="L46" s="8">
        <f>[41]Outubro!$J$15</f>
        <v>32.76</v>
      </c>
      <c r="M46" s="8">
        <f>[41]Outubro!$J$16</f>
        <v>21.96</v>
      </c>
      <c r="N46" s="8">
        <f>[41]Outubro!$J$17</f>
        <v>30.6</v>
      </c>
      <c r="O46" s="8">
        <f>[41]Outubro!$J$18</f>
        <v>34.92</v>
      </c>
      <c r="P46" s="8">
        <f>[41]Outubro!$J$19</f>
        <v>54.36</v>
      </c>
      <c r="Q46" s="8">
        <f>[41]Outubro!$J$20</f>
        <v>30.24</v>
      </c>
      <c r="R46" s="8">
        <f>[41]Outubro!$J$21</f>
        <v>51.12</v>
      </c>
      <c r="S46" s="8">
        <f>[41]Outubro!$J$22</f>
        <v>37.799999999999997</v>
      </c>
      <c r="T46" s="8">
        <f>[41]Outubro!$J$23</f>
        <v>16.2</v>
      </c>
      <c r="U46" s="8">
        <f>[41]Outubro!$J$24</f>
        <v>29.16</v>
      </c>
      <c r="V46" s="8">
        <f>[41]Outubro!$J$25</f>
        <v>38.880000000000003</v>
      </c>
      <c r="W46" s="8">
        <f>[41]Outubro!$J$26</f>
        <v>33.840000000000003</v>
      </c>
      <c r="X46" s="8">
        <f>[41]Outubro!$J$27</f>
        <v>55.8</v>
      </c>
      <c r="Y46" s="8">
        <f>[41]Outubro!$J$28</f>
        <v>52.92</v>
      </c>
      <c r="Z46" s="8">
        <f>[41]Outubro!$J$29</f>
        <v>23.4</v>
      </c>
      <c r="AA46" s="8">
        <f>[41]Outubro!$J$30</f>
        <v>32.04</v>
      </c>
      <c r="AB46" s="8">
        <f>[41]Outubro!$J$31</f>
        <v>27.72</v>
      </c>
      <c r="AC46" s="8">
        <f>[41]Outubro!$J$32</f>
        <v>34.56</v>
      </c>
      <c r="AD46" s="8">
        <f>[41]Outubro!$J$33</f>
        <v>52.56</v>
      </c>
      <c r="AE46" s="8">
        <f>[41]Outubro!$J$34</f>
        <v>26.64</v>
      </c>
      <c r="AF46" s="8">
        <f>[41]Outubro!$J$35</f>
        <v>42.84</v>
      </c>
      <c r="AG46" s="37">
        <f>MAX(B46:AF46)</f>
        <v>55.8</v>
      </c>
      <c r="AH46" s="35">
        <f>AVERAGE(B46:AF46)</f>
        <v>34.757419354838703</v>
      </c>
      <c r="AI46" s="9" t="s">
        <v>13</v>
      </c>
      <c r="AJ46" t="s">
        <v>13</v>
      </c>
      <c r="AK46" t="s">
        <v>13</v>
      </c>
    </row>
    <row r="47" spans="1:38" x14ac:dyDescent="0.2">
      <c r="A47" s="5" t="s">
        <v>48</v>
      </c>
      <c r="B47" s="8">
        <f>[42]Outubro!$J$5</f>
        <v>36.72</v>
      </c>
      <c r="C47" s="8">
        <f>[42]Outubro!$J$6</f>
        <v>33.119999999999997</v>
      </c>
      <c r="D47" s="8">
        <f>[42]Outubro!$J$7</f>
        <v>28.08</v>
      </c>
      <c r="E47" s="8">
        <f>[42]Outubro!$J$8</f>
        <v>35.64</v>
      </c>
      <c r="F47" s="8">
        <f>[42]Outubro!$J$9</f>
        <v>35.28</v>
      </c>
      <c r="G47" s="8">
        <f>[42]Outubro!$J$10</f>
        <v>34.56</v>
      </c>
      <c r="H47" s="8">
        <f>[42]Outubro!$J$11</f>
        <v>41.04</v>
      </c>
      <c r="I47" s="8">
        <f>[42]Outubro!$J$12</f>
        <v>32.04</v>
      </c>
      <c r="J47" s="8">
        <f>[42]Outubro!$J$13</f>
        <v>44.64</v>
      </c>
      <c r="K47" s="8">
        <f>[42]Outubro!$J$14</f>
        <v>34.200000000000003</v>
      </c>
      <c r="L47" s="8">
        <f>[42]Outubro!$J$15</f>
        <v>33.840000000000003</v>
      </c>
      <c r="M47" s="8">
        <f>[42]Outubro!$J$16</f>
        <v>23.4</v>
      </c>
      <c r="N47" s="8">
        <f>[42]Outubro!$J$17</f>
        <v>77.040000000000006</v>
      </c>
      <c r="O47" s="8">
        <f>[42]Outubro!$J$18</f>
        <v>29.52</v>
      </c>
      <c r="P47" s="8">
        <f>[42]Outubro!$J$19</f>
        <v>39.96</v>
      </c>
      <c r="Q47" s="8">
        <f>[42]Outubro!$J$20</f>
        <v>26.64</v>
      </c>
      <c r="R47" s="8">
        <f>[42]Outubro!$J$21</f>
        <v>67.680000000000007</v>
      </c>
      <c r="S47" s="8">
        <f>[42]Outubro!$J$22</f>
        <v>42.84</v>
      </c>
      <c r="T47" s="8">
        <f>[42]Outubro!$J$23</f>
        <v>21.96</v>
      </c>
      <c r="U47" s="8">
        <f>[42]Outubro!$J$24</f>
        <v>30.24</v>
      </c>
      <c r="V47" s="8">
        <f>[42]Outubro!$J$25</f>
        <v>33.840000000000003</v>
      </c>
      <c r="W47" s="8">
        <f>[42]Outubro!$J$26</f>
        <v>75.239999999999995</v>
      </c>
      <c r="X47" s="8">
        <f>[42]Outubro!$J$27</f>
        <v>48.24</v>
      </c>
      <c r="Y47" s="8">
        <f>[42]Outubro!$J$28</f>
        <v>47.88</v>
      </c>
      <c r="Z47" s="8">
        <f>[42]Outubro!$J$29</f>
        <v>33.840000000000003</v>
      </c>
      <c r="AA47" s="8">
        <f>[42]Outubro!$J$30</f>
        <v>32.04</v>
      </c>
      <c r="AB47" s="8">
        <f>[42]Outubro!$J$31</f>
        <v>22.32</v>
      </c>
      <c r="AC47" s="8">
        <f>[42]Outubro!$J$32</f>
        <v>28.44</v>
      </c>
      <c r="AD47" s="8">
        <f>[42]Outubro!$J$33</f>
        <v>25.56</v>
      </c>
      <c r="AE47" s="8">
        <f>[42]Outubro!$J$34</f>
        <v>47.88</v>
      </c>
      <c r="AF47" s="8">
        <f>[42]Outubro!$J$35</f>
        <v>35.64</v>
      </c>
      <c r="AG47" s="37">
        <f>MAX(B47:AF47)</f>
        <v>77.040000000000006</v>
      </c>
      <c r="AH47" s="35">
        <f>AVERAGE(B47:AF47)</f>
        <v>38.043870967741945</v>
      </c>
      <c r="AK47" t="s">
        <v>13</v>
      </c>
    </row>
    <row r="48" spans="1:38" x14ac:dyDescent="0.2">
      <c r="A48" s="5" t="s">
        <v>49</v>
      </c>
      <c r="B48" s="8">
        <f>[43]Outubro!$J$5</f>
        <v>41.76</v>
      </c>
      <c r="C48" s="8">
        <f>[43]Outubro!$J$6</f>
        <v>38.159999999999997</v>
      </c>
      <c r="D48" s="8">
        <f>[43]Outubro!$J$7</f>
        <v>34.56</v>
      </c>
      <c r="E48" s="8">
        <f>[43]Outubro!$J$8</f>
        <v>41.04</v>
      </c>
      <c r="F48" s="8">
        <f>[43]Outubro!$J$9</f>
        <v>45</v>
      </c>
      <c r="G48" s="8">
        <f>[43]Outubro!$J$10</f>
        <v>32.04</v>
      </c>
      <c r="H48" s="8">
        <f>[43]Outubro!$J$11</f>
        <v>36.72</v>
      </c>
      <c r="I48" s="8">
        <f>[43]Outubro!$J$12</f>
        <v>37.799999999999997</v>
      </c>
      <c r="J48" s="8">
        <f>[43]Outubro!$J$13</f>
        <v>44.64</v>
      </c>
      <c r="K48" s="8">
        <f>[43]Outubro!$J$14</f>
        <v>32.4</v>
      </c>
      <c r="L48" s="8">
        <f>[43]Outubro!$J$15</f>
        <v>53.64</v>
      </c>
      <c r="M48" s="8">
        <f>[43]Outubro!$J$16</f>
        <v>29.52</v>
      </c>
      <c r="N48" s="8">
        <f>[43]Outubro!$J$17</f>
        <v>50.4</v>
      </c>
      <c r="O48" s="8">
        <f>[43]Outubro!$J$18</f>
        <v>35.28</v>
      </c>
      <c r="P48" s="8">
        <f>[43]Outubro!$J$19</f>
        <v>80.28</v>
      </c>
      <c r="Q48" s="8">
        <f>[43]Outubro!$J$20</f>
        <v>50.4</v>
      </c>
      <c r="R48" s="8">
        <f>[43]Outubro!$J$21</f>
        <v>72.72</v>
      </c>
      <c r="S48" s="8">
        <f>[43]Outubro!$J$22</f>
        <v>54</v>
      </c>
      <c r="T48" s="8">
        <f>[43]Outubro!$J$23</f>
        <v>33.840000000000003</v>
      </c>
      <c r="U48" s="8">
        <f>[43]Outubro!$J$24</f>
        <v>49.32</v>
      </c>
      <c r="V48" s="8">
        <f>[43]Outubro!$J$25</f>
        <v>64.44</v>
      </c>
      <c r="W48" s="8">
        <f>[43]Outubro!$J$26</f>
        <v>37.799999999999997</v>
      </c>
      <c r="X48" s="8">
        <f>[43]Outubro!$J$27</f>
        <v>44.28</v>
      </c>
      <c r="Y48" s="8">
        <f>[43]Outubro!$J$28</f>
        <v>51.84</v>
      </c>
      <c r="Z48" s="8">
        <f>[43]Outubro!$J$29</f>
        <v>44.28</v>
      </c>
      <c r="AA48" s="8">
        <f>[43]Outubro!$J$30</f>
        <v>68.400000000000006</v>
      </c>
      <c r="AB48" s="8">
        <f>[43]Outubro!$J$31</f>
        <v>26.64</v>
      </c>
      <c r="AC48" s="8">
        <f>[43]Outubro!$J$32</f>
        <v>37.44</v>
      </c>
      <c r="AD48" s="8">
        <f>[43]Outubro!$J$33</f>
        <v>39.6</v>
      </c>
      <c r="AE48" s="8">
        <f>[43]Outubro!$J$34</f>
        <v>58.68</v>
      </c>
      <c r="AF48" s="8">
        <f>[43]Outubro!$J$35</f>
        <v>50.04</v>
      </c>
      <c r="AG48" s="37">
        <f>MAX(B48:AF48)</f>
        <v>80.28</v>
      </c>
      <c r="AH48" s="35">
        <f>AVERAGE(B48:AF48)</f>
        <v>45.708387096774196</v>
      </c>
      <c r="AI48" s="9" t="s">
        <v>13</v>
      </c>
      <c r="AK48" t="s">
        <v>13</v>
      </c>
    </row>
    <row r="49" spans="1:38" x14ac:dyDescent="0.2">
      <c r="A49" s="5" t="s">
        <v>50</v>
      </c>
      <c r="B49" s="8">
        <f>[44]Outubro!$J$5</f>
        <v>32.76</v>
      </c>
      <c r="C49" s="8">
        <f>[44]Outubro!$J$6</f>
        <v>39.6</v>
      </c>
      <c r="D49" s="8">
        <f>[44]Outubro!$J$7</f>
        <v>21.24</v>
      </c>
      <c r="E49" s="8">
        <f>[44]Outubro!$J$8</f>
        <v>29.88</v>
      </c>
      <c r="F49" s="8">
        <f>[44]Outubro!$J$9</f>
        <v>31.68</v>
      </c>
      <c r="G49" s="8">
        <f>[44]Outubro!$J$10</f>
        <v>19.079999999999998</v>
      </c>
      <c r="H49" s="8">
        <f>[44]Outubro!$J$11</f>
        <v>22.32</v>
      </c>
      <c r="I49" s="8">
        <f>[44]Outubro!$J$12</f>
        <v>27.36</v>
      </c>
      <c r="J49" s="8">
        <f>[44]Outubro!$J$13</f>
        <v>37.08</v>
      </c>
      <c r="K49" s="8">
        <f>[44]Outubro!$J$14</f>
        <v>32.76</v>
      </c>
      <c r="L49" s="8">
        <f>[44]Outubro!$J$15</f>
        <v>39.6</v>
      </c>
      <c r="M49" s="8">
        <f>[44]Outubro!$J$16</f>
        <v>19.079999999999998</v>
      </c>
      <c r="N49" s="8">
        <f>[44]Outubro!$J$17</f>
        <v>23.04</v>
      </c>
      <c r="O49" s="8">
        <f>[44]Outubro!$J$18</f>
        <v>28.44</v>
      </c>
      <c r="P49" s="8">
        <f>[44]Outubro!$J$19</f>
        <v>26.28</v>
      </c>
      <c r="Q49" s="8">
        <f>[44]Outubro!$J$20</f>
        <v>26.28</v>
      </c>
      <c r="R49" s="8">
        <f>[44]Outubro!$J$21</f>
        <v>21.6</v>
      </c>
      <c r="S49" s="8">
        <f>[44]Outubro!$J$22</f>
        <v>29.88</v>
      </c>
      <c r="T49" s="8">
        <f>[44]Outubro!$J$23</f>
        <v>28.08</v>
      </c>
      <c r="U49" s="8">
        <f>[44]Outubro!$J$24</f>
        <v>25.2</v>
      </c>
      <c r="V49" s="8">
        <f>[44]Outubro!$J$25</f>
        <v>20.52</v>
      </c>
      <c r="W49" s="8">
        <f>[44]Outubro!$J$26</f>
        <v>24.48</v>
      </c>
      <c r="X49" s="8">
        <f>[44]Outubro!$J$27</f>
        <v>30.96</v>
      </c>
      <c r="Y49" s="8">
        <f>[44]Outubro!$J$28</f>
        <v>34.92</v>
      </c>
      <c r="Z49" s="8">
        <f>[44]Outubro!$J$29</f>
        <v>45</v>
      </c>
      <c r="AA49" s="8">
        <f>[44]Outubro!$J$30</f>
        <v>39.6</v>
      </c>
      <c r="AB49" s="8">
        <f>[44]Outubro!$J$31</f>
        <v>17.64</v>
      </c>
      <c r="AC49" s="8">
        <f>[44]Outubro!$J$32</f>
        <v>24.48</v>
      </c>
      <c r="AD49" s="8">
        <f>[44]Outubro!$J$33</f>
        <v>24.12</v>
      </c>
      <c r="AE49" s="8">
        <f>[44]Outubro!$J$34</f>
        <v>25.2</v>
      </c>
      <c r="AF49" s="8">
        <f>[44]Outubro!$J$35</f>
        <v>36</v>
      </c>
      <c r="AG49" s="37">
        <f>MAX(B49:AF49)</f>
        <v>45</v>
      </c>
      <c r="AH49" s="35">
        <f>AVERAGE(B49:AF49)</f>
        <v>28.521290322580651</v>
      </c>
      <c r="AL49" t="s">
        <v>13</v>
      </c>
    </row>
    <row r="50" spans="1:38" s="4" customFormat="1" ht="17.100000000000001" customHeight="1" x14ac:dyDescent="0.2">
      <c r="A50" s="13" t="s">
        <v>59</v>
      </c>
      <c r="B50" s="14">
        <f t="shared" ref="B50:AG50" si="5">MAX(B5:B49)</f>
        <v>56.16</v>
      </c>
      <c r="C50" s="14">
        <f t="shared" si="5"/>
        <v>53.28</v>
      </c>
      <c r="D50" s="14">
        <f t="shared" si="5"/>
        <v>70.2</v>
      </c>
      <c r="E50" s="14">
        <f t="shared" si="5"/>
        <v>67.319999999999993</v>
      </c>
      <c r="F50" s="14">
        <f t="shared" si="5"/>
        <v>48.96</v>
      </c>
      <c r="G50" s="14">
        <f t="shared" si="5"/>
        <v>158.11199999999999</v>
      </c>
      <c r="H50" s="14">
        <f t="shared" si="5"/>
        <v>54</v>
      </c>
      <c r="I50" s="14">
        <f t="shared" si="5"/>
        <v>56.52</v>
      </c>
      <c r="J50" s="14">
        <f t="shared" si="5"/>
        <v>84.96</v>
      </c>
      <c r="K50" s="14">
        <f t="shared" si="5"/>
        <v>60.12</v>
      </c>
      <c r="L50" s="14">
        <f t="shared" si="5"/>
        <v>62.64</v>
      </c>
      <c r="M50" s="14">
        <f t="shared" si="5"/>
        <v>64.8</v>
      </c>
      <c r="N50" s="14">
        <f t="shared" si="5"/>
        <v>77.040000000000006</v>
      </c>
      <c r="O50" s="14">
        <f t="shared" si="5"/>
        <v>52.2</v>
      </c>
      <c r="P50" s="14">
        <f t="shared" si="5"/>
        <v>80.28</v>
      </c>
      <c r="Q50" s="14">
        <f t="shared" si="5"/>
        <v>76.680000000000007</v>
      </c>
      <c r="R50" s="14">
        <f t="shared" si="5"/>
        <v>72.72</v>
      </c>
      <c r="S50" s="14">
        <f t="shared" si="5"/>
        <v>71.64</v>
      </c>
      <c r="T50" s="14">
        <f t="shared" si="5"/>
        <v>61.92</v>
      </c>
      <c r="U50" s="14">
        <f t="shared" si="5"/>
        <v>56.52</v>
      </c>
      <c r="V50" s="14">
        <f t="shared" si="5"/>
        <v>64.44</v>
      </c>
      <c r="W50" s="14">
        <f t="shared" si="5"/>
        <v>87.12</v>
      </c>
      <c r="X50" s="14">
        <f t="shared" si="5"/>
        <v>73.8</v>
      </c>
      <c r="Y50" s="14">
        <f t="shared" si="5"/>
        <v>81.36</v>
      </c>
      <c r="Z50" s="14">
        <f t="shared" si="5"/>
        <v>73.44</v>
      </c>
      <c r="AA50" s="14">
        <f t="shared" si="5"/>
        <v>93.24</v>
      </c>
      <c r="AB50" s="14">
        <f t="shared" si="5"/>
        <v>41.76</v>
      </c>
      <c r="AC50" s="14">
        <f t="shared" si="5"/>
        <v>41.4</v>
      </c>
      <c r="AD50" s="14">
        <f t="shared" si="5"/>
        <v>52.56</v>
      </c>
      <c r="AE50" s="14">
        <f t="shared" si="5"/>
        <v>62.64</v>
      </c>
      <c r="AF50" s="14">
        <f t="shared" si="5"/>
        <v>61.56</v>
      </c>
      <c r="AG50" s="37">
        <f t="shared" si="5"/>
        <v>128.304</v>
      </c>
      <c r="AH50" s="35">
        <f>AVERAGE(B50:AF50)</f>
        <v>68.367483870967732</v>
      </c>
    </row>
    <row r="51" spans="1:38" x14ac:dyDescent="0.2">
      <c r="A51" s="15" t="s">
        <v>52</v>
      </c>
      <c r="B51" s="16"/>
      <c r="C51" s="16"/>
      <c r="D51" s="16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8"/>
      <c r="AE51" s="19"/>
      <c r="AF51" s="19"/>
      <c r="AG51" s="38"/>
      <c r="AH51" s="39"/>
    </row>
    <row r="52" spans="1:38" x14ac:dyDescent="0.2">
      <c r="A52" s="15" t="s">
        <v>53</v>
      </c>
      <c r="B52" s="21"/>
      <c r="C52" s="21"/>
      <c r="D52" s="21"/>
      <c r="E52" s="21"/>
      <c r="F52" s="21"/>
      <c r="G52" s="21"/>
      <c r="H52" s="21"/>
      <c r="I52" s="21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17"/>
      <c r="U52" s="117"/>
      <c r="V52" s="117"/>
      <c r="W52" s="117"/>
      <c r="X52" s="117"/>
      <c r="Y52" s="17"/>
      <c r="Z52" s="17"/>
      <c r="AA52" s="17"/>
      <c r="AB52" s="17"/>
      <c r="AC52" s="17"/>
      <c r="AD52" s="17"/>
      <c r="AE52" s="17"/>
      <c r="AF52" s="17"/>
      <c r="AG52" s="38"/>
      <c r="AH52" s="40"/>
    </row>
    <row r="53" spans="1:38" x14ac:dyDescent="0.2">
      <c r="A53" s="22"/>
      <c r="B53" s="17"/>
      <c r="C53" s="17"/>
      <c r="D53" s="17"/>
      <c r="E53" s="17"/>
      <c r="F53" s="17"/>
      <c r="G53" s="17"/>
      <c r="H53" s="17"/>
      <c r="I53" s="17"/>
      <c r="J53" s="23"/>
      <c r="K53" s="23"/>
      <c r="L53" s="23"/>
      <c r="M53" s="23"/>
      <c r="N53" s="23"/>
      <c r="O53" s="23"/>
      <c r="P53" s="23"/>
      <c r="Q53" s="17"/>
      <c r="R53" s="17"/>
      <c r="S53" s="17"/>
      <c r="T53" s="113"/>
      <c r="U53" s="113"/>
      <c r="V53" s="113"/>
      <c r="W53" s="113"/>
      <c r="X53" s="113"/>
      <c r="Y53" s="17"/>
      <c r="Z53" s="17"/>
      <c r="AA53" s="17"/>
      <c r="AB53" s="17"/>
      <c r="AC53" s="17"/>
      <c r="AD53" s="18"/>
      <c r="AE53" s="18"/>
      <c r="AF53" s="18"/>
      <c r="AG53" s="38"/>
      <c r="AH53" s="40"/>
    </row>
    <row r="54" spans="1:38" x14ac:dyDescent="0.2">
      <c r="A54" s="24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/>
      <c r="AE54" s="18"/>
      <c r="AF54" s="18"/>
      <c r="AG54" s="38"/>
      <c r="AH54" s="41"/>
    </row>
    <row r="55" spans="1:38" x14ac:dyDescent="0.2">
      <c r="A55" s="2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38"/>
      <c r="AH55" s="39"/>
      <c r="AK55" t="s">
        <v>13</v>
      </c>
    </row>
    <row r="56" spans="1:38" x14ac:dyDescent="0.2">
      <c r="A56" s="2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5"/>
      <c r="AF56" s="25"/>
      <c r="AG56" s="38"/>
      <c r="AH56" s="39"/>
    </row>
    <row r="57" spans="1:38" x14ac:dyDescent="0.2">
      <c r="A57" s="26"/>
      <c r="B57" s="27"/>
      <c r="C57" s="27"/>
      <c r="D57" s="27"/>
      <c r="E57" s="27"/>
      <c r="F57" s="27"/>
      <c r="G57" s="27" t="s">
        <v>13</v>
      </c>
      <c r="H57" s="27"/>
      <c r="I57" s="27"/>
      <c r="J57" s="27"/>
      <c r="K57" s="27"/>
      <c r="L57" s="27" t="s">
        <v>13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42"/>
      <c r="AH57" s="43"/>
    </row>
    <row r="58" spans="1:38" x14ac:dyDescent="0.2">
      <c r="AG58" s="2"/>
    </row>
    <row r="61" spans="1:38" x14ac:dyDescent="0.2">
      <c r="R61" s="1" t="s">
        <v>13</v>
      </c>
      <c r="S61" s="1" t="s">
        <v>13</v>
      </c>
    </row>
    <row r="62" spans="1:38" x14ac:dyDescent="0.2">
      <c r="N62" s="1" t="s">
        <v>13</v>
      </c>
      <c r="O62" s="1" t="s">
        <v>13</v>
      </c>
      <c r="S62" s="1" t="s">
        <v>13</v>
      </c>
      <c r="AK62" t="s">
        <v>13</v>
      </c>
    </row>
    <row r="63" spans="1:38" x14ac:dyDescent="0.2">
      <c r="N63" s="1" t="s">
        <v>13</v>
      </c>
    </row>
    <row r="64" spans="1:38" x14ac:dyDescent="0.2">
      <c r="G64" s="1" t="s">
        <v>13</v>
      </c>
    </row>
    <row r="65" spans="7:34" x14ac:dyDescent="0.2">
      <c r="L65" s="1" t="s">
        <v>13</v>
      </c>
      <c r="M65" s="1" t="s">
        <v>13</v>
      </c>
      <c r="O65" s="1" t="s">
        <v>13</v>
      </c>
      <c r="P65" s="1" t="s">
        <v>13</v>
      </c>
      <c r="W65" s="1" t="s">
        <v>58</v>
      </c>
      <c r="AA65" s="1" t="s">
        <v>13</v>
      </c>
      <c r="AC65" s="1" t="s">
        <v>13</v>
      </c>
      <c r="AH65" s="44" t="s">
        <v>13</v>
      </c>
    </row>
    <row r="66" spans="7:34" x14ac:dyDescent="0.2">
      <c r="K66" s="1" t="s">
        <v>13</v>
      </c>
    </row>
    <row r="67" spans="7:34" x14ac:dyDescent="0.2">
      <c r="K67" s="1" t="s">
        <v>13</v>
      </c>
    </row>
    <row r="68" spans="7:34" x14ac:dyDescent="0.2">
      <c r="G68" s="1" t="s">
        <v>13</v>
      </c>
      <c r="H68" s="1" t="s">
        <v>13</v>
      </c>
    </row>
    <row r="69" spans="7:34" x14ac:dyDescent="0.2">
      <c r="P69" s="1" t="s">
        <v>13</v>
      </c>
    </row>
    <row r="71" spans="7:34" x14ac:dyDescent="0.2">
      <c r="H71" s="1" t="s">
        <v>13</v>
      </c>
      <c r="Z71" s="1" t="s">
        <v>13</v>
      </c>
    </row>
    <row r="72" spans="7:34" x14ac:dyDescent="0.2">
      <c r="I72" s="1" t="s">
        <v>13</v>
      </c>
      <c r="T72" s="1" t="s">
        <v>13</v>
      </c>
    </row>
  </sheetData>
  <mergeCells count="36">
    <mergeCell ref="A1:AH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D3:AD4"/>
    <mergeCell ref="AE3:AE4"/>
    <mergeCell ref="AF3:AF4"/>
    <mergeCell ref="T52:X52"/>
    <mergeCell ref="T53:X53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</mergeCells>
  <pageMargins left="0.39374999999999999" right="0.39374999999999999" top="1.1812499999999999" bottom="0.98402777777777795" header="0.51180555555555496" footer="0.51180555555555496"/>
  <pageSetup paperSize="9" scale="65" firstPageNumber="0" orientation="landscape" horizontalDpi="300" verticalDpi="300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showGridLines="0" topLeftCell="A7" zoomScale="90" zoomScaleNormal="90" workbookViewId="0">
      <selection activeCell="AK36" sqref="AK36"/>
    </sheetView>
  </sheetViews>
  <sheetFormatPr defaultColWidth="8.7109375" defaultRowHeight="12.75" x14ac:dyDescent="0.2"/>
  <cols>
    <col min="1" max="1" width="43" style="1" customWidth="1"/>
    <col min="2" max="3" width="7" style="1" customWidth="1"/>
    <col min="4" max="4" width="6.42578125" style="1" customWidth="1"/>
    <col min="5" max="5" width="6" style="1" customWidth="1"/>
    <col min="6" max="6" width="6.85546875" style="1" customWidth="1"/>
    <col min="7" max="7" width="6.140625" style="1" customWidth="1"/>
    <col min="8" max="8" width="7.28515625" style="1" customWidth="1"/>
    <col min="9" max="9" width="6.42578125" style="1" customWidth="1"/>
    <col min="10" max="10" width="6.140625" style="1" customWidth="1"/>
    <col min="11" max="12" width="6" style="1" customWidth="1"/>
    <col min="13" max="14" width="6.28515625" style="1" customWidth="1"/>
    <col min="15" max="15" width="6.5703125" style="1" customWidth="1"/>
    <col min="16" max="17" width="6" style="1" customWidth="1"/>
    <col min="18" max="18" width="5.85546875" style="1" customWidth="1"/>
    <col min="19" max="19" width="6.140625" style="1" customWidth="1"/>
    <col min="20" max="21" width="6.42578125" style="1" customWidth="1"/>
    <col min="22" max="22" width="5.5703125" style="1" customWidth="1"/>
    <col min="23" max="24" width="6.140625" style="1" customWidth="1"/>
    <col min="25" max="25" width="6.28515625" style="1" customWidth="1"/>
    <col min="26" max="26" width="6.140625" style="1" customWidth="1"/>
    <col min="27" max="27" width="6" style="1" customWidth="1"/>
    <col min="28" max="29" width="6.42578125" style="1" customWidth="1"/>
    <col min="30" max="32" width="6.5703125" style="1" customWidth="1"/>
    <col min="33" max="33" width="8.28515625" style="2" customWidth="1"/>
    <col min="34" max="34" width="7.85546875" style="44" customWidth="1"/>
    <col min="35" max="35" width="15.28515625" style="50" customWidth="1"/>
  </cols>
  <sheetData>
    <row r="1" spans="1:35" ht="20.100000000000001" customHeight="1" x14ac:dyDescent="0.2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5" s="3" customFormat="1" ht="20.100000000000001" customHeight="1" x14ac:dyDescent="0.2">
      <c r="A2" s="128" t="s">
        <v>1</v>
      </c>
      <c r="B2" s="129" t="s">
        <v>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</row>
    <row r="3" spans="1:35" s="4" customFormat="1" ht="20.100000000000001" customHeight="1" x14ac:dyDescent="0.2">
      <c r="A3" s="128"/>
      <c r="B3" s="124">
        <v>1</v>
      </c>
      <c r="C3" s="124">
        <f t="shared" ref="C3:AD3" si="0">SUM(B3+1)</f>
        <v>2</v>
      </c>
      <c r="D3" s="124">
        <f t="shared" si="0"/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  <c r="I3" s="124">
        <f t="shared" si="0"/>
        <v>8</v>
      </c>
      <c r="J3" s="124">
        <f t="shared" si="0"/>
        <v>9</v>
      </c>
      <c r="K3" s="124">
        <f t="shared" si="0"/>
        <v>10</v>
      </c>
      <c r="L3" s="124">
        <f t="shared" si="0"/>
        <v>11</v>
      </c>
      <c r="M3" s="124">
        <f t="shared" si="0"/>
        <v>12</v>
      </c>
      <c r="N3" s="124">
        <f t="shared" si="0"/>
        <v>13</v>
      </c>
      <c r="O3" s="124">
        <f t="shared" si="0"/>
        <v>14</v>
      </c>
      <c r="P3" s="124">
        <f t="shared" si="0"/>
        <v>15</v>
      </c>
      <c r="Q3" s="124">
        <f t="shared" si="0"/>
        <v>16</v>
      </c>
      <c r="R3" s="124">
        <f t="shared" si="0"/>
        <v>17</v>
      </c>
      <c r="S3" s="124">
        <f t="shared" si="0"/>
        <v>18</v>
      </c>
      <c r="T3" s="124">
        <f t="shared" si="0"/>
        <v>19</v>
      </c>
      <c r="U3" s="124">
        <f t="shared" si="0"/>
        <v>20</v>
      </c>
      <c r="V3" s="124">
        <f t="shared" si="0"/>
        <v>21</v>
      </c>
      <c r="W3" s="124">
        <f t="shared" si="0"/>
        <v>22</v>
      </c>
      <c r="X3" s="124">
        <f t="shared" si="0"/>
        <v>23</v>
      </c>
      <c r="Y3" s="124">
        <f t="shared" si="0"/>
        <v>24</v>
      </c>
      <c r="Z3" s="124">
        <f t="shared" si="0"/>
        <v>25</v>
      </c>
      <c r="AA3" s="124">
        <f t="shared" si="0"/>
        <v>26</v>
      </c>
      <c r="AB3" s="124">
        <f t="shared" si="0"/>
        <v>27</v>
      </c>
      <c r="AC3" s="124">
        <f t="shared" si="0"/>
        <v>28</v>
      </c>
      <c r="AD3" s="124">
        <f t="shared" si="0"/>
        <v>29</v>
      </c>
      <c r="AE3" s="125">
        <v>30</v>
      </c>
      <c r="AF3" s="125">
        <v>31</v>
      </c>
      <c r="AG3" s="32" t="s">
        <v>69</v>
      </c>
      <c r="AH3" s="51" t="s">
        <v>56</v>
      </c>
      <c r="AI3" s="126" t="s">
        <v>70</v>
      </c>
    </row>
    <row r="4" spans="1:35" s="4" customFormat="1" ht="20.100000000000001" customHeight="1" x14ac:dyDescent="0.2">
      <c r="A4" s="128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32" t="s">
        <v>57</v>
      </c>
      <c r="AH4" s="51" t="s">
        <v>57</v>
      </c>
      <c r="AI4" s="126" t="s">
        <v>57</v>
      </c>
    </row>
    <row r="5" spans="1:35" s="4" customFormat="1" x14ac:dyDescent="0.2">
      <c r="A5" s="5" t="s">
        <v>4</v>
      </c>
      <c r="B5" s="64">
        <f>[1]Outubro!$K$5</f>
        <v>0</v>
      </c>
      <c r="C5" s="64">
        <f>[1]Outubro!$K$6</f>
        <v>0</v>
      </c>
      <c r="D5" s="64">
        <f>[1]Outubro!$K$7</f>
        <v>0</v>
      </c>
      <c r="E5" s="64">
        <f>[1]Outubro!$K$8</f>
        <v>0</v>
      </c>
      <c r="F5" s="64">
        <f>[1]Outubro!$K$9</f>
        <v>0</v>
      </c>
      <c r="G5" s="64">
        <f>[1]Outubro!$K$10</f>
        <v>0</v>
      </c>
      <c r="H5" s="64">
        <f>[1]Outubro!$K$11</f>
        <v>0</v>
      </c>
      <c r="I5" s="64">
        <f>[1]Outubro!$K$12</f>
        <v>0</v>
      </c>
      <c r="J5" s="64">
        <f>[1]Outubro!$K$13</f>
        <v>0.6</v>
      </c>
      <c r="K5" s="64">
        <f>[1]Outubro!$K$14</f>
        <v>11.2</v>
      </c>
      <c r="L5" s="64">
        <f>[1]Outubro!$K$15</f>
        <v>0</v>
      </c>
      <c r="M5" s="64">
        <f>[1]Outubro!$K$16</f>
        <v>0.2</v>
      </c>
      <c r="N5" s="64">
        <f>[1]Outubro!$K$17</f>
        <v>0</v>
      </c>
      <c r="O5" s="64">
        <f>[1]Outubro!$K$18</f>
        <v>0</v>
      </c>
      <c r="P5" s="64">
        <f>[1]Outubro!$K$19</f>
        <v>0</v>
      </c>
      <c r="Q5" s="64">
        <f>[1]Outubro!$K$20</f>
        <v>0</v>
      </c>
      <c r="R5" s="64">
        <f>[1]Outubro!$K$21</f>
        <v>0</v>
      </c>
      <c r="S5" s="64">
        <f>[1]Outubro!$K$22</f>
        <v>3.4</v>
      </c>
      <c r="T5" s="64">
        <f>[1]Outubro!$K$23</f>
        <v>0.6</v>
      </c>
      <c r="U5" s="64">
        <f>[1]Outubro!$K$24</f>
        <v>2.2000000000000002</v>
      </c>
      <c r="V5" s="64">
        <f>[1]Outubro!$K$25</f>
        <v>0</v>
      </c>
      <c r="W5" s="64">
        <f>[1]Outubro!$K$26</f>
        <v>0</v>
      </c>
      <c r="X5" s="64">
        <f>[1]Outubro!$K$27</f>
        <v>0</v>
      </c>
      <c r="Y5" s="64">
        <f>[1]Outubro!$K$28</f>
        <v>0</v>
      </c>
      <c r="Z5" s="64">
        <f>[1]Outubro!$K$29</f>
        <v>11.4</v>
      </c>
      <c r="AA5" s="64">
        <f>[1]Outubro!$K$30</f>
        <v>33.200000000000003</v>
      </c>
      <c r="AB5" s="64">
        <f>[1]Outubro!$K$31</f>
        <v>0</v>
      </c>
      <c r="AC5" s="64">
        <f>[1]Outubro!$K$32</f>
        <v>0.6</v>
      </c>
      <c r="AD5" s="64">
        <f>[1]Outubro!$K$33</f>
        <v>0</v>
      </c>
      <c r="AE5" s="64">
        <f>[1]Outubro!$K$34</f>
        <v>0</v>
      </c>
      <c r="AF5" s="64">
        <f>[1]Outubro!$K$35</f>
        <v>0</v>
      </c>
      <c r="AG5" s="37">
        <f t="shared" ref="AG5:AG11" si="1">SUM(B5:AF5)</f>
        <v>63.400000000000006</v>
      </c>
      <c r="AH5" s="52">
        <f t="shared" ref="AH5:AH11" si="2">MAX(B5:AF5)</f>
        <v>33.200000000000003</v>
      </c>
      <c r="AI5" s="53">
        <f t="shared" ref="AI5:AI11" si="3">COUNTIF(B5:AF5,"=0,0")</f>
        <v>22</v>
      </c>
    </row>
    <row r="6" spans="1:35" s="55" customFormat="1" x14ac:dyDescent="0.2">
      <c r="A6" s="133" t="s">
        <v>5</v>
      </c>
      <c r="B6" s="8">
        <f>[2]Outubro!$K$5</f>
        <v>0</v>
      </c>
      <c r="C6" s="8">
        <f>[2]Outubro!$K$6</f>
        <v>0</v>
      </c>
      <c r="D6" s="8">
        <f>[2]Outubro!$K$7</f>
        <v>0</v>
      </c>
      <c r="E6" s="8">
        <f>[2]Outubro!$K$8</f>
        <v>0</v>
      </c>
      <c r="F6" s="8">
        <f>[2]Outubro!$K$9</f>
        <v>0</v>
      </c>
      <c r="G6" s="8">
        <f>[2]Outubro!$K$10</f>
        <v>0</v>
      </c>
      <c r="H6" s="8">
        <f>[2]Outubro!$K$11</f>
        <v>0</v>
      </c>
      <c r="I6" s="8">
        <f>[2]Outubro!$K$12</f>
        <v>0</v>
      </c>
      <c r="J6" s="8">
        <f>[2]Outubro!$K$13</f>
        <v>0</v>
      </c>
      <c r="K6" s="8">
        <f>[2]Outubro!$K$14</f>
        <v>29.2</v>
      </c>
      <c r="L6" s="8">
        <f>[2]Outubro!$K$15</f>
        <v>46</v>
      </c>
      <c r="M6" s="8">
        <f>[2]Outubro!$K$16</f>
        <v>0.2</v>
      </c>
      <c r="N6" s="8">
        <f>[2]Outubro!$K$17</f>
        <v>0</v>
      </c>
      <c r="O6" s="8">
        <f>[2]Outubro!$K$18</f>
        <v>0</v>
      </c>
      <c r="P6" s="8">
        <f>[2]Outubro!$K$19</f>
        <v>1.6</v>
      </c>
      <c r="Q6" s="8">
        <f>[2]Outubro!$K$20</f>
        <v>2</v>
      </c>
      <c r="R6" s="8">
        <f>[2]Outubro!$K$21</f>
        <v>6</v>
      </c>
      <c r="S6" s="8">
        <f>[2]Outubro!$K$22</f>
        <v>20</v>
      </c>
      <c r="T6" s="8">
        <f>[2]Outubro!$K$23</f>
        <v>0.2</v>
      </c>
      <c r="U6" s="8">
        <f>[2]Outubro!$K$24</f>
        <v>0.2</v>
      </c>
      <c r="V6" s="8">
        <f>[2]Outubro!$K$25</f>
        <v>0</v>
      </c>
      <c r="W6" s="8">
        <f>[2]Outubro!$K$26</f>
        <v>2.4</v>
      </c>
      <c r="X6" s="8">
        <f>[2]Outubro!$K$27</f>
        <v>8.1999999999999993</v>
      </c>
      <c r="Y6" s="8">
        <f>[2]Outubro!$K$28</f>
        <v>0</v>
      </c>
      <c r="Z6" s="8">
        <f>[2]Outubro!$K$29</f>
        <v>0</v>
      </c>
      <c r="AA6" s="8">
        <f>[2]Outubro!$K$30</f>
        <v>0.6</v>
      </c>
      <c r="AB6" s="8">
        <f>[2]Outubro!$K$31</f>
        <v>0</v>
      </c>
      <c r="AC6" s="8">
        <f>[2]Outubro!$K$32</f>
        <v>7.8</v>
      </c>
      <c r="AD6" s="8">
        <f>[2]Outubro!$K$33</f>
        <v>0</v>
      </c>
      <c r="AE6" s="8">
        <f>[2]Outubro!$K$34</f>
        <v>0</v>
      </c>
      <c r="AF6" s="8">
        <f>[2]Outubro!$K$35</f>
        <v>0</v>
      </c>
      <c r="AG6" s="37">
        <f>SUM(B6:AF6)</f>
        <v>124.4</v>
      </c>
      <c r="AH6" s="52">
        <f t="shared" si="2"/>
        <v>46</v>
      </c>
      <c r="AI6" s="54">
        <f t="shared" si="3"/>
        <v>18</v>
      </c>
    </row>
    <row r="7" spans="1:35" x14ac:dyDescent="0.2">
      <c r="A7" s="5" t="s">
        <v>6</v>
      </c>
      <c r="B7" s="8">
        <f>[3]Outubro!$K$5</f>
        <v>0</v>
      </c>
      <c r="C7" s="8">
        <f>[3]Outubro!$K$6</f>
        <v>0</v>
      </c>
      <c r="D7" s="8">
        <f>[3]Outubro!$K$7</f>
        <v>0</v>
      </c>
      <c r="E7" s="8">
        <f>[3]Outubro!$K$8</f>
        <v>0</v>
      </c>
      <c r="F7" s="8">
        <f>[3]Outubro!$K$9</f>
        <v>0</v>
      </c>
      <c r="G7" s="8">
        <f>[3]Outubro!$K$10</f>
        <v>0</v>
      </c>
      <c r="H7" s="8">
        <f>[3]Outubro!$K$11</f>
        <v>0</v>
      </c>
      <c r="I7" s="8">
        <f>[3]Outubro!$K$12</f>
        <v>0</v>
      </c>
      <c r="J7" s="8">
        <f>[3]Outubro!$K$13</f>
        <v>3.2</v>
      </c>
      <c r="K7" s="8">
        <f>[3]Outubro!$K$14</f>
        <v>11.4</v>
      </c>
      <c r="L7" s="8">
        <f>[3]Outubro!$K$15</f>
        <v>21.4</v>
      </c>
      <c r="M7" s="8">
        <f>[3]Outubro!$K$16</f>
        <v>0.2</v>
      </c>
      <c r="N7" s="8">
        <f>[3]Outubro!$K$17</f>
        <v>0</v>
      </c>
      <c r="O7" s="8">
        <f>[3]Outubro!$K$18</f>
        <v>0</v>
      </c>
      <c r="P7" s="8">
        <f>[3]Outubro!$K$19</f>
        <v>0</v>
      </c>
      <c r="Q7" s="8">
        <f>[3]Outubro!$K$20</f>
        <v>0</v>
      </c>
      <c r="R7" s="8">
        <f>[3]Outubro!$K$21</f>
        <v>0</v>
      </c>
      <c r="S7" s="8">
        <f>[3]Outubro!$K$22</f>
        <v>0.4</v>
      </c>
      <c r="T7" s="8">
        <f>[3]Outubro!$K$23</f>
        <v>0.2</v>
      </c>
      <c r="U7" s="8">
        <f>[3]Outubro!$K$24</f>
        <v>0.2</v>
      </c>
      <c r="V7" s="8">
        <f>[3]Outubro!$K$25</f>
        <v>0</v>
      </c>
      <c r="W7" s="8">
        <f>[3]Outubro!$K$26</f>
        <v>0</v>
      </c>
      <c r="X7" s="8">
        <f>[3]Outubro!$K$27</f>
        <v>0</v>
      </c>
      <c r="Y7" s="8">
        <f>[3]Outubro!$K$28</f>
        <v>0</v>
      </c>
      <c r="Z7" s="8">
        <f>[3]Outubro!$K$29</f>
        <v>2.2000000000000002</v>
      </c>
      <c r="AA7" s="8">
        <f>[3]Outubro!$K$30</f>
        <v>1.4</v>
      </c>
      <c r="AB7" s="8">
        <f>[3]Outubro!$K$31</f>
        <v>0</v>
      </c>
      <c r="AC7" s="8">
        <f>[3]Outubro!$K$32</f>
        <v>0</v>
      </c>
      <c r="AD7" s="8">
        <f>[3]Outubro!$K$33</f>
        <v>0</v>
      </c>
      <c r="AE7" s="8">
        <f>[3]Outubro!$K$34</f>
        <v>0</v>
      </c>
      <c r="AF7" s="8">
        <f>[3]Outubro!$K$35</f>
        <v>0</v>
      </c>
      <c r="AG7" s="37">
        <f t="shared" si="1"/>
        <v>40.600000000000009</v>
      </c>
      <c r="AH7" s="52">
        <f t="shared" si="2"/>
        <v>21.4</v>
      </c>
      <c r="AI7" s="53">
        <f t="shared" si="3"/>
        <v>22</v>
      </c>
    </row>
    <row r="8" spans="1:35" x14ac:dyDescent="0.2">
      <c r="A8" s="5" t="s">
        <v>7</v>
      </c>
      <c r="B8" s="8">
        <f>[4]Outubro!$K$5</f>
        <v>0</v>
      </c>
      <c r="C8" s="8">
        <f>[4]Outubro!$K$6</f>
        <v>0</v>
      </c>
      <c r="D8" s="8">
        <f>[4]Outubro!$K$7</f>
        <v>0</v>
      </c>
      <c r="E8" s="8">
        <f>[4]Outubro!$K$8</f>
        <v>0</v>
      </c>
      <c r="F8" s="8">
        <f>[4]Outubro!$K$9</f>
        <v>0</v>
      </c>
      <c r="G8" s="8">
        <f>[4]Outubro!$K$10</f>
        <v>0</v>
      </c>
      <c r="H8" s="8">
        <f>[4]Outubro!$K$11</f>
        <v>0</v>
      </c>
      <c r="I8" s="8">
        <f>[4]Outubro!$K$12</f>
        <v>0</v>
      </c>
      <c r="J8" s="8">
        <f>[4]Outubro!$K$13</f>
        <v>0</v>
      </c>
      <c r="K8" s="8">
        <f>[4]Outubro!$K$14</f>
        <v>0.4</v>
      </c>
      <c r="L8" s="8">
        <f>[4]Outubro!$K$15</f>
        <v>33.799999999999997</v>
      </c>
      <c r="M8" s="8">
        <f>[4]Outubro!$K$16</f>
        <v>0</v>
      </c>
      <c r="N8" s="8">
        <f>[4]Outubro!$K$17</f>
        <v>0</v>
      </c>
      <c r="O8" s="8">
        <f>[4]Outubro!$K$18</f>
        <v>0</v>
      </c>
      <c r="P8" s="8">
        <f>[4]Outubro!$K$19</f>
        <v>0</v>
      </c>
      <c r="Q8" s="8">
        <f>[4]Outubro!$K$20</f>
        <v>0</v>
      </c>
      <c r="R8" s="8">
        <f>[4]Outubro!$K$21</f>
        <v>4.8</v>
      </c>
      <c r="S8" s="8">
        <f>[4]Outubro!$K$22</f>
        <v>20.8</v>
      </c>
      <c r="T8" s="8">
        <f>[4]Outubro!$K$23</f>
        <v>0.4</v>
      </c>
      <c r="U8" s="8">
        <f>[4]Outubro!$K$24</f>
        <v>2.2000000000000002</v>
      </c>
      <c r="V8" s="8">
        <f>[4]Outubro!$K$25</f>
        <v>1.6</v>
      </c>
      <c r="W8" s="8">
        <f>[4]Outubro!$K$26</f>
        <v>29.4</v>
      </c>
      <c r="X8" s="8">
        <f>[4]Outubro!$K$27</f>
        <v>0</v>
      </c>
      <c r="Y8" s="8">
        <f>[4]Outubro!$K$28</f>
        <v>0.4</v>
      </c>
      <c r="Z8" s="8">
        <f>[4]Outubro!$K$29</f>
        <v>23.8</v>
      </c>
      <c r="AA8" s="8">
        <f>[4]Outubro!$K$30</f>
        <v>31</v>
      </c>
      <c r="AB8" s="8">
        <f>[4]Outubro!$K$31</f>
        <v>0</v>
      </c>
      <c r="AC8" s="8">
        <f>[4]Outubro!$K$32</f>
        <v>0</v>
      </c>
      <c r="AD8" s="8">
        <f>[4]Outubro!$K$33</f>
        <v>0</v>
      </c>
      <c r="AE8" s="8">
        <f>[4]Outubro!$K$34</f>
        <v>0</v>
      </c>
      <c r="AF8" s="8">
        <f>[4]Outubro!$K$35</f>
        <v>0</v>
      </c>
      <c r="AG8" s="37">
        <f t="shared" si="1"/>
        <v>148.60000000000002</v>
      </c>
      <c r="AH8" s="52">
        <f t="shared" si="2"/>
        <v>33.799999999999997</v>
      </c>
      <c r="AI8" s="53">
        <f t="shared" si="3"/>
        <v>20</v>
      </c>
    </row>
    <row r="9" spans="1:35" x14ac:dyDescent="0.2">
      <c r="A9" s="5" t="s">
        <v>8</v>
      </c>
      <c r="B9" s="8">
        <f>[5]Outubro!$K$5</f>
        <v>0</v>
      </c>
      <c r="C9" s="8">
        <f>[5]Outubro!$K$6</f>
        <v>0</v>
      </c>
      <c r="D9" s="8">
        <f>[5]Outubro!$K$7</f>
        <v>0</v>
      </c>
      <c r="E9" s="8">
        <f>[5]Outubro!$K$8</f>
        <v>0</v>
      </c>
      <c r="F9" s="8">
        <f>[5]Outubro!$K$9</f>
        <v>0</v>
      </c>
      <c r="G9" s="8">
        <f>[5]Outubro!$K$10</f>
        <v>0</v>
      </c>
      <c r="H9" s="8">
        <f>[5]Outubro!$K$11</f>
        <v>0</v>
      </c>
      <c r="I9" s="8">
        <f>[5]Outubro!$K$12</f>
        <v>0</v>
      </c>
      <c r="J9" s="8">
        <f>[5]Outubro!$K$13</f>
        <v>0</v>
      </c>
      <c r="K9" s="8">
        <f>[5]Outubro!$K$14</f>
        <v>37.200000000000003</v>
      </c>
      <c r="L9" s="8">
        <f>[5]Outubro!$K$15</f>
        <v>39.799999999999997</v>
      </c>
      <c r="M9" s="8">
        <f>[5]Outubro!$K$16</f>
        <v>0.2</v>
      </c>
      <c r="N9" s="8">
        <f>[5]Outubro!$K$17</f>
        <v>0</v>
      </c>
      <c r="O9" s="8">
        <f>[5]Outubro!$K$18</f>
        <v>0</v>
      </c>
      <c r="P9" s="8">
        <f>[5]Outubro!$K$19</f>
        <v>0</v>
      </c>
      <c r="Q9" s="8">
        <f>[5]Outubro!$K$20</f>
        <v>0</v>
      </c>
      <c r="R9" s="8">
        <f>[5]Outubro!$K$21</f>
        <v>4.4000000000000004</v>
      </c>
      <c r="S9" s="8">
        <f>[5]Outubro!$K$22</f>
        <v>8.4</v>
      </c>
      <c r="T9" s="8">
        <f>[5]Outubro!$K$23</f>
        <v>0.2</v>
      </c>
      <c r="U9" s="8">
        <f>[5]Outubro!$K$24</f>
        <v>0</v>
      </c>
      <c r="V9" s="8">
        <f>[5]Outubro!$K$25</f>
        <v>0.2</v>
      </c>
      <c r="W9" s="8">
        <f>[5]Outubro!$K$26</f>
        <v>0.6</v>
      </c>
      <c r="X9" s="8">
        <f>[5]Outubro!$K$27</f>
        <v>0</v>
      </c>
      <c r="Y9" s="8">
        <f>[5]Outubro!$K$28</f>
        <v>0</v>
      </c>
      <c r="Z9" s="8">
        <f>[5]Outubro!$K$29</f>
        <v>0</v>
      </c>
      <c r="AA9" s="8">
        <f>[5]Outubro!$K$30</f>
        <v>0</v>
      </c>
      <c r="AB9" s="8">
        <f>[5]Outubro!$K$31</f>
        <v>0</v>
      </c>
      <c r="AC9" s="8">
        <f>[5]Outubro!$K$32</f>
        <v>0</v>
      </c>
      <c r="AD9" s="8">
        <f>[5]Outubro!$K$33</f>
        <v>0.2</v>
      </c>
      <c r="AE9" s="8">
        <f>[5]Outubro!$K$34</f>
        <v>2.2000000000000002</v>
      </c>
      <c r="AF9" s="8">
        <f>[5]Outubro!$K$35</f>
        <v>0</v>
      </c>
      <c r="AG9" s="37">
        <f t="shared" si="1"/>
        <v>93.40000000000002</v>
      </c>
      <c r="AH9" s="52">
        <f t="shared" si="2"/>
        <v>39.799999999999997</v>
      </c>
      <c r="AI9" s="53">
        <f t="shared" si="3"/>
        <v>21</v>
      </c>
    </row>
    <row r="10" spans="1:35" x14ac:dyDescent="0.2">
      <c r="A10" s="5" t="s">
        <v>9</v>
      </c>
      <c r="B10" s="8">
        <f>[6]Outubro!$K$5</f>
        <v>0</v>
      </c>
      <c r="C10" s="8">
        <f>[6]Outubro!$K$6</f>
        <v>1</v>
      </c>
      <c r="D10" s="8">
        <f>[6]Outubro!$K$7</f>
        <v>0.4</v>
      </c>
      <c r="E10" s="8">
        <f>[6]Outubro!$K$8</f>
        <v>0</v>
      </c>
      <c r="F10" s="8">
        <f>[6]Outubro!$K$9</f>
        <v>0</v>
      </c>
      <c r="G10" s="8">
        <f>[6]Outubro!$K$10</f>
        <v>0</v>
      </c>
      <c r="H10" s="8">
        <f>[6]Outubro!$K$11</f>
        <v>0</v>
      </c>
      <c r="I10" s="8">
        <f>[6]Outubro!$K$12</f>
        <v>0</v>
      </c>
      <c r="J10" s="8">
        <f>[6]Outubro!$K$13</f>
        <v>9.1999999999999993</v>
      </c>
      <c r="K10" s="8">
        <f>[6]Outubro!$K$14</f>
        <v>22.2</v>
      </c>
      <c r="L10" s="8">
        <f>[6]Outubro!$K$15</f>
        <v>0</v>
      </c>
      <c r="M10" s="8">
        <f>[6]Outubro!$K$16</f>
        <v>0</v>
      </c>
      <c r="N10" s="8">
        <f>[6]Outubro!$K$17</f>
        <v>0</v>
      </c>
      <c r="O10" s="8">
        <f>[6]Outubro!$K$18</f>
        <v>0</v>
      </c>
      <c r="P10" s="8">
        <f>[6]Outubro!$K$19</f>
        <v>0</v>
      </c>
      <c r="Q10" s="8">
        <f>[6]Outubro!$K$20</f>
        <v>0</v>
      </c>
      <c r="R10" s="8">
        <f>[6]Outubro!$K$21</f>
        <v>0</v>
      </c>
      <c r="S10" s="8">
        <f>[6]Outubro!$K$22</f>
        <v>1.6</v>
      </c>
      <c r="T10" s="8">
        <f>[6]Outubro!$K$23</f>
        <v>6</v>
      </c>
      <c r="U10" s="8">
        <f>[6]Outubro!$K$24</f>
        <v>1.6</v>
      </c>
      <c r="V10" s="8">
        <f>[6]Outubro!$K$25</f>
        <v>0</v>
      </c>
      <c r="W10" s="8">
        <f>[6]Outubro!$K$26</f>
        <v>1.2</v>
      </c>
      <c r="X10" s="8">
        <f>[6]Outubro!$K$27</f>
        <v>0</v>
      </c>
      <c r="Y10" s="8">
        <f>[6]Outubro!$K$28</f>
        <v>0</v>
      </c>
      <c r="Z10" s="8">
        <f>[6]Outubro!$K$29</f>
        <v>2.2000000000000002</v>
      </c>
      <c r="AA10" s="8">
        <f>[6]Outubro!$K$30</f>
        <v>46.2</v>
      </c>
      <c r="AB10" s="8">
        <f>[6]Outubro!$K$31</f>
        <v>0.4</v>
      </c>
      <c r="AC10" s="8">
        <f>[6]Outubro!$K$32</f>
        <v>13.6</v>
      </c>
      <c r="AD10" s="8">
        <f>[6]Outubro!$K$33</f>
        <v>1.8</v>
      </c>
      <c r="AE10" s="8">
        <f>[6]Outubro!$K$34</f>
        <v>0</v>
      </c>
      <c r="AF10" s="8">
        <f>[6]Outubro!$K$35</f>
        <v>4.8</v>
      </c>
      <c r="AG10" s="37">
        <f t="shared" si="1"/>
        <v>112.2</v>
      </c>
      <c r="AH10" s="52">
        <f t="shared" si="2"/>
        <v>46.2</v>
      </c>
      <c r="AI10" s="53">
        <f t="shared" si="3"/>
        <v>17</v>
      </c>
    </row>
    <row r="11" spans="1:35" x14ac:dyDescent="0.2">
      <c r="A11" s="5" t="s">
        <v>10</v>
      </c>
      <c r="B11" s="8">
        <f>[7]Outubro!$K$5</f>
        <v>0</v>
      </c>
      <c r="C11" s="8">
        <f>[7]Outubro!$K$6</f>
        <v>0</v>
      </c>
      <c r="D11" s="8">
        <f>[7]Outubro!$K$7</f>
        <v>0</v>
      </c>
      <c r="E11" s="8">
        <f>[7]Outubro!$K$8</f>
        <v>0</v>
      </c>
      <c r="F11" s="8">
        <f>[7]Outubro!$K$9</f>
        <v>0</v>
      </c>
      <c r="G11" s="8">
        <f>[7]Outubro!$K$10</f>
        <v>0</v>
      </c>
      <c r="H11" s="8">
        <f>[7]Outubro!$K$11</f>
        <v>0</v>
      </c>
      <c r="I11" s="8">
        <f>[7]Outubro!$K$12</f>
        <v>0</v>
      </c>
      <c r="J11" s="8">
        <f>[7]Outubro!$K$13</f>
        <v>10.8</v>
      </c>
      <c r="K11" s="8">
        <f>[7]Outubro!$K$14</f>
        <v>9.4</v>
      </c>
      <c r="L11" s="8">
        <f>[7]Outubro!$K$15</f>
        <v>13.4</v>
      </c>
      <c r="M11" s="8">
        <f>[7]Outubro!$K$16</f>
        <v>0.2</v>
      </c>
      <c r="N11" s="8">
        <f>[7]Outubro!$K$17</f>
        <v>0</v>
      </c>
      <c r="O11" s="8">
        <f>[7]Outubro!$K$18</f>
        <v>0</v>
      </c>
      <c r="P11" s="8">
        <f>[7]Outubro!$K$19</f>
        <v>0</v>
      </c>
      <c r="Q11" s="8">
        <f>[7]Outubro!$K$20</f>
        <v>0</v>
      </c>
      <c r="R11" s="8">
        <f>[7]Outubro!$K$21</f>
        <v>0</v>
      </c>
      <c r="S11" s="8">
        <f>[7]Outubro!$K$22</f>
        <v>0.4</v>
      </c>
      <c r="T11" s="8">
        <f>[7]Outubro!$K$23</f>
        <v>16</v>
      </c>
      <c r="U11" s="8">
        <f>[7]Outubro!$K$24</f>
        <v>0.4</v>
      </c>
      <c r="V11" s="8">
        <f>[7]Outubro!$K$25</f>
        <v>0</v>
      </c>
      <c r="W11" s="8">
        <f>[7]Outubro!$K$26</f>
        <v>0</v>
      </c>
      <c r="X11" s="8">
        <f>[7]Outubro!$K$27</f>
        <v>1.6</v>
      </c>
      <c r="Y11" s="8">
        <f>[7]Outubro!$K$28</f>
        <v>9.6</v>
      </c>
      <c r="Z11" s="8">
        <f>[7]Outubro!$K$29</f>
        <v>9.1999999999999993</v>
      </c>
      <c r="AA11" s="8">
        <f>[7]Outubro!$K$30</f>
        <v>37.799999999999997</v>
      </c>
      <c r="AB11" s="8">
        <f>[7]Outubro!$K$31</f>
        <v>0</v>
      </c>
      <c r="AC11" s="8">
        <f>[7]Outubro!$K$32</f>
        <v>0.8</v>
      </c>
      <c r="AD11" s="8">
        <f>[7]Outubro!$K$33</f>
        <v>0</v>
      </c>
      <c r="AE11" s="8">
        <f>[7]Outubro!$K$34</f>
        <v>0</v>
      </c>
      <c r="AF11" s="8">
        <f>[7]Outubro!$K$35</f>
        <v>0</v>
      </c>
      <c r="AG11" s="37">
        <f t="shared" si="1"/>
        <v>109.6</v>
      </c>
      <c r="AH11" s="52">
        <f t="shared" si="2"/>
        <v>37.799999999999997</v>
      </c>
      <c r="AI11" s="53">
        <f t="shared" si="3"/>
        <v>19</v>
      </c>
    </row>
    <row r="12" spans="1:35" hidden="1" x14ac:dyDescent="0.2">
      <c r="A12" s="5" t="s">
        <v>11</v>
      </c>
      <c r="B12" s="8" t="s">
        <v>12</v>
      </c>
      <c r="C12" s="8" t="s">
        <v>12</v>
      </c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8" t="s">
        <v>12</v>
      </c>
      <c r="M12" s="8" t="s">
        <v>12</v>
      </c>
      <c r="N12" s="8" t="s">
        <v>12</v>
      </c>
      <c r="O12" s="8" t="s">
        <v>12</v>
      </c>
      <c r="P12" s="8" t="s">
        <v>12</v>
      </c>
      <c r="Q12" s="8" t="s">
        <v>12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8" t="s">
        <v>12</v>
      </c>
      <c r="X12" s="8" t="s">
        <v>12</v>
      </c>
      <c r="Y12" s="8" t="s">
        <v>12</v>
      </c>
      <c r="Z12" s="8" t="s">
        <v>12</v>
      </c>
      <c r="AA12" s="8" t="s">
        <v>12</v>
      </c>
      <c r="AB12" s="8" t="s">
        <v>12</v>
      </c>
      <c r="AC12" s="8" t="s">
        <v>12</v>
      </c>
      <c r="AD12" s="8" t="s">
        <v>12</v>
      </c>
      <c r="AE12" s="8" t="s">
        <v>12</v>
      </c>
      <c r="AF12" s="8" t="s">
        <v>12</v>
      </c>
      <c r="AG12" s="37" t="s">
        <v>12</v>
      </c>
      <c r="AH12" s="52" t="s">
        <v>12</v>
      </c>
      <c r="AI12" s="53" t="s">
        <v>12</v>
      </c>
    </row>
    <row r="13" spans="1:35" x14ac:dyDescent="0.2">
      <c r="A13" s="5" t="s">
        <v>14</v>
      </c>
      <c r="B13" s="8">
        <f>[8]Outubro!$K$5</f>
        <v>0</v>
      </c>
      <c r="C13" s="8">
        <f>[8]Outubro!$K$6</f>
        <v>0</v>
      </c>
      <c r="D13" s="8">
        <f>[8]Outubro!$K$7</f>
        <v>0</v>
      </c>
      <c r="E13" s="8">
        <f>[8]Outubro!$K$8</f>
        <v>0</v>
      </c>
      <c r="F13" s="8">
        <f>[8]Outubro!$K$9</f>
        <v>0</v>
      </c>
      <c r="G13" s="8">
        <f>[8]Outubro!$K$10</f>
        <v>0</v>
      </c>
      <c r="H13" s="8">
        <f>[8]Outubro!$K$11</f>
        <v>0</v>
      </c>
      <c r="I13" s="8">
        <f>[8]Outubro!$K$12</f>
        <v>0</v>
      </c>
      <c r="J13" s="8">
        <f>[8]Outubro!$K$13</f>
        <v>0</v>
      </c>
      <c r="K13" s="8">
        <f>[8]Outubro!$K$14</f>
        <v>12.2</v>
      </c>
      <c r="L13" s="8">
        <f>[8]Outubro!$K$15</f>
        <v>27.8</v>
      </c>
      <c r="M13" s="8">
        <f>[8]Outubro!$K$16</f>
        <v>0.2</v>
      </c>
      <c r="N13" s="8">
        <f>[8]Outubro!$K$17</f>
        <v>0</v>
      </c>
      <c r="O13" s="8">
        <f>[8]Outubro!$K$18</f>
        <v>0</v>
      </c>
      <c r="P13" s="8">
        <f>[8]Outubro!$K$19</f>
        <v>0</v>
      </c>
      <c r="Q13" s="8">
        <f>[8]Outubro!$K$20</f>
        <v>0</v>
      </c>
      <c r="R13" s="8">
        <f>[8]Outubro!$K$21</f>
        <v>0</v>
      </c>
      <c r="S13" s="8">
        <f>[8]Outubro!$K$22</f>
        <v>13.2</v>
      </c>
      <c r="T13" s="8">
        <f>[8]Outubro!$K$23</f>
        <v>0</v>
      </c>
      <c r="U13" s="8">
        <f>[8]Outubro!$K$24</f>
        <v>0</v>
      </c>
      <c r="V13" s="8">
        <f>[8]Outubro!$K$25</f>
        <v>0.2</v>
      </c>
      <c r="W13" s="8">
        <f>[8]Outubro!$K$26</f>
        <v>0.4</v>
      </c>
      <c r="X13" s="8">
        <f>[8]Outubro!$K$27</f>
        <v>0</v>
      </c>
      <c r="Y13" s="8">
        <f>[8]Outubro!$K$28</f>
        <v>0</v>
      </c>
      <c r="Z13" s="8">
        <f>[8]Outubro!$K$29</f>
        <v>0.4</v>
      </c>
      <c r="AA13" s="8">
        <f>[8]Outubro!$K$30</f>
        <v>2.8</v>
      </c>
      <c r="AB13" s="8">
        <f>[8]Outubro!$K$31</f>
        <v>0</v>
      </c>
      <c r="AC13" s="8">
        <f>[8]Outubro!$K$32</f>
        <v>0</v>
      </c>
      <c r="AD13" s="8">
        <f>[8]Outubro!$K$33</f>
        <v>0</v>
      </c>
      <c r="AE13" s="8">
        <f>[8]Outubro!$K$34</f>
        <v>0</v>
      </c>
      <c r="AF13" s="8">
        <f>[8]Outubro!$K$35</f>
        <v>0</v>
      </c>
      <c r="AG13" s="37">
        <f>SUM(B13:AF13)</f>
        <v>57.2</v>
      </c>
      <c r="AH13" s="52">
        <f>MAX(B13:AF13)</f>
        <v>27.8</v>
      </c>
      <c r="AI13" s="53">
        <f>COUNTIF(B13:AF13,"=0,0")</f>
        <v>23</v>
      </c>
    </row>
    <row r="14" spans="1:35" hidden="1" x14ac:dyDescent="0.2">
      <c r="A14" s="5" t="s">
        <v>15</v>
      </c>
      <c r="B14" s="8" t="str">
        <f>[9]Outubro!$K$5</f>
        <v>*</v>
      </c>
      <c r="C14" s="8" t="str">
        <f>[9]Outubro!$K$6</f>
        <v>*</v>
      </c>
      <c r="D14" s="8" t="str">
        <f>[9]Outubro!$K$7</f>
        <v>*</v>
      </c>
      <c r="E14" s="8" t="str">
        <f>[9]Outubro!$K$8</f>
        <v>*</v>
      </c>
      <c r="F14" s="8" t="str">
        <f>[9]Outubro!$K$9</f>
        <v>*</v>
      </c>
      <c r="G14" s="8" t="str">
        <f>[9]Outubro!$K$10</f>
        <v>*</v>
      </c>
      <c r="H14" s="8" t="str">
        <f>[9]Outubro!$K$11</f>
        <v>*</v>
      </c>
      <c r="I14" s="8" t="str">
        <f>[9]Outubro!$K$12</f>
        <v>*</v>
      </c>
      <c r="J14" s="8" t="str">
        <f>[9]Outubro!$K$13</f>
        <v>*</v>
      </c>
      <c r="K14" s="8" t="str">
        <f>[9]Outubro!$K$14</f>
        <v>*</v>
      </c>
      <c r="L14" s="8" t="str">
        <f>[9]Outubro!$K$15</f>
        <v>*</v>
      </c>
      <c r="M14" s="8" t="str">
        <f>[9]Outubro!$K$16</f>
        <v>*</v>
      </c>
      <c r="N14" s="8" t="str">
        <f>[9]Outubro!$K$17</f>
        <v>*</v>
      </c>
      <c r="O14" s="8" t="str">
        <f>[9]Outubro!$K$18</f>
        <v>*</v>
      </c>
      <c r="P14" s="8" t="str">
        <f>[9]Outubro!$K$19</f>
        <v>*</v>
      </c>
      <c r="Q14" s="8" t="str">
        <f>[9]Outubro!$K$20</f>
        <v>*</v>
      </c>
      <c r="R14" s="8" t="str">
        <f>[9]Outubro!$K$21</f>
        <v>*</v>
      </c>
      <c r="S14" s="8" t="str">
        <f>[9]Outubro!$K$22</f>
        <v>*</v>
      </c>
      <c r="T14" s="8" t="str">
        <f>[9]Outubro!$K$23</f>
        <v>*</v>
      </c>
      <c r="U14" s="8" t="str">
        <f>[9]Outubro!$K$24</f>
        <v>*</v>
      </c>
      <c r="V14" s="8" t="str">
        <f>[9]Outubro!$K$25</f>
        <v>*</v>
      </c>
      <c r="W14" s="8" t="str">
        <f>[9]Outubro!$K$26</f>
        <v>*</v>
      </c>
      <c r="X14" s="8" t="str">
        <f>[9]Outubro!$K$27</f>
        <v>*</v>
      </c>
      <c r="Y14" s="8" t="str">
        <f>[9]Outubro!$K$28</f>
        <v>*</v>
      </c>
      <c r="Z14" s="8" t="str">
        <f>[9]Outubro!$K$29</f>
        <v>*</v>
      </c>
      <c r="AA14" s="8" t="str">
        <f>[9]Outubro!$K$30</f>
        <v>*</v>
      </c>
      <c r="AB14" s="8" t="str">
        <f>[9]Outubro!$K$31</f>
        <v>*</v>
      </c>
      <c r="AC14" s="8" t="str">
        <f>[9]Outubro!$K$32</f>
        <v>*</v>
      </c>
      <c r="AD14" s="8" t="str">
        <f>[9]Outubro!$K$33</f>
        <v>*</v>
      </c>
      <c r="AE14" s="8" t="str">
        <f>[9]Outubro!$K$34</f>
        <v>*</v>
      </c>
      <c r="AF14" s="8" t="str">
        <f>[9]Outubro!$K$35</f>
        <v>*</v>
      </c>
      <c r="AG14" s="37" t="s">
        <v>12</v>
      </c>
      <c r="AH14" s="52" t="s">
        <v>12</v>
      </c>
      <c r="AI14" s="53" t="s">
        <v>12</v>
      </c>
    </row>
    <row r="15" spans="1:35" x14ac:dyDescent="0.2">
      <c r="A15" s="5" t="s">
        <v>16</v>
      </c>
      <c r="B15" s="8">
        <f>[10]Outubro!$K$5</f>
        <v>0</v>
      </c>
      <c r="C15" s="8">
        <f>[10]Outubro!$K$6</f>
        <v>0</v>
      </c>
      <c r="D15" s="8">
        <f>[10]Outubro!$K$7</f>
        <v>0</v>
      </c>
      <c r="E15" s="8">
        <f>[10]Outubro!$K$8</f>
        <v>0</v>
      </c>
      <c r="F15" s="8">
        <f>[10]Outubro!$K$9</f>
        <v>0</v>
      </c>
      <c r="G15" s="8">
        <f>[10]Outubro!$K$10</f>
        <v>0</v>
      </c>
      <c r="H15" s="8">
        <f>[10]Outubro!$K$11</f>
        <v>0</v>
      </c>
      <c r="I15" s="8">
        <f>[10]Outubro!$K$12</f>
        <v>0</v>
      </c>
      <c r="J15" s="8">
        <f>[10]Outubro!$K$13</f>
        <v>5.4</v>
      </c>
      <c r="K15" s="8">
        <f>[10]Outubro!$K$14</f>
        <v>28</v>
      </c>
      <c r="L15" s="8">
        <f>[10]Outubro!$K$15</f>
        <v>50</v>
      </c>
      <c r="M15" s="8">
        <f>[10]Outubro!$K$16</f>
        <v>0.2</v>
      </c>
      <c r="N15" s="8">
        <f>[10]Outubro!$K$17</f>
        <v>0</v>
      </c>
      <c r="O15" s="8">
        <f>[10]Outubro!$K$18</f>
        <v>0</v>
      </c>
      <c r="P15" s="8">
        <f>[10]Outubro!$K$19</f>
        <v>0</v>
      </c>
      <c r="Q15" s="8">
        <f>[10]Outubro!$K$20</f>
        <v>0</v>
      </c>
      <c r="R15" s="8">
        <f>[10]Outubro!$K$21</f>
        <v>0</v>
      </c>
      <c r="S15" s="8">
        <f>[10]Outubro!$K$22</f>
        <v>24.4</v>
      </c>
      <c r="T15" s="8">
        <f>[10]Outubro!$K$23</f>
        <v>22</v>
      </c>
      <c r="U15" s="8">
        <f>[10]Outubro!$K$24</f>
        <v>0.2</v>
      </c>
      <c r="V15" s="8">
        <f>[10]Outubro!$K$25</f>
        <v>0</v>
      </c>
      <c r="W15" s="8">
        <f>[10]Outubro!$K$26</f>
        <v>1</v>
      </c>
      <c r="X15" s="8">
        <f>[10]Outubro!$K$27</f>
        <v>0.2</v>
      </c>
      <c r="Y15" s="8">
        <f>[10]Outubro!$K$28</f>
        <v>0</v>
      </c>
      <c r="Z15" s="8">
        <f>[10]Outubro!$K$29</f>
        <v>0.2</v>
      </c>
      <c r="AA15" s="8">
        <f>[10]Outubro!$K$30</f>
        <v>0.6</v>
      </c>
      <c r="AB15" s="8">
        <f>[10]Outubro!$K$31</f>
        <v>0</v>
      </c>
      <c r="AC15" s="8">
        <f>[10]Outubro!$K$32</f>
        <v>0</v>
      </c>
      <c r="AD15" s="8">
        <f>[10]Outubro!$K$33</f>
        <v>0</v>
      </c>
      <c r="AE15" s="8">
        <f>[10]Outubro!$K$34</f>
        <v>0</v>
      </c>
      <c r="AF15" s="8">
        <f>[10]Outubro!$K$35</f>
        <v>0</v>
      </c>
      <c r="AG15" s="37">
        <f t="shared" ref="AG15:AG39" si="4">SUM(B15:AF15)</f>
        <v>132.19999999999996</v>
      </c>
      <c r="AH15" s="52">
        <f t="shared" ref="AH15:AH39" si="5">MAX(B15:AF15)</f>
        <v>50</v>
      </c>
      <c r="AI15" s="53">
        <f t="shared" ref="AI15:AI39" si="6">COUNTIF(B15:AF15,"=0,0")</f>
        <v>20</v>
      </c>
    </row>
    <row r="16" spans="1:35" x14ac:dyDescent="0.2">
      <c r="A16" s="5" t="s">
        <v>17</v>
      </c>
      <c r="B16" s="8">
        <f>[11]Outubro!$K$5</f>
        <v>0</v>
      </c>
      <c r="C16" s="8">
        <f>[11]Outubro!$K$6</f>
        <v>0</v>
      </c>
      <c r="D16" s="8">
        <f>[11]Outubro!$K$7</f>
        <v>12.4</v>
      </c>
      <c r="E16" s="8">
        <f>[11]Outubro!$K$8</f>
        <v>0</v>
      </c>
      <c r="F16" s="8">
        <f>[11]Outubro!$K$9</f>
        <v>0</v>
      </c>
      <c r="G16" s="8">
        <f>[11]Outubro!$K$10</f>
        <v>0</v>
      </c>
      <c r="H16" s="8">
        <f>[11]Outubro!$K$11</f>
        <v>0</v>
      </c>
      <c r="I16" s="8">
        <f>[11]Outubro!$K$12</f>
        <v>0</v>
      </c>
      <c r="J16" s="8">
        <f>[11]Outubro!$K$13</f>
        <v>0.2</v>
      </c>
      <c r="K16" s="8">
        <f>[11]Outubro!$K$14</f>
        <v>6.6</v>
      </c>
      <c r="L16" s="8">
        <f>[11]Outubro!$K$15</f>
        <v>2</v>
      </c>
      <c r="M16" s="8">
        <f>[11]Outubro!$K$16</f>
        <v>0</v>
      </c>
      <c r="N16" s="8">
        <f>[11]Outubro!$K$17</f>
        <v>0</v>
      </c>
      <c r="O16" s="8">
        <f>[11]Outubro!$K$18</f>
        <v>0</v>
      </c>
      <c r="P16" s="8">
        <f>[11]Outubro!$K$19</f>
        <v>0</v>
      </c>
      <c r="Q16" s="8">
        <f>[11]Outubro!$K$20</f>
        <v>1.2</v>
      </c>
      <c r="R16" s="8">
        <f>[11]Outubro!$K$21</f>
        <v>0</v>
      </c>
      <c r="S16" s="8">
        <f>[11]Outubro!$K$22</f>
        <v>2.6</v>
      </c>
      <c r="T16" s="8">
        <f>[11]Outubro!$K$23</f>
        <v>2.8</v>
      </c>
      <c r="U16" s="8">
        <f>[11]Outubro!$K$24</f>
        <v>13.8</v>
      </c>
      <c r="V16" s="8">
        <f>[11]Outubro!$K$25</f>
        <v>0.4</v>
      </c>
      <c r="W16" s="8">
        <f>[11]Outubro!$K$26</f>
        <v>3.6</v>
      </c>
      <c r="X16" s="8">
        <f>[11]Outubro!$K$27</f>
        <v>0</v>
      </c>
      <c r="Y16" s="8">
        <f>[11]Outubro!$K$28</f>
        <v>0</v>
      </c>
      <c r="Z16" s="8">
        <f>[11]Outubro!$K$29</f>
        <v>2.6</v>
      </c>
      <c r="AA16" s="8">
        <f>[11]Outubro!$K$30</f>
        <v>63</v>
      </c>
      <c r="AB16" s="8">
        <f>[11]Outubro!$K$31</f>
        <v>0.4</v>
      </c>
      <c r="AC16" s="8">
        <f>[11]Outubro!$K$32</f>
        <v>28.8</v>
      </c>
      <c r="AD16" s="8">
        <f>[11]Outubro!$K$33</f>
        <v>1.6</v>
      </c>
      <c r="AE16" s="8">
        <f>[11]Outubro!$K$34</f>
        <v>0</v>
      </c>
      <c r="AF16" s="8">
        <f>[11]Outubro!$K$35</f>
        <v>0</v>
      </c>
      <c r="AG16" s="37">
        <f t="shared" si="4"/>
        <v>142</v>
      </c>
      <c r="AH16" s="52">
        <f t="shared" si="5"/>
        <v>63</v>
      </c>
      <c r="AI16" s="53">
        <f t="shared" si="6"/>
        <v>16</v>
      </c>
    </row>
    <row r="17" spans="1:37" x14ac:dyDescent="0.2">
      <c r="A17" s="5" t="s">
        <v>18</v>
      </c>
      <c r="B17" s="8">
        <f>[12]Outubro!$K$5</f>
        <v>0</v>
      </c>
      <c r="C17" s="8">
        <f>[12]Outubro!$K$6</f>
        <v>0</v>
      </c>
      <c r="D17" s="8">
        <f>[12]Outubro!$K$7</f>
        <v>0</v>
      </c>
      <c r="E17" s="8">
        <f>[12]Outubro!$K$8</f>
        <v>0</v>
      </c>
      <c r="F17" s="8">
        <f>[12]Outubro!$K$9</f>
        <v>0</v>
      </c>
      <c r="G17" s="8">
        <f>[12]Outubro!$K$10</f>
        <v>0</v>
      </c>
      <c r="H17" s="8">
        <f>[12]Outubro!$K$11</f>
        <v>0</v>
      </c>
      <c r="I17" s="8">
        <f>[12]Outubro!$K$12</f>
        <v>0</v>
      </c>
      <c r="J17" s="8">
        <f>[12]Outubro!$K$13</f>
        <v>3</v>
      </c>
      <c r="K17" s="8">
        <f>[12]Outubro!$K$14</f>
        <v>17.600000000000001</v>
      </c>
      <c r="L17" s="8">
        <f>[12]Outubro!$K$15</f>
        <v>1</v>
      </c>
      <c r="M17" s="8">
        <f>[12]Outubro!$K$16</f>
        <v>0</v>
      </c>
      <c r="N17" s="8">
        <f>[12]Outubro!$K$17</f>
        <v>11.2</v>
      </c>
      <c r="O17" s="8">
        <f>[12]Outubro!$K$18</f>
        <v>0.2</v>
      </c>
      <c r="P17" s="8">
        <f>[12]Outubro!$K$19</f>
        <v>0</v>
      </c>
      <c r="Q17" s="8">
        <f>[12]Outubro!$K$20</f>
        <v>0</v>
      </c>
      <c r="R17" s="8">
        <f>[12]Outubro!$K$21</f>
        <v>0</v>
      </c>
      <c r="S17" s="8">
        <f>[12]Outubro!$K$22</f>
        <v>3.6</v>
      </c>
      <c r="T17" s="8">
        <f>[12]Outubro!$K$23</f>
        <v>2.6</v>
      </c>
      <c r="U17" s="8">
        <f>[12]Outubro!$K$24</f>
        <v>1.6</v>
      </c>
      <c r="V17" s="8">
        <f>[12]Outubro!$K$25</f>
        <v>0</v>
      </c>
      <c r="W17" s="8">
        <f>[12]Outubro!$K$26</f>
        <v>3</v>
      </c>
      <c r="X17" s="8">
        <f>[12]Outubro!$K$27</f>
        <v>0.6</v>
      </c>
      <c r="Y17" s="8">
        <f>[12]Outubro!$K$28</f>
        <v>0</v>
      </c>
      <c r="Z17" s="8">
        <f>[12]Outubro!$K$29</f>
        <v>4.4000000000000004</v>
      </c>
      <c r="AA17" s="8">
        <f>[12]Outubro!$K$30</f>
        <v>25.4</v>
      </c>
      <c r="AB17" s="8">
        <f>[12]Outubro!$K$31</f>
        <v>0.2</v>
      </c>
      <c r="AC17" s="8">
        <f>[12]Outubro!$K$32</f>
        <v>0</v>
      </c>
      <c r="AD17" s="8">
        <f>[12]Outubro!$K$33</f>
        <v>0</v>
      </c>
      <c r="AE17" s="8">
        <f>[12]Outubro!$K$34</f>
        <v>0</v>
      </c>
      <c r="AF17" s="8">
        <f>[12]Outubro!$K$35</f>
        <v>0.6</v>
      </c>
      <c r="AG17" s="37">
        <f t="shared" si="4"/>
        <v>75</v>
      </c>
      <c r="AH17" s="52">
        <f t="shared" si="5"/>
        <v>25.4</v>
      </c>
      <c r="AI17" s="53">
        <f t="shared" si="6"/>
        <v>17</v>
      </c>
      <c r="AK17" s="9" t="s">
        <v>13</v>
      </c>
    </row>
    <row r="18" spans="1:37" x14ac:dyDescent="0.2">
      <c r="A18" s="5" t="s">
        <v>19</v>
      </c>
      <c r="B18" s="56">
        <v>0</v>
      </c>
      <c r="C18" s="56">
        <v>0</v>
      </c>
      <c r="D18" s="56">
        <v>13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3.6</v>
      </c>
      <c r="K18" s="56">
        <v>5</v>
      </c>
      <c r="L18" s="56">
        <v>0.2</v>
      </c>
      <c r="M18" s="56">
        <v>0</v>
      </c>
      <c r="N18" s="56">
        <v>0</v>
      </c>
      <c r="O18" s="56">
        <v>0</v>
      </c>
      <c r="P18" s="56">
        <v>0.2</v>
      </c>
      <c r="Q18" s="56">
        <v>8.1999999999999993</v>
      </c>
      <c r="R18" s="56">
        <v>0</v>
      </c>
      <c r="S18" s="56">
        <v>27.2</v>
      </c>
      <c r="T18" s="56">
        <v>27.6</v>
      </c>
      <c r="U18" s="56">
        <v>1.6</v>
      </c>
      <c r="V18" s="56">
        <v>0</v>
      </c>
      <c r="W18" s="56">
        <v>0</v>
      </c>
      <c r="X18" s="56">
        <v>0</v>
      </c>
      <c r="Y18" s="56">
        <v>22</v>
      </c>
      <c r="Z18" s="56">
        <v>0</v>
      </c>
      <c r="AA18" s="56">
        <v>1.4</v>
      </c>
      <c r="AB18" s="56">
        <v>0</v>
      </c>
      <c r="AC18" s="56">
        <v>7.8</v>
      </c>
      <c r="AD18" s="56">
        <v>2.2000000000000002</v>
      </c>
      <c r="AE18" s="56">
        <v>18.399999999999999</v>
      </c>
      <c r="AF18" s="56">
        <v>0</v>
      </c>
      <c r="AG18" s="37">
        <f t="shared" si="4"/>
        <v>138.4</v>
      </c>
      <c r="AH18" s="52">
        <f t="shared" si="5"/>
        <v>27.6</v>
      </c>
      <c r="AI18" s="53">
        <f t="shared" si="6"/>
        <v>17</v>
      </c>
      <c r="AJ18" s="9"/>
      <c r="AK18" s="9" t="s">
        <v>13</v>
      </c>
    </row>
    <row r="19" spans="1:37" x14ac:dyDescent="0.2">
      <c r="A19" s="5" t="s">
        <v>20</v>
      </c>
      <c r="B19" s="8">
        <f>[14]Outubro!$K$5</f>
        <v>0</v>
      </c>
      <c r="C19" s="8">
        <f>[14]Outubro!$K$6</f>
        <v>4</v>
      </c>
      <c r="D19" s="8">
        <f>[14]Outubro!$K$7</f>
        <v>8.8000000000000007</v>
      </c>
      <c r="E19" s="8">
        <f>[14]Outubro!$K$8</f>
        <v>0</v>
      </c>
      <c r="F19" s="8">
        <f>[14]Outubro!$K$9</f>
        <v>0</v>
      </c>
      <c r="G19" s="8">
        <f>[14]Outubro!$K$10</f>
        <v>0</v>
      </c>
      <c r="H19" s="8">
        <f>[14]Outubro!$K$11</f>
        <v>0</v>
      </c>
      <c r="I19" s="8">
        <f>[14]Outubro!$K$12</f>
        <v>8.1999999999999993</v>
      </c>
      <c r="J19" s="8">
        <f>[14]Outubro!$K$13</f>
        <v>0</v>
      </c>
      <c r="K19" s="8">
        <f>[14]Outubro!$K$14</f>
        <v>17.399999999999999</v>
      </c>
      <c r="L19" s="8">
        <f>[14]Outubro!$K$15</f>
        <v>3.4</v>
      </c>
      <c r="M19" s="8">
        <f>[14]Outubro!$K$16</f>
        <v>0.2</v>
      </c>
      <c r="N19" s="8">
        <f>[14]Outubro!$K$17</f>
        <v>0</v>
      </c>
      <c r="O19" s="8">
        <f>[14]Outubro!$K$18</f>
        <v>0</v>
      </c>
      <c r="P19" s="8" t="str">
        <f>[14]Outubro!$K$19</f>
        <v>*</v>
      </c>
      <c r="Q19" s="8" t="str">
        <f>[14]Outubro!$K$20</f>
        <v>*</v>
      </c>
      <c r="R19" s="8" t="str">
        <f>[14]Outubro!$K$21</f>
        <v>*</v>
      </c>
      <c r="S19" s="8" t="str">
        <f>[14]Outubro!$K$22</f>
        <v>*</v>
      </c>
      <c r="T19" s="8" t="str">
        <f>[14]Outubro!$K$23</f>
        <v>*</v>
      </c>
      <c r="U19" s="8" t="str">
        <f>[14]Outubro!$K$24</f>
        <v>*</v>
      </c>
      <c r="V19" s="8" t="str">
        <f>[14]Outubro!$K$25</f>
        <v>*</v>
      </c>
      <c r="W19" s="8" t="str">
        <f>[14]Outubro!$K$26</f>
        <v>*</v>
      </c>
      <c r="X19" s="8">
        <f>[14]Outubro!$K$27</f>
        <v>7.8</v>
      </c>
      <c r="Y19" s="8" t="str">
        <f>[14]Outubro!$K$28</f>
        <v>*</v>
      </c>
      <c r="Z19" s="8" t="str">
        <f>[14]Outubro!$K$29</f>
        <v>*</v>
      </c>
      <c r="AA19" s="8" t="str">
        <f>[14]Outubro!$K$30</f>
        <v>*</v>
      </c>
      <c r="AB19" s="8" t="str">
        <f>[14]Outubro!$K$31</f>
        <v>*</v>
      </c>
      <c r="AC19" s="8" t="str">
        <f>[14]Outubro!$K$32</f>
        <v>*</v>
      </c>
      <c r="AD19" s="8" t="str">
        <f>[14]Outubro!$K$33</f>
        <v>*</v>
      </c>
      <c r="AE19" s="8" t="str">
        <f>[14]Outubro!$K$34</f>
        <v>*</v>
      </c>
      <c r="AF19" s="8" t="str">
        <f>[14]Outubro!$K$35</f>
        <v>*</v>
      </c>
      <c r="AG19" s="37">
        <f t="shared" si="4"/>
        <v>49.8</v>
      </c>
      <c r="AH19" s="52">
        <f t="shared" si="5"/>
        <v>17.399999999999999</v>
      </c>
      <c r="AI19" s="53">
        <f t="shared" si="6"/>
        <v>8</v>
      </c>
    </row>
    <row r="20" spans="1:37" x14ac:dyDescent="0.2">
      <c r="A20" s="5" t="s">
        <v>21</v>
      </c>
      <c r="B20" s="8">
        <f>[15]Outubro!$K$5</f>
        <v>0</v>
      </c>
      <c r="C20" s="8">
        <f>[15]Outubro!$K$6</f>
        <v>0</v>
      </c>
      <c r="D20" s="8">
        <f>[15]Outubro!$K$7</f>
        <v>0</v>
      </c>
      <c r="E20" s="8">
        <f>[15]Outubro!$K$8</f>
        <v>0</v>
      </c>
      <c r="F20" s="8">
        <f>[15]Outubro!$K$9</f>
        <v>0</v>
      </c>
      <c r="G20" s="8">
        <f>[15]Outubro!$K$10</f>
        <v>0</v>
      </c>
      <c r="H20" s="8">
        <f>[15]Outubro!$K$11</f>
        <v>0</v>
      </c>
      <c r="I20" s="8">
        <f>[15]Outubro!$K$12</f>
        <v>0</v>
      </c>
      <c r="J20" s="8">
        <f>[15]Outubro!$K$13</f>
        <v>0</v>
      </c>
      <c r="K20" s="8">
        <f>[15]Outubro!$K$14</f>
        <v>26</v>
      </c>
      <c r="L20" s="8">
        <f>[15]Outubro!$K$15</f>
        <v>0</v>
      </c>
      <c r="M20" s="8">
        <f>[15]Outubro!$K$16</f>
        <v>0</v>
      </c>
      <c r="N20" s="8">
        <f>[15]Outubro!$K$17</f>
        <v>0</v>
      </c>
      <c r="O20" s="8">
        <f>[15]Outubro!$K$18</f>
        <v>2.2000000000000002</v>
      </c>
      <c r="P20" s="8">
        <f>[15]Outubro!$K$19</f>
        <v>0</v>
      </c>
      <c r="Q20" s="8">
        <f>[15]Outubro!$K$20</f>
        <v>0</v>
      </c>
      <c r="R20" s="8">
        <f>[15]Outubro!$K$21</f>
        <v>0</v>
      </c>
      <c r="S20" s="8">
        <f>[15]Outubro!$K$22</f>
        <v>8.8000000000000007</v>
      </c>
      <c r="T20" s="8">
        <f>[15]Outubro!$K$23</f>
        <v>3</v>
      </c>
      <c r="U20" s="8">
        <f>[15]Outubro!$K$24</f>
        <v>0</v>
      </c>
      <c r="V20" s="8">
        <f>[15]Outubro!$K$25</f>
        <v>13.6</v>
      </c>
      <c r="W20" s="8">
        <f>[15]Outubro!$K$26</f>
        <v>0.4</v>
      </c>
      <c r="X20" s="8">
        <f>[15]Outubro!$K$27</f>
        <v>0</v>
      </c>
      <c r="Y20" s="8">
        <f>[15]Outubro!$K$28</f>
        <v>0</v>
      </c>
      <c r="Z20" s="8">
        <f>[15]Outubro!$K$29</f>
        <v>20.8</v>
      </c>
      <c r="AA20" s="8">
        <f>[15]Outubro!$K$30</f>
        <v>39.799999999999997</v>
      </c>
      <c r="AB20" s="8">
        <f>[15]Outubro!$K$31</f>
        <v>0.4</v>
      </c>
      <c r="AC20" s="8">
        <f>[15]Outubro!$K$32</f>
        <v>0</v>
      </c>
      <c r="AD20" s="8">
        <f>[15]Outubro!$K$33</f>
        <v>0</v>
      </c>
      <c r="AE20" s="8">
        <f>[15]Outubro!$K$34</f>
        <v>0</v>
      </c>
      <c r="AF20" s="8">
        <f>[15]Outubro!$K$35</f>
        <v>0</v>
      </c>
      <c r="AG20" s="37">
        <f t="shared" si="4"/>
        <v>115</v>
      </c>
      <c r="AH20" s="52">
        <f t="shared" si="5"/>
        <v>39.799999999999997</v>
      </c>
      <c r="AI20" s="53">
        <f t="shared" si="6"/>
        <v>22</v>
      </c>
      <c r="AJ20" s="9" t="s">
        <v>13</v>
      </c>
    </row>
    <row r="21" spans="1:37" x14ac:dyDescent="0.2">
      <c r="A21" s="5" t="s">
        <v>22</v>
      </c>
      <c r="B21" s="8">
        <f>[16]Outubro!$K$5</f>
        <v>0</v>
      </c>
      <c r="C21" s="8">
        <f>[16]Outubro!$K$6</f>
        <v>0</v>
      </c>
      <c r="D21" s="8">
        <f>[16]Outubro!$K$7</f>
        <v>8</v>
      </c>
      <c r="E21" s="8">
        <f>[16]Outubro!$K$8</f>
        <v>4.8</v>
      </c>
      <c r="F21" s="8">
        <f>[16]Outubro!$K$9</f>
        <v>0</v>
      </c>
      <c r="G21" s="8">
        <f>[16]Outubro!$K$10</f>
        <v>0</v>
      </c>
      <c r="H21" s="8">
        <f>[16]Outubro!$K$11</f>
        <v>0</v>
      </c>
      <c r="I21" s="8">
        <f>[16]Outubro!$K$12</f>
        <v>0</v>
      </c>
      <c r="J21" s="8">
        <f>[16]Outubro!$K$13</f>
        <v>3</v>
      </c>
      <c r="K21" s="8">
        <f>[16]Outubro!$K$14</f>
        <v>5.8</v>
      </c>
      <c r="L21" s="8">
        <f>[16]Outubro!$K$15</f>
        <v>6.8</v>
      </c>
      <c r="M21" s="8">
        <f>[16]Outubro!$K$16</f>
        <v>0</v>
      </c>
      <c r="N21" s="8">
        <f>[16]Outubro!$K$17</f>
        <v>0</v>
      </c>
      <c r="O21" s="8">
        <f>[16]Outubro!$K$18</f>
        <v>0</v>
      </c>
      <c r="P21" s="8">
        <f>[16]Outubro!$K$19</f>
        <v>0</v>
      </c>
      <c r="Q21" s="8">
        <f>[16]Outubro!$K$20</f>
        <v>0</v>
      </c>
      <c r="R21" s="8">
        <f>[16]Outubro!$K$21</f>
        <v>8.6</v>
      </c>
      <c r="S21" s="8">
        <f>[16]Outubro!$K$22</f>
        <v>0.4</v>
      </c>
      <c r="T21" s="8">
        <f>[16]Outubro!$K$23</f>
        <v>31.2</v>
      </c>
      <c r="U21" s="8">
        <f>[16]Outubro!$K$24</f>
        <v>21.8</v>
      </c>
      <c r="V21" s="8">
        <f>[16]Outubro!$K$25</f>
        <v>0</v>
      </c>
      <c r="W21" s="8">
        <f>[16]Outubro!$K$26</f>
        <v>0.8</v>
      </c>
      <c r="X21" s="8">
        <f>[16]Outubro!$K$27</f>
        <v>3.6</v>
      </c>
      <c r="Y21" s="8">
        <f>[16]Outubro!$K$28</f>
        <v>1.2</v>
      </c>
      <c r="Z21" s="8">
        <f>[16]Outubro!$K$29</f>
        <v>0</v>
      </c>
      <c r="AA21" s="8">
        <f>[16]Outubro!$K$30</f>
        <v>88.8</v>
      </c>
      <c r="AB21" s="8">
        <f>[16]Outubro!$K$31</f>
        <v>1</v>
      </c>
      <c r="AC21" s="8">
        <f>[16]Outubro!$K$32</f>
        <v>0</v>
      </c>
      <c r="AD21" s="8">
        <f>[16]Outubro!$K$33</f>
        <v>0</v>
      </c>
      <c r="AE21" s="8">
        <f>[16]Outubro!$K$34</f>
        <v>0</v>
      </c>
      <c r="AF21" s="8">
        <f>[16]Outubro!$K$35</f>
        <v>0</v>
      </c>
      <c r="AG21" s="37">
        <f t="shared" si="4"/>
        <v>185.79999999999998</v>
      </c>
      <c r="AH21" s="52">
        <f t="shared" si="5"/>
        <v>88.8</v>
      </c>
      <c r="AI21" s="53">
        <f t="shared" si="6"/>
        <v>17</v>
      </c>
    </row>
    <row r="22" spans="1:37" s="57" customFormat="1" x14ac:dyDescent="0.2">
      <c r="A22" s="133" t="s">
        <v>23</v>
      </c>
      <c r="B22" s="8">
        <f>[17]Outubro!$K$5</f>
        <v>0</v>
      </c>
      <c r="C22" s="8">
        <f>[17]Outubro!$K$6</f>
        <v>0</v>
      </c>
      <c r="D22" s="8">
        <f>[17]Outubro!$K$7</f>
        <v>0</v>
      </c>
      <c r="E22" s="8">
        <f>[17]Outubro!$K$8</f>
        <v>0</v>
      </c>
      <c r="F22" s="8">
        <f>[17]Outubro!$K$9</f>
        <v>0</v>
      </c>
      <c r="G22" s="8">
        <f>[17]Outubro!$K$10</f>
        <v>0</v>
      </c>
      <c r="H22" s="8">
        <f>[17]Outubro!$K$11</f>
        <v>0</v>
      </c>
      <c r="I22" s="8">
        <f>[17]Outubro!$K$12</f>
        <v>0</v>
      </c>
      <c r="J22" s="8">
        <f>[17]Outubro!$K$13</f>
        <v>2.6</v>
      </c>
      <c r="K22" s="8">
        <f>[17]Outubro!$K$14</f>
        <v>8</v>
      </c>
      <c r="L22" s="8">
        <f>[17]Outubro!$K$15</f>
        <v>8.1999999999999993</v>
      </c>
      <c r="M22" s="8">
        <f>[17]Outubro!$K$16</f>
        <v>0</v>
      </c>
      <c r="N22" s="8">
        <f>[17]Outubro!$K$17</f>
        <v>0</v>
      </c>
      <c r="O22" s="8">
        <f>[17]Outubro!$K$18</f>
        <v>0</v>
      </c>
      <c r="P22" s="8">
        <f>[17]Outubro!$K$19</f>
        <v>0</v>
      </c>
      <c r="Q22" s="8">
        <f>[17]Outubro!$K$20</f>
        <v>0</v>
      </c>
      <c r="R22" s="8">
        <f>[17]Outubro!$K$21</f>
        <v>0</v>
      </c>
      <c r="S22" s="8">
        <f>[17]Outubro!$K$22</f>
        <v>14.2</v>
      </c>
      <c r="T22" s="8">
        <f>[17]Outubro!$K$23</f>
        <v>0.2</v>
      </c>
      <c r="U22" s="8">
        <f>[17]Outubro!$K$24</f>
        <v>2</v>
      </c>
      <c r="V22" s="8">
        <f>[17]Outubro!$K$25</f>
        <v>0.2</v>
      </c>
      <c r="W22" s="8">
        <f>[17]Outubro!$K$26</f>
        <v>0</v>
      </c>
      <c r="X22" s="8">
        <f>[17]Outubro!$K$27</f>
        <v>0</v>
      </c>
      <c r="Y22" s="8">
        <f>[17]Outubro!$K$28</f>
        <v>0</v>
      </c>
      <c r="Z22" s="8">
        <f>[17]Outubro!$K$29</f>
        <v>1.2</v>
      </c>
      <c r="AA22" s="8">
        <f>[17]Outubro!$K$30</f>
        <v>14</v>
      </c>
      <c r="AB22" s="8">
        <f>[17]Outubro!$K$31</f>
        <v>0.2</v>
      </c>
      <c r="AC22" s="8">
        <f>[17]Outubro!$K$32</f>
        <v>1.6</v>
      </c>
      <c r="AD22" s="8">
        <f>[17]Outubro!$K$33</f>
        <v>6</v>
      </c>
      <c r="AE22" s="8">
        <f>[17]Outubro!$K$34</f>
        <v>0</v>
      </c>
      <c r="AF22" s="8">
        <f>[17]Outubro!$K$35</f>
        <v>0</v>
      </c>
      <c r="AG22" s="37">
        <f>SUM(B22:AF22)</f>
        <v>58.400000000000013</v>
      </c>
      <c r="AH22" s="52">
        <f t="shared" si="5"/>
        <v>14.2</v>
      </c>
      <c r="AI22" s="53">
        <f t="shared" si="6"/>
        <v>19</v>
      </c>
    </row>
    <row r="23" spans="1:37" x14ac:dyDescent="0.2">
      <c r="A23" s="5" t="s">
        <v>24</v>
      </c>
      <c r="B23" s="8">
        <f>[18]Outubro!$K$5</f>
        <v>0</v>
      </c>
      <c r="C23" s="8">
        <f>[18]Outubro!$K$6</f>
        <v>0</v>
      </c>
      <c r="D23" s="8">
        <f>[18]Outubro!$K$7</f>
        <v>0</v>
      </c>
      <c r="E23" s="8">
        <f>[18]Outubro!$K$8</f>
        <v>0</v>
      </c>
      <c r="F23" s="8">
        <f>[18]Outubro!$K$9</f>
        <v>0</v>
      </c>
      <c r="G23" s="8">
        <f>[18]Outubro!$K$10</f>
        <v>0</v>
      </c>
      <c r="H23" s="8">
        <f>[18]Outubro!$K$11</f>
        <v>0</v>
      </c>
      <c r="I23" s="8">
        <f>[18]Outubro!$K$12</f>
        <v>0</v>
      </c>
      <c r="J23" s="8">
        <f>[18]Outubro!$K$13</f>
        <v>0</v>
      </c>
      <c r="K23" s="8">
        <f>[18]Outubro!$K$14</f>
        <v>37.799999999999997</v>
      </c>
      <c r="L23" s="8">
        <f>[18]Outubro!$K$15</f>
        <v>40</v>
      </c>
      <c r="M23" s="8">
        <f>[18]Outubro!$K$16</f>
        <v>0.2</v>
      </c>
      <c r="N23" s="8">
        <f>[18]Outubro!$K$17</f>
        <v>0</v>
      </c>
      <c r="O23" s="8">
        <f>[18]Outubro!$K$18</f>
        <v>0</v>
      </c>
      <c r="P23" s="8">
        <f>[18]Outubro!$K$19</f>
        <v>0</v>
      </c>
      <c r="Q23" s="8">
        <f>[18]Outubro!$K$20</f>
        <v>9.4</v>
      </c>
      <c r="R23" s="8">
        <f>[18]Outubro!$K$21</f>
        <v>2</v>
      </c>
      <c r="S23" s="8">
        <f>[18]Outubro!$K$22</f>
        <v>16.8</v>
      </c>
      <c r="T23" s="8">
        <f>[18]Outubro!$K$23</f>
        <v>0</v>
      </c>
      <c r="U23" s="8">
        <f>[18]Outubro!$K$24</f>
        <v>0</v>
      </c>
      <c r="V23" s="8">
        <f>[18]Outubro!$K$25</f>
        <v>0</v>
      </c>
      <c r="W23" s="8">
        <f>[18]Outubro!$K$26</f>
        <v>0</v>
      </c>
      <c r="X23" s="8">
        <f>[18]Outubro!$K$27</f>
        <v>0.4</v>
      </c>
      <c r="Y23" s="8">
        <f>[18]Outubro!$K$28</f>
        <v>0</v>
      </c>
      <c r="Z23" s="8">
        <f>[18]Outubro!$K$29</f>
        <v>0</v>
      </c>
      <c r="AA23" s="8">
        <f>[18]Outubro!$K$30</f>
        <v>0</v>
      </c>
      <c r="AB23" s="8">
        <f>[18]Outubro!$K$31</f>
        <v>0</v>
      </c>
      <c r="AC23" s="8">
        <f>[18]Outubro!$K$32</f>
        <v>1.6</v>
      </c>
      <c r="AD23" s="8">
        <f>[18]Outubro!$K$33</f>
        <v>0.2</v>
      </c>
      <c r="AE23" s="8">
        <f>[18]Outubro!$K$34</f>
        <v>0</v>
      </c>
      <c r="AF23" s="8">
        <f>[18]Outubro!$K$35</f>
        <v>0</v>
      </c>
      <c r="AG23" s="37">
        <f t="shared" si="4"/>
        <v>108.4</v>
      </c>
      <c r="AH23" s="52">
        <f t="shared" si="5"/>
        <v>40</v>
      </c>
      <c r="AI23" s="53">
        <f t="shared" si="6"/>
        <v>22</v>
      </c>
    </row>
    <row r="24" spans="1:37" x14ac:dyDescent="0.2">
      <c r="A24" s="5" t="s">
        <v>25</v>
      </c>
      <c r="B24" s="8">
        <f>[19]Outubro!$K$5</f>
        <v>0</v>
      </c>
      <c r="C24" s="8">
        <f>[19]Outubro!$K$6</f>
        <v>0</v>
      </c>
      <c r="D24" s="8">
        <f>[19]Outubro!$K$7</f>
        <v>0</v>
      </c>
      <c r="E24" s="8">
        <f>[19]Outubro!$K$8</f>
        <v>0</v>
      </c>
      <c r="F24" s="8">
        <f>[19]Outubro!$K$9</f>
        <v>0</v>
      </c>
      <c r="G24" s="8">
        <f>[19]Outubro!$K$10</f>
        <v>0</v>
      </c>
      <c r="H24" s="8">
        <f>[19]Outubro!$K$11</f>
        <v>0</v>
      </c>
      <c r="I24" s="8">
        <f>[19]Outubro!$K$12</f>
        <v>0</v>
      </c>
      <c r="J24" s="8">
        <f>[19]Outubro!$K$13</f>
        <v>6.8</v>
      </c>
      <c r="K24" s="8">
        <f>[19]Outubro!$K$14</f>
        <v>18.600000000000001</v>
      </c>
      <c r="L24" s="8">
        <f>[19]Outubro!$K$15</f>
        <v>28</v>
      </c>
      <c r="M24" s="8">
        <f>[19]Outubro!$K$16</f>
        <v>0</v>
      </c>
      <c r="N24" s="8">
        <f>[19]Outubro!$K$17</f>
        <v>0</v>
      </c>
      <c r="O24" s="8">
        <f>[19]Outubro!$K$18</f>
        <v>0</v>
      </c>
      <c r="P24" s="8">
        <f>[19]Outubro!$K$19</f>
        <v>0</v>
      </c>
      <c r="Q24" s="8">
        <f>[19]Outubro!$K$20</f>
        <v>0</v>
      </c>
      <c r="R24" s="8">
        <f>[19]Outubro!$K$21</f>
        <v>0</v>
      </c>
      <c r="S24" s="8">
        <f>[19]Outubro!$K$22</f>
        <v>1.8</v>
      </c>
      <c r="T24" s="8">
        <f>[19]Outubro!$K$23</f>
        <v>0</v>
      </c>
      <c r="U24" s="8">
        <f>[19]Outubro!$K$24</f>
        <v>0</v>
      </c>
      <c r="V24" s="8">
        <f>[19]Outubro!$K$25</f>
        <v>0</v>
      </c>
      <c r="W24" s="8">
        <f>[19]Outubro!$K$26</f>
        <v>0</v>
      </c>
      <c r="X24" s="8">
        <f>[19]Outubro!$K$27</f>
        <v>0</v>
      </c>
      <c r="Y24" s="8">
        <f>[19]Outubro!$K$28</f>
        <v>0</v>
      </c>
      <c r="Z24" s="8">
        <f>[19]Outubro!$K$29</f>
        <v>2</v>
      </c>
      <c r="AA24" s="8">
        <f>[19]Outubro!$K$30</f>
        <v>0.4</v>
      </c>
      <c r="AB24" s="8">
        <f>[19]Outubro!$K$31</f>
        <v>0</v>
      </c>
      <c r="AC24" s="8">
        <f>[19]Outubro!$K$32</f>
        <v>0</v>
      </c>
      <c r="AD24" s="8">
        <f>[19]Outubro!$K$33</f>
        <v>0</v>
      </c>
      <c r="AE24" s="8">
        <f>[19]Outubro!$K$34</f>
        <v>0</v>
      </c>
      <c r="AF24" s="8">
        <f>[19]Outubro!$K$35</f>
        <v>0</v>
      </c>
      <c r="AG24" s="37">
        <f t="shared" si="4"/>
        <v>57.6</v>
      </c>
      <c r="AH24" s="52">
        <f t="shared" si="5"/>
        <v>28</v>
      </c>
      <c r="AI24" s="53">
        <f t="shared" si="6"/>
        <v>25</v>
      </c>
    </row>
    <row r="25" spans="1:37" x14ac:dyDescent="0.2">
      <c r="A25" s="5" t="s">
        <v>26</v>
      </c>
      <c r="B25" s="8">
        <f>[20]Outubro!$K5</f>
        <v>0</v>
      </c>
      <c r="C25" s="8">
        <f>[20]Outubro!$K6</f>
        <v>0</v>
      </c>
      <c r="D25" s="8">
        <f>[20]Outubro!$K7</f>
        <v>0</v>
      </c>
      <c r="E25" s="8">
        <f>[20]Outubro!$K8</f>
        <v>0</v>
      </c>
      <c r="F25" s="8">
        <f>[20]Outubro!$K9</f>
        <v>0</v>
      </c>
      <c r="G25" s="8">
        <f>[20]Outubro!$K10</f>
        <v>0</v>
      </c>
      <c r="H25" s="8">
        <f>[20]Outubro!$K11</f>
        <v>0</v>
      </c>
      <c r="I25" s="8">
        <f>[20]Outubro!$K12</f>
        <v>0</v>
      </c>
      <c r="J25" s="8">
        <f>[20]Outubro!$K13</f>
        <v>0.6</v>
      </c>
      <c r="K25" s="8">
        <f>[20]Outubro!$K14</f>
        <v>25</v>
      </c>
      <c r="L25" s="8">
        <f>[20]Outubro!$K15</f>
        <v>31</v>
      </c>
      <c r="M25" s="8">
        <f>[20]Outubro!$K16</f>
        <v>0</v>
      </c>
      <c r="N25" s="8">
        <f>[20]Outubro!$K17</f>
        <v>0</v>
      </c>
      <c r="O25" s="8">
        <f>[20]Outubro!$K18</f>
        <v>0</v>
      </c>
      <c r="P25" s="8">
        <f>[20]Outubro!$K19</f>
        <v>0</v>
      </c>
      <c r="Q25" s="8">
        <f>[20]Outubro!$K20</f>
        <v>0</v>
      </c>
      <c r="R25" s="8">
        <f>[20]Outubro!$K21</f>
        <v>0</v>
      </c>
      <c r="S25" s="8">
        <f>[20]Outubro!$K22</f>
        <v>5.8</v>
      </c>
      <c r="T25" s="8">
        <f>[20]Outubro!$K23</f>
        <v>0</v>
      </c>
      <c r="U25" s="8">
        <f>[20]Outubro!$K24</f>
        <v>0</v>
      </c>
      <c r="V25" s="8">
        <f>[20]Outubro!$K25</f>
        <v>0</v>
      </c>
      <c r="W25" s="8">
        <f>[20]Outubro!$K26</f>
        <v>0</v>
      </c>
      <c r="X25" s="8">
        <f>[20]Outubro!$K27</f>
        <v>2.2000000000000002</v>
      </c>
      <c r="Y25" s="8">
        <f>[20]Outubro!$K28</f>
        <v>0</v>
      </c>
      <c r="Z25" s="8">
        <f>[20]Outubro!$K29</f>
        <v>0</v>
      </c>
      <c r="AA25" s="8">
        <f>[20]Outubro!$K30</f>
        <v>0</v>
      </c>
      <c r="AB25" s="8">
        <f>[20]Outubro!$K31</f>
        <v>0</v>
      </c>
      <c r="AC25" s="8">
        <f>[20]Outubro!$K32</f>
        <v>0</v>
      </c>
      <c r="AD25" s="8">
        <f>[20]Outubro!$K33</f>
        <v>0.8</v>
      </c>
      <c r="AE25" s="8">
        <f>[20]Outubro!$K34</f>
        <v>0.4</v>
      </c>
      <c r="AF25" s="8">
        <f>[20]Outubro!$K35</f>
        <v>0</v>
      </c>
      <c r="AG25" s="37">
        <f t="shared" si="4"/>
        <v>65.8</v>
      </c>
      <c r="AH25" s="52">
        <f t="shared" si="5"/>
        <v>31</v>
      </c>
      <c r="AI25" s="53">
        <f t="shared" si="6"/>
        <v>24</v>
      </c>
      <c r="AJ25" s="9" t="s">
        <v>13</v>
      </c>
    </row>
    <row r="26" spans="1:37" x14ac:dyDescent="0.2">
      <c r="A26" s="5" t="s">
        <v>27</v>
      </c>
      <c r="B26" s="8">
        <f>[21]Outubro!$K$5</f>
        <v>0</v>
      </c>
      <c r="C26" s="8">
        <f>[21]Outubro!$K$6</f>
        <v>0</v>
      </c>
      <c r="D26" s="8">
        <f>[21]Outubro!$K$7</f>
        <v>0</v>
      </c>
      <c r="E26" s="8">
        <f>[21]Outubro!$K$8</f>
        <v>0</v>
      </c>
      <c r="F26" s="8">
        <f>[21]Outubro!$K$9</f>
        <v>0</v>
      </c>
      <c r="G26" s="8">
        <f>[21]Outubro!$K$10</f>
        <v>0</v>
      </c>
      <c r="H26" s="8">
        <f>[21]Outubro!$K$11</f>
        <v>0</v>
      </c>
      <c r="I26" s="8">
        <f>[21]Outubro!$K$12</f>
        <v>0</v>
      </c>
      <c r="J26" s="8">
        <f>[21]Outubro!$K$13</f>
        <v>2.4</v>
      </c>
      <c r="K26" s="8">
        <f>[21]Outubro!$K$14</f>
        <v>15</v>
      </c>
      <c r="L26" s="8">
        <f>[21]Outubro!$K$15</f>
        <v>23</v>
      </c>
      <c r="M26" s="8">
        <f>[21]Outubro!$K$16</f>
        <v>0</v>
      </c>
      <c r="N26" s="8">
        <f>[21]Outubro!$K$17</f>
        <v>0</v>
      </c>
      <c r="O26" s="8">
        <f>[21]Outubro!$K$18</f>
        <v>0</v>
      </c>
      <c r="P26" s="8">
        <f>[21]Outubro!$K$19</f>
        <v>0</v>
      </c>
      <c r="Q26" s="8">
        <f>[21]Outubro!$K$20</f>
        <v>0.8</v>
      </c>
      <c r="R26" s="8">
        <f>[21]Outubro!$K$21</f>
        <v>0</v>
      </c>
      <c r="S26" s="8">
        <f>[21]Outubro!$K$22</f>
        <v>16.600000000000001</v>
      </c>
      <c r="T26" s="8">
        <f>[21]Outubro!$K$23</f>
        <v>19.8</v>
      </c>
      <c r="U26" s="8">
        <f>[21]Outubro!$K$24</f>
        <v>0.2</v>
      </c>
      <c r="V26" s="8">
        <f>[21]Outubro!$K$25</f>
        <v>0</v>
      </c>
      <c r="W26" s="8">
        <f>[21]Outubro!$K$26</f>
        <v>0</v>
      </c>
      <c r="X26" s="8">
        <f>[21]Outubro!$K$27</f>
        <v>0.2</v>
      </c>
      <c r="Y26" s="8">
        <f>[21]Outubro!$K$28</f>
        <v>0</v>
      </c>
      <c r="Z26" s="8">
        <f>[21]Outubro!$K$29</f>
        <v>3.6</v>
      </c>
      <c r="AA26" s="8">
        <f>[21]Outubro!$K$30</f>
        <v>1</v>
      </c>
      <c r="AB26" s="8">
        <f>[21]Outubro!$K$31</f>
        <v>0</v>
      </c>
      <c r="AC26" s="8">
        <f>[21]Outubro!$K$32</f>
        <v>0</v>
      </c>
      <c r="AD26" s="8">
        <f>[21]Outubro!$K$33</f>
        <v>0</v>
      </c>
      <c r="AE26" s="8">
        <f>[21]Outubro!$K$34</f>
        <v>0</v>
      </c>
      <c r="AF26" s="8">
        <f>[21]Outubro!$K$35</f>
        <v>0</v>
      </c>
      <c r="AG26" s="37">
        <f t="shared" si="4"/>
        <v>82.6</v>
      </c>
      <c r="AH26" s="52">
        <f t="shared" si="5"/>
        <v>23</v>
      </c>
      <c r="AI26" s="53">
        <f t="shared" si="6"/>
        <v>21</v>
      </c>
    </row>
    <row r="27" spans="1:37" x14ac:dyDescent="0.2">
      <c r="A27" s="5" t="s">
        <v>28</v>
      </c>
      <c r="B27" s="8">
        <f>[22]Outubro!$K$5</f>
        <v>0</v>
      </c>
      <c r="C27" s="8">
        <f>[22]Outubro!$K$6</f>
        <v>0</v>
      </c>
      <c r="D27" s="8">
        <f>[22]Outubro!$K$7</f>
        <v>0</v>
      </c>
      <c r="E27" s="8">
        <f>[22]Outubro!$K$8</f>
        <v>0</v>
      </c>
      <c r="F27" s="8">
        <f>[22]Outubro!$K$9</f>
        <v>0</v>
      </c>
      <c r="G27" s="8">
        <f>[22]Outubro!$K$10</f>
        <v>0</v>
      </c>
      <c r="H27" s="8">
        <f>[22]Outubro!$K$11</f>
        <v>0</v>
      </c>
      <c r="I27" s="8">
        <f>[22]Outubro!$K$12</f>
        <v>0</v>
      </c>
      <c r="J27" s="8">
        <f>[22]Outubro!$K$13</f>
        <v>0.8</v>
      </c>
      <c r="K27" s="8">
        <f>[22]Outubro!$K$14</f>
        <v>8.8000000000000007</v>
      </c>
      <c r="L27" s="8">
        <f>[22]Outubro!$K$15</f>
        <v>55.2</v>
      </c>
      <c r="M27" s="8">
        <f>[22]Outubro!$K$16</f>
        <v>0</v>
      </c>
      <c r="N27" s="8">
        <f>[22]Outubro!$K$17</f>
        <v>0</v>
      </c>
      <c r="O27" s="8">
        <f>[22]Outubro!$K$18</f>
        <v>0</v>
      </c>
      <c r="P27" s="8">
        <f>[22]Outubro!$K$19</f>
        <v>0</v>
      </c>
      <c r="Q27" s="8">
        <f>[22]Outubro!$K$20</f>
        <v>0</v>
      </c>
      <c r="R27" s="8">
        <f>[22]Outubro!$K$21</f>
        <v>0</v>
      </c>
      <c r="S27" s="8">
        <f>[22]Outubro!$K$22</f>
        <v>6.8</v>
      </c>
      <c r="T27" s="8">
        <f>[22]Outubro!$K$23</f>
        <v>5.8</v>
      </c>
      <c r="U27" s="8">
        <f>[22]Outubro!$K$24</f>
        <v>0</v>
      </c>
      <c r="V27" s="8">
        <f>[22]Outubro!$K$25</f>
        <v>0</v>
      </c>
      <c r="W27" s="8">
        <f>[22]Outubro!$K$26</f>
        <v>0</v>
      </c>
      <c r="X27" s="8">
        <f>[22]Outubro!$K$27</f>
        <v>0</v>
      </c>
      <c r="Y27" s="8">
        <f>[22]Outubro!$K$28</f>
        <v>0</v>
      </c>
      <c r="Z27" s="8">
        <f>[22]Outubro!$K$29</f>
        <v>1.4</v>
      </c>
      <c r="AA27" s="8">
        <f>[22]Outubro!$K$30</f>
        <v>0</v>
      </c>
      <c r="AB27" s="8">
        <f>[22]Outubro!$K$31</f>
        <v>0</v>
      </c>
      <c r="AC27" s="8">
        <f>[22]Outubro!$K$32</f>
        <v>0</v>
      </c>
      <c r="AD27" s="8">
        <f>[22]Outubro!$K$33</f>
        <v>0</v>
      </c>
      <c r="AE27" s="8">
        <f>[22]Outubro!$K$34</f>
        <v>0</v>
      </c>
      <c r="AF27" s="8">
        <f>[22]Outubro!$K$35</f>
        <v>0</v>
      </c>
      <c r="AG27" s="37">
        <f t="shared" si="4"/>
        <v>78.800000000000011</v>
      </c>
      <c r="AH27" s="52">
        <f t="shared" si="5"/>
        <v>55.2</v>
      </c>
      <c r="AI27" s="53">
        <f t="shared" si="6"/>
        <v>25</v>
      </c>
    </row>
    <row r="28" spans="1:37" x14ac:dyDescent="0.2">
      <c r="A28" s="5" t="s">
        <v>29</v>
      </c>
      <c r="B28" s="8">
        <f>[23]Outubro!$K5</f>
        <v>0</v>
      </c>
      <c r="C28" s="8">
        <f>[23]Outubro!$K6</f>
        <v>0</v>
      </c>
      <c r="D28" s="8">
        <f>[23]Outubro!$K7</f>
        <v>0</v>
      </c>
      <c r="E28" s="8">
        <f>[23]Outubro!$K8</f>
        <v>0</v>
      </c>
      <c r="F28" s="8">
        <f>[23]Outubro!$K9</f>
        <v>0</v>
      </c>
      <c r="G28" s="8">
        <f>[23]Outubro!$K10</f>
        <v>0</v>
      </c>
      <c r="H28" s="8">
        <f>[23]Outubro!$K11</f>
        <v>0</v>
      </c>
      <c r="I28" s="8">
        <f>[23]Outubro!$K12</f>
        <v>0</v>
      </c>
      <c r="J28" s="8">
        <f>[23]Outubro!$K13</f>
        <v>5.8</v>
      </c>
      <c r="K28" s="8">
        <f>[23]Outubro!$K14</f>
        <v>10.6</v>
      </c>
      <c r="L28" s="8">
        <f>[23]Outubro!$K15</f>
        <v>22.8</v>
      </c>
      <c r="M28" s="8">
        <f>[23]Outubro!$K16</f>
        <v>0.2</v>
      </c>
      <c r="N28" s="8">
        <f>[23]Outubro!$K17</f>
        <v>0</v>
      </c>
      <c r="O28" s="8">
        <f>[23]Outubro!$K18</f>
        <v>0</v>
      </c>
      <c r="P28" s="8">
        <f>[23]Outubro!$K19</f>
        <v>0</v>
      </c>
      <c r="Q28" s="8">
        <f>[23]Outubro!$K20</f>
        <v>0</v>
      </c>
      <c r="R28" s="8">
        <f>[23]Outubro!$K21</f>
        <v>0</v>
      </c>
      <c r="S28" s="8">
        <f>[23]Outubro!$K22</f>
        <v>0</v>
      </c>
      <c r="T28" s="8">
        <f>[23]Outubro!$K23</f>
        <v>1</v>
      </c>
      <c r="U28" s="8">
        <f>[23]Outubro!$K24</f>
        <v>0</v>
      </c>
      <c r="V28" s="8">
        <f>[23]Outubro!$K25</f>
        <v>0</v>
      </c>
      <c r="W28" s="8">
        <f>[23]Outubro!$K26</f>
        <v>0</v>
      </c>
      <c r="X28" s="8">
        <f>[23]Outubro!$K27</f>
        <v>0</v>
      </c>
      <c r="Y28" s="8">
        <f>[23]Outubro!$K28</f>
        <v>0</v>
      </c>
      <c r="Z28" s="8">
        <f>[23]Outubro!$K29</f>
        <v>0</v>
      </c>
      <c r="AA28" s="8">
        <f>[23]Outubro!$K30</f>
        <v>8.4</v>
      </c>
      <c r="AB28" s="8">
        <f>[23]Outubro!$K31</f>
        <v>0</v>
      </c>
      <c r="AC28" s="8">
        <f>[23]Outubro!$K32</f>
        <v>0.4</v>
      </c>
      <c r="AD28" s="8">
        <f>[23]Outubro!$K33</f>
        <v>0</v>
      </c>
      <c r="AE28" s="8">
        <f>[23]Outubro!$K34</f>
        <v>0</v>
      </c>
      <c r="AF28" s="8">
        <f>[23]Outubro!$K35</f>
        <v>0</v>
      </c>
      <c r="AG28" s="37">
        <f t="shared" si="4"/>
        <v>49.2</v>
      </c>
      <c r="AH28" s="52">
        <f t="shared" si="5"/>
        <v>22.8</v>
      </c>
      <c r="AI28" s="53">
        <f t="shared" si="6"/>
        <v>24</v>
      </c>
    </row>
    <row r="29" spans="1:37" x14ac:dyDescent="0.2">
      <c r="A29" s="5" t="s">
        <v>30</v>
      </c>
      <c r="B29" s="8">
        <f>[24]Outubro!$K$5</f>
        <v>0</v>
      </c>
      <c r="C29" s="8">
        <f>[24]Outubro!$K$6</f>
        <v>0</v>
      </c>
      <c r="D29" s="8">
        <f>[24]Outubro!$K$7</f>
        <v>0</v>
      </c>
      <c r="E29" s="8">
        <f>[24]Outubro!$K$8</f>
        <v>0</v>
      </c>
      <c r="F29" s="8">
        <f>[24]Outubro!$K$9</f>
        <v>0</v>
      </c>
      <c r="G29" s="8">
        <f>[24]Outubro!$K$10</f>
        <v>0</v>
      </c>
      <c r="H29" s="8">
        <f>[24]Outubro!$K$11</f>
        <v>0</v>
      </c>
      <c r="I29" s="8">
        <f>[24]Outubro!$K$12</f>
        <v>0</v>
      </c>
      <c r="J29" s="8">
        <f>[24]Outubro!$K$13</f>
        <v>0</v>
      </c>
      <c r="K29" s="8">
        <f>[24]Outubro!$K$14</f>
        <v>13.8</v>
      </c>
      <c r="L29" s="8">
        <f>[24]Outubro!$K$15</f>
        <v>33.200000000000003</v>
      </c>
      <c r="M29" s="8">
        <f>[24]Outubro!$K$16</f>
        <v>0.2</v>
      </c>
      <c r="N29" s="8">
        <f>[24]Outubro!$K$17</f>
        <v>0</v>
      </c>
      <c r="O29" s="8">
        <f>[24]Outubro!$K$18</f>
        <v>0</v>
      </c>
      <c r="P29" s="8">
        <f>[24]Outubro!$K$19</f>
        <v>0</v>
      </c>
      <c r="Q29" s="8">
        <f>[24]Outubro!$K$20</f>
        <v>0</v>
      </c>
      <c r="R29" s="8">
        <f>[24]Outubro!$K$21</f>
        <v>0</v>
      </c>
      <c r="S29" s="8">
        <f>[24]Outubro!$K$22</f>
        <v>1.6</v>
      </c>
      <c r="T29" s="8">
        <f>[24]Outubro!$K$23</f>
        <v>0</v>
      </c>
      <c r="U29" s="8">
        <f>[24]Outubro!$K$24</f>
        <v>0</v>
      </c>
      <c r="V29" s="8">
        <f>[24]Outubro!$K$25</f>
        <v>0</v>
      </c>
      <c r="W29" s="8">
        <f>[24]Outubro!$K$26</f>
        <v>0.4</v>
      </c>
      <c r="X29" s="8">
        <f>[24]Outubro!$K$27</f>
        <v>0</v>
      </c>
      <c r="Y29" s="8">
        <f>[24]Outubro!$K$28</f>
        <v>0</v>
      </c>
      <c r="Z29" s="8">
        <f>[24]Outubro!$K$29</f>
        <v>0.2</v>
      </c>
      <c r="AA29" s="8">
        <f>[24]Outubro!$K$30</f>
        <v>7.2</v>
      </c>
      <c r="AB29" s="8">
        <f>[24]Outubro!$K$31</f>
        <v>0</v>
      </c>
      <c r="AC29" s="8">
        <f>[24]Outubro!$K$32</f>
        <v>0</v>
      </c>
      <c r="AD29" s="8">
        <f>[24]Outubro!$K$33</f>
        <v>0</v>
      </c>
      <c r="AE29" s="8">
        <f>[24]Outubro!$K$34</f>
        <v>0</v>
      </c>
      <c r="AF29" s="8">
        <f>[24]Outubro!$K$35</f>
        <v>0.4</v>
      </c>
      <c r="AG29" s="37">
        <f t="shared" si="4"/>
        <v>57.000000000000007</v>
      </c>
      <c r="AH29" s="52">
        <f t="shared" si="5"/>
        <v>33.200000000000003</v>
      </c>
      <c r="AI29" s="53">
        <f t="shared" si="6"/>
        <v>23</v>
      </c>
    </row>
    <row r="30" spans="1:37" x14ac:dyDescent="0.2">
      <c r="A30" s="5" t="s">
        <v>31</v>
      </c>
      <c r="B30" s="8">
        <f>[25]Outubro!$K$5</f>
        <v>0</v>
      </c>
      <c r="C30" s="8">
        <f>[25]Outubro!$K$6</f>
        <v>0</v>
      </c>
      <c r="D30" s="8">
        <f>[25]Outubro!$K$7</f>
        <v>0</v>
      </c>
      <c r="E30" s="8">
        <f>[25]Outubro!$K$8</f>
        <v>0</v>
      </c>
      <c r="F30" s="8">
        <f>[25]Outubro!$K$9</f>
        <v>0</v>
      </c>
      <c r="G30" s="8">
        <f>[25]Outubro!$K$10</f>
        <v>0</v>
      </c>
      <c r="H30" s="8">
        <f>[25]Outubro!$K$11</f>
        <v>0</v>
      </c>
      <c r="I30" s="8">
        <f>[25]Outubro!$K$12</f>
        <v>0</v>
      </c>
      <c r="J30" s="8">
        <f>[25]Outubro!$K$13</f>
        <v>9.8000000000000007</v>
      </c>
      <c r="K30" s="8">
        <f>[25]Outubro!$K$14</f>
        <v>20.399999999999999</v>
      </c>
      <c r="L30" s="8">
        <f>[25]Outubro!$K$15</f>
        <v>55.2</v>
      </c>
      <c r="M30" s="8">
        <f>[25]Outubro!$K$16</f>
        <v>0.2</v>
      </c>
      <c r="N30" s="8">
        <f>[25]Outubro!$K$17</f>
        <v>0</v>
      </c>
      <c r="O30" s="8">
        <f>[25]Outubro!$K$18</f>
        <v>0</v>
      </c>
      <c r="P30" s="8">
        <f>[25]Outubro!$K$19</f>
        <v>0</v>
      </c>
      <c r="Q30" s="8">
        <f>[25]Outubro!$K$20</f>
        <v>0</v>
      </c>
      <c r="R30" s="8">
        <f>[25]Outubro!$K$21</f>
        <v>0</v>
      </c>
      <c r="S30" s="8">
        <f>[25]Outubro!$K$22</f>
        <v>4.2</v>
      </c>
      <c r="T30" s="8">
        <f>[25]Outubro!$K$23</f>
        <v>61.4</v>
      </c>
      <c r="U30" s="8">
        <f>[25]Outubro!$K$24</f>
        <v>0</v>
      </c>
      <c r="V30" s="8">
        <f>[25]Outubro!$K$25</f>
        <v>0</v>
      </c>
      <c r="W30" s="8">
        <f>[25]Outubro!$K$26</f>
        <v>0.4</v>
      </c>
      <c r="X30" s="8">
        <f>[25]Outubro!$K$27</f>
        <v>0</v>
      </c>
      <c r="Y30" s="8">
        <f>[25]Outubro!$K$28</f>
        <v>0</v>
      </c>
      <c r="Z30" s="8">
        <f>[25]Outubro!$K$29</f>
        <v>0</v>
      </c>
      <c r="AA30" s="8">
        <f>[25]Outubro!$K$30</f>
        <v>0</v>
      </c>
      <c r="AB30" s="8">
        <f>[25]Outubro!$K$31</f>
        <v>0</v>
      </c>
      <c r="AC30" s="8">
        <f>[25]Outubro!$K$32</f>
        <v>0</v>
      </c>
      <c r="AD30" s="8">
        <f>[25]Outubro!$K$33</f>
        <v>0</v>
      </c>
      <c r="AE30" s="8">
        <f>[25]Outubro!$K$34</f>
        <v>0</v>
      </c>
      <c r="AF30" s="8">
        <f>[25]Outubro!$K$35</f>
        <v>0</v>
      </c>
      <c r="AG30" s="37">
        <f t="shared" si="4"/>
        <v>151.60000000000002</v>
      </c>
      <c r="AH30" s="52">
        <f t="shared" si="5"/>
        <v>61.4</v>
      </c>
      <c r="AI30" s="53">
        <f t="shared" si="6"/>
        <v>24</v>
      </c>
    </row>
    <row r="31" spans="1:37" x14ac:dyDescent="0.2">
      <c r="A31" s="5" t="s">
        <v>32</v>
      </c>
      <c r="B31" s="8">
        <f>[26]Outubro!$K5</f>
        <v>0</v>
      </c>
      <c r="C31" s="8">
        <f>[26]Outubro!$K6</f>
        <v>0</v>
      </c>
      <c r="D31" s="8">
        <f>[26]Outubro!$K7</f>
        <v>0</v>
      </c>
      <c r="E31" s="8">
        <f>[26]Outubro!$K8</f>
        <v>0</v>
      </c>
      <c r="F31" s="8">
        <f>[26]Outubro!$K9</f>
        <v>0</v>
      </c>
      <c r="G31" s="8">
        <f>[26]Outubro!$K10</f>
        <v>0</v>
      </c>
      <c r="H31" s="8">
        <f>[26]Outubro!$K11</f>
        <v>0</v>
      </c>
      <c r="I31" s="8">
        <f>[26]Outubro!$K12</f>
        <v>0</v>
      </c>
      <c r="J31" s="8">
        <f>[26]Outubro!$K13</f>
        <v>1.4</v>
      </c>
      <c r="K31" s="8">
        <f>[26]Outubro!$K14</f>
        <v>30.2</v>
      </c>
      <c r="L31" s="8">
        <f>[26]Outubro!$K15</f>
        <v>43.6</v>
      </c>
      <c r="M31" s="8">
        <f>[26]Outubro!$K16</f>
        <v>0.4</v>
      </c>
      <c r="N31" s="8">
        <f>[26]Outubro!$K17</f>
        <v>0</v>
      </c>
      <c r="O31" s="8">
        <f>[26]Outubro!$K18</f>
        <v>0</v>
      </c>
      <c r="P31" s="8">
        <f>[26]Outubro!$K19</f>
        <v>0</v>
      </c>
      <c r="Q31" s="8">
        <f>[26]Outubro!$K20</f>
        <v>17</v>
      </c>
      <c r="R31" s="8">
        <f>[26]Outubro!$K21</f>
        <v>0</v>
      </c>
      <c r="S31" s="8">
        <f>[26]Outubro!$K22</f>
        <v>10.4</v>
      </c>
      <c r="T31" s="8">
        <f>[26]Outubro!$K23</f>
        <v>13.4</v>
      </c>
      <c r="U31" s="8">
        <f>[26]Outubro!$K24</f>
        <v>0</v>
      </c>
      <c r="V31" s="8">
        <f>[26]Outubro!$K25</f>
        <v>0</v>
      </c>
      <c r="W31" s="8">
        <f>[26]Outubro!$K26</f>
        <v>0</v>
      </c>
      <c r="X31" s="8">
        <f>[26]Outubro!$K27</f>
        <v>0</v>
      </c>
      <c r="Y31" s="8">
        <f>[26]Outubro!$K28</f>
        <v>0</v>
      </c>
      <c r="Z31" s="8">
        <f>[26]Outubro!$K29</f>
        <v>0</v>
      </c>
      <c r="AA31" s="8">
        <f>[26]Outubro!$K30</f>
        <v>0</v>
      </c>
      <c r="AB31" s="8">
        <f>[26]Outubro!$K31</f>
        <v>0</v>
      </c>
      <c r="AC31" s="8">
        <f>[26]Outubro!$K32</f>
        <v>0</v>
      </c>
      <c r="AD31" s="8">
        <f>[26]Outubro!$K33</f>
        <v>0</v>
      </c>
      <c r="AE31" s="8">
        <f>[26]Outubro!$K34</f>
        <v>0</v>
      </c>
      <c r="AF31" s="8">
        <f>[26]Outubro!$K35</f>
        <v>2.8</v>
      </c>
      <c r="AG31" s="37">
        <f t="shared" si="4"/>
        <v>119.20000000000002</v>
      </c>
      <c r="AH31" s="52">
        <f t="shared" si="5"/>
        <v>43.6</v>
      </c>
      <c r="AI31" s="53">
        <f t="shared" si="6"/>
        <v>23</v>
      </c>
      <c r="AJ31" s="9"/>
    </row>
    <row r="32" spans="1:37" x14ac:dyDescent="0.2">
      <c r="A32" s="5" t="s">
        <v>33</v>
      </c>
      <c r="B32" s="8">
        <f>[27]Outubro!$K$5</f>
        <v>0</v>
      </c>
      <c r="C32" s="8">
        <f>[27]Outubro!$K$6</f>
        <v>0</v>
      </c>
      <c r="D32" s="8">
        <f>[27]Outubro!$K$7</f>
        <v>0</v>
      </c>
      <c r="E32" s="8">
        <f>[27]Outubro!$K$8</f>
        <v>0</v>
      </c>
      <c r="F32" s="8">
        <f>[27]Outubro!$K$9</f>
        <v>0</v>
      </c>
      <c r="G32" s="8">
        <f>[27]Outubro!$K$10</f>
        <v>0</v>
      </c>
      <c r="H32" s="8">
        <f>[27]Outubro!$K$11</f>
        <v>0</v>
      </c>
      <c r="I32" s="8">
        <f>[27]Outubro!$K$12</f>
        <v>0</v>
      </c>
      <c r="J32" s="8">
        <f>[27]Outubro!$K$13</f>
        <v>0.2</v>
      </c>
      <c r="K32" s="8">
        <f>[27]Outubro!$K$14</f>
        <v>24.2</v>
      </c>
      <c r="L32" s="8">
        <f>[27]Outubro!$K$15</f>
        <v>7</v>
      </c>
      <c r="M32" s="8">
        <f>[27]Outubro!$K$16</f>
        <v>0.4</v>
      </c>
      <c r="N32" s="8">
        <f>[27]Outubro!$K$17</f>
        <v>0.2</v>
      </c>
      <c r="O32" s="8">
        <f>[27]Outubro!$K$18</f>
        <v>0.4</v>
      </c>
      <c r="P32" s="8">
        <f>[27]Outubro!$K$19</f>
        <v>0.2</v>
      </c>
      <c r="Q32" s="8">
        <f>[27]Outubro!$K$20</f>
        <v>0.4</v>
      </c>
      <c r="R32" s="8">
        <f>[27]Outubro!$K$21</f>
        <v>0.2</v>
      </c>
      <c r="S32" s="8">
        <f>[27]Outubro!$K$22</f>
        <v>0</v>
      </c>
      <c r="T32" s="8">
        <f>[27]Outubro!$K$23</f>
        <v>0.2</v>
      </c>
      <c r="U32" s="8">
        <f>[27]Outubro!$K$24</f>
        <v>0.2</v>
      </c>
      <c r="V32" s="8">
        <f>[27]Outubro!$K$25</f>
        <v>0</v>
      </c>
      <c r="W32" s="8">
        <f>[27]Outubro!$K$26</f>
        <v>0</v>
      </c>
      <c r="X32" s="8">
        <f>[27]Outubro!$K$27</f>
        <v>0.2</v>
      </c>
      <c r="Y32" s="8">
        <f>[27]Outubro!$K$28</f>
        <v>0</v>
      </c>
      <c r="Z32" s="8">
        <f>[27]Outubro!$K$29</f>
        <v>0.2</v>
      </c>
      <c r="AA32" s="8">
        <f>[27]Outubro!$K$30</f>
        <v>0</v>
      </c>
      <c r="AB32" s="8">
        <f>[27]Outubro!$K$31</f>
        <v>0.4</v>
      </c>
      <c r="AC32" s="8">
        <f>[27]Outubro!$K$32</f>
        <v>0.2</v>
      </c>
      <c r="AD32" s="8">
        <f>[27]Outubro!$K$33</f>
        <v>1</v>
      </c>
      <c r="AE32" s="8">
        <f>[27]Outubro!$K$34</f>
        <v>1</v>
      </c>
      <c r="AF32" s="8">
        <f>[27]Outubro!$K$35</f>
        <v>0.4</v>
      </c>
      <c r="AG32" s="37">
        <f t="shared" si="4"/>
        <v>37.000000000000014</v>
      </c>
      <c r="AH32" s="52">
        <f t="shared" si="5"/>
        <v>24.2</v>
      </c>
      <c r="AI32" s="53">
        <f t="shared" si="6"/>
        <v>13</v>
      </c>
    </row>
    <row r="33" spans="1:40" s="4" customFormat="1" x14ac:dyDescent="0.2">
      <c r="A33" s="5" t="s">
        <v>34</v>
      </c>
      <c r="B33" s="8">
        <f>[28]Outubro!$K$5</f>
        <v>0</v>
      </c>
      <c r="C33" s="8">
        <f>[28]Outubro!$K$6</f>
        <v>0</v>
      </c>
      <c r="D33" s="8">
        <f>[28]Outubro!$K$7</f>
        <v>0</v>
      </c>
      <c r="E33" s="8">
        <f>[28]Outubro!$K$8</f>
        <v>0</v>
      </c>
      <c r="F33" s="8">
        <f>[28]Outubro!$K$9</f>
        <v>0</v>
      </c>
      <c r="G33" s="8">
        <f>[28]Outubro!$K$10</f>
        <v>0</v>
      </c>
      <c r="H33" s="8">
        <f>[28]Outubro!$K$11</f>
        <v>0</v>
      </c>
      <c r="I33" s="8">
        <f>[28]Outubro!$K$12</f>
        <v>0</v>
      </c>
      <c r="J33" s="8">
        <f>[28]Outubro!$K$13</f>
        <v>0.2</v>
      </c>
      <c r="K33" s="8">
        <f>[28]Outubro!$K$14</f>
        <v>35.200000000000003</v>
      </c>
      <c r="L33" s="8">
        <f>[28]Outubro!$K$15</f>
        <v>24.8</v>
      </c>
      <c r="M33" s="8">
        <f>[28]Outubro!$K$16</f>
        <v>0.2</v>
      </c>
      <c r="N33" s="8">
        <f>[28]Outubro!$K$17</f>
        <v>0</v>
      </c>
      <c r="O33" s="8">
        <f>[28]Outubro!$K$18</f>
        <v>0</v>
      </c>
      <c r="P33" s="8">
        <f>[28]Outubro!$K$19</f>
        <v>0</v>
      </c>
      <c r="Q33" s="8">
        <f>[28]Outubro!$K$20</f>
        <v>0</v>
      </c>
      <c r="R33" s="8">
        <f>[28]Outubro!$K$21</f>
        <v>0</v>
      </c>
      <c r="S33" s="8">
        <f>[28]Outubro!$K$22</f>
        <v>3.2</v>
      </c>
      <c r="T33" s="8">
        <f>[28]Outubro!$K$23</f>
        <v>0</v>
      </c>
      <c r="U33" s="8">
        <f>[28]Outubro!$K$24</f>
        <v>4.4000000000000004</v>
      </c>
      <c r="V33" s="8">
        <f>[28]Outubro!$K$25</f>
        <v>0.2</v>
      </c>
      <c r="W33" s="8">
        <f>[28]Outubro!$K$26</f>
        <v>0.6</v>
      </c>
      <c r="X33" s="8">
        <f>[28]Outubro!$K$27</f>
        <v>0</v>
      </c>
      <c r="Y33" s="8">
        <f>[28]Outubro!$K$28</f>
        <v>0</v>
      </c>
      <c r="Z33" s="8">
        <f>[28]Outubro!$K$29</f>
        <v>0.6</v>
      </c>
      <c r="AA33" s="8">
        <f>[28]Outubro!$K$30</f>
        <v>52.6</v>
      </c>
      <c r="AB33" s="8">
        <f>[28]Outubro!$K$31</f>
        <v>0</v>
      </c>
      <c r="AC33" s="8">
        <f>[28]Outubro!$K$32</f>
        <v>0</v>
      </c>
      <c r="AD33" s="8">
        <f>[28]Outubro!$K$33</f>
        <v>0</v>
      </c>
      <c r="AE33" s="8">
        <f>[28]Outubro!$K$34</f>
        <v>0</v>
      </c>
      <c r="AF33" s="8">
        <f>[28]Outubro!$K$35</f>
        <v>0</v>
      </c>
      <c r="AG33" s="37">
        <f t="shared" si="4"/>
        <v>122</v>
      </c>
      <c r="AH33" s="52">
        <f t="shared" si="5"/>
        <v>52.6</v>
      </c>
      <c r="AI33" s="53">
        <f t="shared" si="6"/>
        <v>21</v>
      </c>
    </row>
    <row r="34" spans="1:40" x14ac:dyDescent="0.2">
      <c r="A34" s="5" t="s">
        <v>35</v>
      </c>
      <c r="B34" s="8">
        <f>[29]Outubro!$K$5</f>
        <v>0</v>
      </c>
      <c r="C34" s="8">
        <f>[29]Outubro!$K$6</f>
        <v>0</v>
      </c>
      <c r="D34" s="8">
        <f>[29]Outubro!$K$7</f>
        <v>0</v>
      </c>
      <c r="E34" s="8">
        <f>[29]Outubro!$K$8</f>
        <v>0</v>
      </c>
      <c r="F34" s="8">
        <f>[29]Outubro!$K$9</f>
        <v>0</v>
      </c>
      <c r="G34" s="8">
        <f>[29]Outubro!$K$10</f>
        <v>0</v>
      </c>
      <c r="H34" s="8">
        <f>[29]Outubro!$K$11</f>
        <v>0</v>
      </c>
      <c r="I34" s="8">
        <f>[29]Outubro!$K$12</f>
        <v>0</v>
      </c>
      <c r="J34" s="8">
        <f>[29]Outubro!$K$13</f>
        <v>0</v>
      </c>
      <c r="K34" s="8">
        <f>[29]Outubro!$K$14</f>
        <v>0</v>
      </c>
      <c r="L34" s="8">
        <f>[29]Outubro!$K$15</f>
        <v>0</v>
      </c>
      <c r="M34" s="8">
        <f>[29]Outubro!$K$16</f>
        <v>0</v>
      </c>
      <c r="N34" s="8">
        <f>[29]Outubro!$K$17</f>
        <v>0</v>
      </c>
      <c r="O34" s="8">
        <f>[29]Outubro!$K$18</f>
        <v>1.4</v>
      </c>
      <c r="P34" s="8">
        <f>[29]Outubro!$K$19</f>
        <v>0.8</v>
      </c>
      <c r="Q34" s="8">
        <f>[29]Outubro!$K$20</f>
        <v>0</v>
      </c>
      <c r="R34" s="8">
        <f>[29]Outubro!$K$21</f>
        <v>0</v>
      </c>
      <c r="S34" s="8">
        <f>[29]Outubro!$K$22</f>
        <v>0.2</v>
      </c>
      <c r="T34" s="8">
        <f>[29]Outubro!$K$23</f>
        <v>0.4</v>
      </c>
      <c r="U34" s="8">
        <f>[29]Outubro!$K$24</f>
        <v>2</v>
      </c>
      <c r="V34" s="8">
        <f>[29]Outubro!$K$25</f>
        <v>1.8</v>
      </c>
      <c r="W34" s="8">
        <f>[29]Outubro!$K$26</f>
        <v>0.2</v>
      </c>
      <c r="X34" s="8">
        <f>[29]Outubro!$K$27</f>
        <v>0.4</v>
      </c>
      <c r="Y34" s="8">
        <f>[29]Outubro!$K$28</f>
        <v>0</v>
      </c>
      <c r="Z34" s="8">
        <f>[29]Outubro!$K$29</f>
        <v>1</v>
      </c>
      <c r="AA34" s="8">
        <f>[29]Outubro!$K$30</f>
        <v>67.599999999999994</v>
      </c>
      <c r="AB34" s="8">
        <f>[29]Outubro!$K$31</f>
        <v>0</v>
      </c>
      <c r="AC34" s="8">
        <f>[29]Outubro!$K$32</f>
        <v>0</v>
      </c>
      <c r="AD34" s="8">
        <f>[29]Outubro!$K$33</f>
        <v>0.4</v>
      </c>
      <c r="AE34" s="8">
        <f>[29]Outubro!$K$34</f>
        <v>0</v>
      </c>
      <c r="AF34" s="8">
        <f>[29]Outubro!$K$35</f>
        <v>0</v>
      </c>
      <c r="AG34" s="37">
        <f t="shared" si="4"/>
        <v>76.2</v>
      </c>
      <c r="AH34" s="52">
        <f t="shared" si="5"/>
        <v>67.599999999999994</v>
      </c>
      <c r="AI34" s="53">
        <f t="shared" si="6"/>
        <v>20</v>
      </c>
    </row>
    <row r="35" spans="1:40" x14ac:dyDescent="0.2">
      <c r="A35" s="5" t="s">
        <v>36</v>
      </c>
      <c r="B35" s="8">
        <f>[30]Outubro!$K$5</f>
        <v>0</v>
      </c>
      <c r="C35" s="8">
        <f>[30]Outubro!$K$6</f>
        <v>0</v>
      </c>
      <c r="D35" s="8">
        <f>[30]Outubro!$K$7</f>
        <v>0</v>
      </c>
      <c r="E35" s="8">
        <f>[30]Outubro!$K$8</f>
        <v>0</v>
      </c>
      <c r="F35" s="8">
        <f>[30]Outubro!$K$9</f>
        <v>0</v>
      </c>
      <c r="G35" s="8">
        <f>[30]Outubro!$K$10</f>
        <v>0</v>
      </c>
      <c r="H35" s="8">
        <f>[30]Outubro!$K$11</f>
        <v>0</v>
      </c>
      <c r="I35" s="8">
        <f>[30]Outubro!$K$12</f>
        <v>0</v>
      </c>
      <c r="J35" s="8">
        <f>[30]Outubro!$K$13</f>
        <v>1.8</v>
      </c>
      <c r="K35" s="8">
        <f>[30]Outubro!$K$14</f>
        <v>22.2</v>
      </c>
      <c r="L35" s="8">
        <f>[30]Outubro!$K$15</f>
        <v>20</v>
      </c>
      <c r="M35" s="8">
        <f>[30]Outubro!$K$16</f>
        <v>0</v>
      </c>
      <c r="N35" s="8">
        <f>[30]Outubro!$K$17</f>
        <v>0</v>
      </c>
      <c r="O35" s="8">
        <f>[30]Outubro!$K$18</f>
        <v>0</v>
      </c>
      <c r="P35" s="8">
        <f>[30]Outubro!$K$19</f>
        <v>0</v>
      </c>
      <c r="Q35" s="8">
        <f>[30]Outubro!$K$20</f>
        <v>0</v>
      </c>
      <c r="R35" s="8">
        <f>[30]Outubro!$K$21</f>
        <v>0</v>
      </c>
      <c r="S35" s="8">
        <f>[30]Outubro!$K$22</f>
        <v>20.2</v>
      </c>
      <c r="T35" s="8">
        <f>[30]Outubro!$K$23</f>
        <v>0.4</v>
      </c>
      <c r="U35" s="8">
        <f>[30]Outubro!$K$24</f>
        <v>0.2</v>
      </c>
      <c r="V35" s="8">
        <f>[30]Outubro!$K$25</f>
        <v>0</v>
      </c>
      <c r="W35" s="8">
        <f>[30]Outubro!$K$26</f>
        <v>0.2</v>
      </c>
      <c r="X35" s="8">
        <f>[30]Outubro!$K$27</f>
        <v>0.8</v>
      </c>
      <c r="Y35" s="8">
        <f>[30]Outubro!$K$28</f>
        <v>0</v>
      </c>
      <c r="Z35" s="8">
        <f>[30]Outubro!$K$29</f>
        <v>2</v>
      </c>
      <c r="AA35" s="8">
        <f>[30]Outubro!$K$30</f>
        <v>21</v>
      </c>
      <c r="AB35" s="8">
        <f>[30]Outubro!$K$31</f>
        <v>0</v>
      </c>
      <c r="AC35" s="8">
        <f>[30]Outubro!$K$32</f>
        <v>2.8</v>
      </c>
      <c r="AD35" s="8">
        <f>[30]Outubro!$K$33</f>
        <v>0</v>
      </c>
      <c r="AE35" s="8">
        <f>[30]Outubro!$K$34</f>
        <v>0</v>
      </c>
      <c r="AF35" s="8">
        <f>[30]Outubro!$K$35</f>
        <v>0</v>
      </c>
      <c r="AG35" s="37">
        <f t="shared" si="4"/>
        <v>91.600000000000009</v>
      </c>
      <c r="AH35" s="52">
        <f t="shared" si="5"/>
        <v>22.2</v>
      </c>
      <c r="AI35" s="53">
        <f t="shared" si="6"/>
        <v>20</v>
      </c>
      <c r="AN35" t="s">
        <v>13</v>
      </c>
    </row>
    <row r="36" spans="1:40" x14ac:dyDescent="0.2">
      <c r="A36" s="5" t="s">
        <v>37</v>
      </c>
      <c r="B36" s="8">
        <f>[31]Outubro!$K$5</f>
        <v>0</v>
      </c>
      <c r="C36" s="8">
        <f>[31]Outubro!$K$6</f>
        <v>0</v>
      </c>
      <c r="D36" s="8">
        <f>[31]Outubro!$K$7</f>
        <v>0</v>
      </c>
      <c r="E36" s="8">
        <f>[31]Outubro!$K$8</f>
        <v>0</v>
      </c>
      <c r="F36" s="8">
        <f>[31]Outubro!$K$9</f>
        <v>0</v>
      </c>
      <c r="G36" s="8">
        <f>[31]Outubro!$K$10</f>
        <v>0</v>
      </c>
      <c r="H36" s="8">
        <f>[31]Outubro!$K$11</f>
        <v>0</v>
      </c>
      <c r="I36" s="8">
        <f>[31]Outubro!$K$12</f>
        <v>0</v>
      </c>
      <c r="J36" s="8">
        <f>[31]Outubro!$K$13</f>
        <v>4.5999999999999996</v>
      </c>
      <c r="K36" s="8">
        <f>[31]Outubro!$K$14</f>
        <v>14</v>
      </c>
      <c r="L36" s="8">
        <f>[31]Outubro!$K$15</f>
        <v>22.6</v>
      </c>
      <c r="M36" s="8">
        <f>[31]Outubro!$K$16</f>
        <v>0.2</v>
      </c>
      <c r="N36" s="8">
        <f>[31]Outubro!$K$17</f>
        <v>0</v>
      </c>
      <c r="O36" s="8">
        <f>[31]Outubro!$K$18</f>
        <v>0</v>
      </c>
      <c r="P36" s="8">
        <f>[31]Outubro!$K$19</f>
        <v>0</v>
      </c>
      <c r="Q36" s="8">
        <f>[31]Outubro!$K$20</f>
        <v>0</v>
      </c>
      <c r="R36" s="8">
        <f>[31]Outubro!$K$21</f>
        <v>0</v>
      </c>
      <c r="S36" s="8">
        <f>[31]Outubro!$K$22</f>
        <v>0.2</v>
      </c>
      <c r="T36" s="8">
        <f>[31]Outubro!$K$23</f>
        <v>26.2</v>
      </c>
      <c r="U36" s="8">
        <f>[31]Outubro!$K$24</f>
        <v>6.6</v>
      </c>
      <c r="V36" s="8">
        <f>[31]Outubro!$K$25</f>
        <v>0</v>
      </c>
      <c r="W36" s="8">
        <f>[31]Outubro!$K$26</f>
        <v>0</v>
      </c>
      <c r="X36" s="8">
        <f>[31]Outubro!$K$27</f>
        <v>0.2</v>
      </c>
      <c r="Y36" s="8">
        <f>[31]Outubro!$K$28</f>
        <v>0</v>
      </c>
      <c r="Z36" s="8">
        <f>[31]Outubro!$K$29</f>
        <v>7.6</v>
      </c>
      <c r="AA36" s="8">
        <f>[31]Outubro!$K$30</f>
        <v>1.8</v>
      </c>
      <c r="AB36" s="8">
        <f>[31]Outubro!$K$31</f>
        <v>0</v>
      </c>
      <c r="AC36" s="8">
        <f>[31]Outubro!$K$32</f>
        <v>0.8</v>
      </c>
      <c r="AD36" s="8">
        <f>[31]Outubro!$K$33</f>
        <v>0</v>
      </c>
      <c r="AE36" s="8">
        <f>[31]Outubro!$K$34</f>
        <v>0</v>
      </c>
      <c r="AF36" s="8">
        <f>[31]Outubro!$K$35</f>
        <v>0</v>
      </c>
      <c r="AG36" s="37">
        <f t="shared" si="4"/>
        <v>84.8</v>
      </c>
      <c r="AH36" s="52">
        <f t="shared" si="5"/>
        <v>26.2</v>
      </c>
      <c r="AI36" s="53">
        <f t="shared" si="6"/>
        <v>20</v>
      </c>
    </row>
    <row r="37" spans="1:40" hidden="1" x14ac:dyDescent="0.2">
      <c r="A37" s="5" t="s">
        <v>38</v>
      </c>
      <c r="B37" s="8" t="s">
        <v>12</v>
      </c>
      <c r="C37" s="8">
        <f>[32]Outubro!$K$6</f>
        <v>0</v>
      </c>
      <c r="D37" s="8">
        <f>[32]Outubro!$K$7</f>
        <v>2.4</v>
      </c>
      <c r="E37" s="8">
        <f>[32]Outubro!$K$8</f>
        <v>0</v>
      </c>
      <c r="F37" s="8">
        <f>[32]Outubro!$K$9</f>
        <v>0</v>
      </c>
      <c r="G37" s="8">
        <f>[32]Outubro!$K$10</f>
        <v>0</v>
      </c>
      <c r="H37" s="8">
        <f>[32]Outubro!$K$11</f>
        <v>0</v>
      </c>
      <c r="I37" s="8">
        <f>[32]Outubro!$K$12</f>
        <v>0</v>
      </c>
      <c r="J37" s="8">
        <f>[32]Outubro!$K$13</f>
        <v>1.8</v>
      </c>
      <c r="K37" s="8">
        <f>[32]Outubro!$K$14</f>
        <v>2.6</v>
      </c>
      <c r="L37" s="8">
        <f>[32]Outubro!$K$15</f>
        <v>13.6</v>
      </c>
      <c r="M37" s="8">
        <f>[32]Outubro!$K$16</f>
        <v>1.6</v>
      </c>
      <c r="N37" s="8">
        <f>[32]Outubro!$K$17</f>
        <v>0</v>
      </c>
      <c r="O37" s="8">
        <f>[32]Outubro!$K$18</f>
        <v>0</v>
      </c>
      <c r="P37" s="8">
        <f>[32]Outubro!$K$19</f>
        <v>16.8</v>
      </c>
      <c r="Q37" s="8">
        <f>[32]Outubro!$K$20</f>
        <v>0</v>
      </c>
      <c r="R37" s="8">
        <f>[32]Outubro!$K$21</f>
        <v>0</v>
      </c>
      <c r="S37" s="8">
        <f>[32]Outubro!$K$22</f>
        <v>0.6</v>
      </c>
      <c r="T37" s="8">
        <f>[32]Outubro!$K$23</f>
        <v>25.8</v>
      </c>
      <c r="U37" s="8">
        <f>[32]Outubro!$K$24</f>
        <v>41.6</v>
      </c>
      <c r="V37" s="8">
        <f>[32]Outubro!$K$25</f>
        <v>0</v>
      </c>
      <c r="W37" s="8">
        <f>[32]Outubro!$K$26</f>
        <v>0</v>
      </c>
      <c r="X37" s="8">
        <f>[32]Outubro!$K$27</f>
        <v>1.6</v>
      </c>
      <c r="Y37" s="8">
        <f>[32]Outubro!$K$28</f>
        <v>1</v>
      </c>
      <c r="Z37" s="8">
        <f>[32]Outubro!$K$29</f>
        <v>0</v>
      </c>
      <c r="AA37" s="8">
        <f>[32]Outubro!$K$30</f>
        <v>18</v>
      </c>
      <c r="AB37" s="8">
        <f>[32]Outubro!$K$31</f>
        <v>0</v>
      </c>
      <c r="AC37" s="8">
        <f>[32]Outubro!$K$32</f>
        <v>0.2</v>
      </c>
      <c r="AD37" s="8">
        <f>[32]Outubro!$K$33</f>
        <v>0</v>
      </c>
      <c r="AE37" s="8">
        <f>[32]Outubro!$K$34</f>
        <v>0</v>
      </c>
      <c r="AF37" s="8">
        <f>[32]Outubro!$K$35</f>
        <v>0</v>
      </c>
      <c r="AG37" s="37">
        <f t="shared" si="4"/>
        <v>127.60000000000001</v>
      </c>
      <c r="AH37" s="52">
        <f t="shared" si="5"/>
        <v>41.6</v>
      </c>
      <c r="AI37" s="53">
        <f t="shared" si="6"/>
        <v>17</v>
      </c>
      <c r="AJ37" t="s">
        <v>12</v>
      </c>
    </row>
    <row r="38" spans="1:40" x14ac:dyDescent="0.2">
      <c r="A38" s="5" t="s">
        <v>39</v>
      </c>
      <c r="B38" s="8">
        <f>[33]Outubro!$K5</f>
        <v>0</v>
      </c>
      <c r="C38" s="8">
        <f>[33]Outubro!$K6</f>
        <v>0</v>
      </c>
      <c r="D38" s="8">
        <f>[33]Outubro!$K7</f>
        <v>0</v>
      </c>
      <c r="E38" s="8">
        <f>[33]Outubro!$K8</f>
        <v>0</v>
      </c>
      <c r="F38" s="8">
        <f>[33]Outubro!$K9</f>
        <v>0</v>
      </c>
      <c r="G38" s="8">
        <f>[33]Outubro!$K10</f>
        <v>0</v>
      </c>
      <c r="H38" s="8">
        <f>[33]Outubro!$K11</f>
        <v>0</v>
      </c>
      <c r="I38" s="8">
        <f>[33]Outubro!$K12</f>
        <v>0</v>
      </c>
      <c r="J38" s="8">
        <f>[33]Outubro!$K13</f>
        <v>35.4</v>
      </c>
      <c r="K38" s="8">
        <f>[33]Outubro!$K14</f>
        <v>16.8</v>
      </c>
      <c r="L38" s="8">
        <f>[33]Outubro!$K15</f>
        <v>2.2000000000000002</v>
      </c>
      <c r="M38" s="8">
        <f>[33]Outubro!$K16</f>
        <v>0</v>
      </c>
      <c r="N38" s="8">
        <f>[33]Outubro!$K17</f>
        <v>0</v>
      </c>
      <c r="O38" s="8">
        <f>[33]Outubro!$K18</f>
        <v>0</v>
      </c>
      <c r="P38" s="8">
        <f>[33]Outubro!$K19</f>
        <v>0</v>
      </c>
      <c r="Q38" s="8">
        <f>[33]Outubro!$K20</f>
        <v>0</v>
      </c>
      <c r="R38" s="8">
        <f>[33]Outubro!$K21</f>
        <v>0.6</v>
      </c>
      <c r="S38" s="8">
        <f>[33]Outubro!$K22</f>
        <v>1.4</v>
      </c>
      <c r="T38" s="8">
        <f>[33]Outubro!$K23</f>
        <v>1.2</v>
      </c>
      <c r="U38" s="8">
        <f>[33]Outubro!$K24</f>
        <v>7.4</v>
      </c>
      <c r="V38" s="8">
        <f>[33]Outubro!$K25</f>
        <v>4.2</v>
      </c>
      <c r="W38" s="8">
        <f>[33]Outubro!$K26</f>
        <v>0</v>
      </c>
      <c r="X38" s="8">
        <f>[33]Outubro!$K27</f>
        <v>5.4</v>
      </c>
      <c r="Y38" s="8">
        <f>[33]Outubro!$K28</f>
        <v>0</v>
      </c>
      <c r="Z38" s="8">
        <f>[33]Outubro!$K29</f>
        <v>0</v>
      </c>
      <c r="AA38" s="8">
        <f>[33]Outubro!$K30</f>
        <v>16.8</v>
      </c>
      <c r="AB38" s="8">
        <f>[33]Outubro!$K31</f>
        <v>0</v>
      </c>
      <c r="AC38" s="8">
        <f>[33]Outubro!$K32</f>
        <v>0</v>
      </c>
      <c r="AD38" s="8">
        <f>[33]Outubro!$K33</f>
        <v>0</v>
      </c>
      <c r="AE38" s="8">
        <f>[33]Outubro!$K34</f>
        <v>0</v>
      </c>
      <c r="AF38" s="8">
        <f>[33]Outubro!$K35</f>
        <v>0</v>
      </c>
      <c r="AG38" s="37">
        <f t="shared" si="4"/>
        <v>91.40000000000002</v>
      </c>
      <c r="AH38" s="52">
        <f t="shared" si="5"/>
        <v>35.4</v>
      </c>
      <c r="AI38" s="53">
        <f t="shared" si="6"/>
        <v>21</v>
      </c>
    </row>
    <row r="39" spans="1:40" x14ac:dyDescent="0.2">
      <c r="A39" s="5" t="s">
        <v>38</v>
      </c>
      <c r="B39" s="56">
        <v>0</v>
      </c>
      <c r="C39" s="56">
        <v>0</v>
      </c>
      <c r="D39" s="56">
        <v>2.4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1.8</v>
      </c>
      <c r="K39" s="56">
        <v>2.6</v>
      </c>
      <c r="L39" s="56">
        <v>13.6</v>
      </c>
      <c r="M39" s="56">
        <v>1.6</v>
      </c>
      <c r="N39" s="56">
        <v>0</v>
      </c>
      <c r="O39" s="56">
        <v>0</v>
      </c>
      <c r="P39" s="56">
        <v>16.799999999999997</v>
      </c>
      <c r="Q39" s="56">
        <v>0</v>
      </c>
      <c r="R39" s="56">
        <v>0</v>
      </c>
      <c r="S39" s="56">
        <v>0.60000000000000009</v>
      </c>
      <c r="T39" s="56">
        <v>25.8</v>
      </c>
      <c r="U39" s="56">
        <v>41.599999999999994</v>
      </c>
      <c r="V39" s="56">
        <v>0</v>
      </c>
      <c r="W39" s="56">
        <v>0</v>
      </c>
      <c r="X39" s="56">
        <v>1.6</v>
      </c>
      <c r="Y39" s="56">
        <v>1</v>
      </c>
      <c r="Z39" s="56">
        <v>0</v>
      </c>
      <c r="AA39" s="56">
        <v>18</v>
      </c>
      <c r="AB39" s="56">
        <v>0</v>
      </c>
      <c r="AC39" s="56">
        <v>0.2</v>
      </c>
      <c r="AD39" s="56">
        <v>0</v>
      </c>
      <c r="AE39" s="56">
        <v>0</v>
      </c>
      <c r="AF39" s="56">
        <v>0</v>
      </c>
      <c r="AG39" s="37">
        <f t="shared" si="4"/>
        <v>127.6</v>
      </c>
      <c r="AH39" s="52">
        <f t="shared" si="5"/>
        <v>41.599999999999994</v>
      </c>
      <c r="AI39" s="53">
        <f t="shared" si="6"/>
        <v>18</v>
      </c>
    </row>
    <row r="40" spans="1:40" x14ac:dyDescent="0.2">
      <c r="A40" s="5" t="s">
        <v>40</v>
      </c>
      <c r="B40" s="8">
        <f>[34]Outubro!$K$5</f>
        <v>0</v>
      </c>
      <c r="C40" s="8">
        <f>[34]Outubro!$K$6</f>
        <v>0</v>
      </c>
      <c r="D40" s="8">
        <f>[34]Outubro!$K$7</f>
        <v>0</v>
      </c>
      <c r="E40" s="8">
        <f>[34]Outubro!$K$8</f>
        <v>0</v>
      </c>
      <c r="F40" s="8">
        <f>[34]Outubro!$K$9</f>
        <v>0</v>
      </c>
      <c r="G40" s="8">
        <f>[34]Outubro!$K$10</f>
        <v>0</v>
      </c>
      <c r="H40" s="8">
        <f>[34]Outubro!$K$11</f>
        <v>0</v>
      </c>
      <c r="I40" s="8">
        <f>[34]Outubro!$K$12</f>
        <v>0</v>
      </c>
      <c r="J40" s="8">
        <f>[34]Outubro!$K$13</f>
        <v>0</v>
      </c>
      <c r="K40" s="8">
        <f>[34]Outubro!$K$14</f>
        <v>25</v>
      </c>
      <c r="L40" s="8">
        <f>[34]Outubro!$K$15</f>
        <v>48.4</v>
      </c>
      <c r="M40" s="8">
        <f>[34]Outubro!$K$16</f>
        <v>0</v>
      </c>
      <c r="N40" s="8">
        <f>[34]Outubro!$K$17</f>
        <v>0</v>
      </c>
      <c r="O40" s="8">
        <f>[34]Outubro!$K$18</f>
        <v>0</v>
      </c>
      <c r="P40" s="8">
        <f>[34]Outubro!$K$19</f>
        <v>0</v>
      </c>
      <c r="Q40" s="8">
        <f>[34]Outubro!$K$20</f>
        <v>11</v>
      </c>
      <c r="R40" s="8">
        <f>[34]Outubro!$K$21</f>
        <v>3.4</v>
      </c>
      <c r="S40" s="8">
        <f>[34]Outubro!$K$22</f>
        <v>1.8</v>
      </c>
      <c r="T40" s="8">
        <f>[34]Outubro!$K$23</f>
        <v>0</v>
      </c>
      <c r="U40" s="8">
        <f>[34]Outubro!$K$24</f>
        <v>0.2</v>
      </c>
      <c r="V40" s="8">
        <f>[34]Outubro!$K$25</f>
        <v>0</v>
      </c>
      <c r="W40" s="8">
        <f>[34]Outubro!$K$26</f>
        <v>0.2</v>
      </c>
      <c r="X40" s="8">
        <f>[34]Outubro!$K$27</f>
        <v>0</v>
      </c>
      <c r="Y40" s="8">
        <f>[34]Outubro!$K$28</f>
        <v>0</v>
      </c>
      <c r="Z40" s="8">
        <f>[34]Outubro!$K$29</f>
        <v>0</v>
      </c>
      <c r="AA40" s="8">
        <f>[34]Outubro!$K$30</f>
        <v>0</v>
      </c>
      <c r="AB40" s="8">
        <f>[34]Outubro!$K$31</f>
        <v>0</v>
      </c>
      <c r="AC40" s="8">
        <f>[34]Outubro!$K$32</f>
        <v>0</v>
      </c>
      <c r="AD40" s="8">
        <f>[34]Outubro!$K$33</f>
        <v>0</v>
      </c>
      <c r="AE40" s="8">
        <f>[34]Outubro!$K$34</f>
        <v>0</v>
      </c>
      <c r="AF40" s="8">
        <f>[34]Outubro!$K$35</f>
        <v>0</v>
      </c>
      <c r="AG40" s="37">
        <f t="shared" ref="AG40:AG45" si="7">SUM(B40:AF40)</f>
        <v>90.000000000000014</v>
      </c>
      <c r="AH40" s="52">
        <f t="shared" ref="AH40:AH45" si="8">MAX(B40:AF40)</f>
        <v>48.4</v>
      </c>
      <c r="AI40" s="53">
        <f t="shared" ref="AI40:AI45" si="9">COUNTIF(B40:AF40,"=0,0")</f>
        <v>24</v>
      </c>
      <c r="AJ40" s="9" t="s">
        <v>13</v>
      </c>
    </row>
    <row r="41" spans="1:40" hidden="1" x14ac:dyDescent="0.2">
      <c r="A41" s="5" t="s">
        <v>41</v>
      </c>
      <c r="B41" s="8">
        <f>[35]Outubro!$K$5</f>
        <v>0</v>
      </c>
      <c r="C41" s="8">
        <f>[35]Outubro!$K$6</f>
        <v>0</v>
      </c>
      <c r="D41" s="8">
        <f>[35]Outubro!$K$7</f>
        <v>0</v>
      </c>
      <c r="E41" s="8">
        <f>[35]Outubro!$K$8</f>
        <v>0</v>
      </c>
      <c r="F41" s="8">
        <f>[35]Outubro!$K$9</f>
        <v>0</v>
      </c>
      <c r="G41" s="8">
        <f>[35]Outubro!$K$10</f>
        <v>0</v>
      </c>
      <c r="H41" s="8">
        <f>[35]Outubro!$K$11</f>
        <v>0</v>
      </c>
      <c r="I41" s="8">
        <f>[35]Outubro!$K$12</f>
        <v>0</v>
      </c>
      <c r="J41" s="8">
        <f>[35]Outubro!$K$13</f>
        <v>0</v>
      </c>
      <c r="K41" s="8">
        <f>[35]Outubro!$K$14</f>
        <v>0.4</v>
      </c>
      <c r="L41" s="8">
        <f>[35]Outubro!$K$15</f>
        <v>1.4</v>
      </c>
      <c r="M41" s="8">
        <f>[35]Outubro!$K$16</f>
        <v>0</v>
      </c>
      <c r="N41" s="8">
        <f>[35]Outubro!$K$17</f>
        <v>0</v>
      </c>
      <c r="O41" s="8">
        <f>[35]Outubro!$K$18</f>
        <v>0</v>
      </c>
      <c r="P41" s="8">
        <f>[35]Outubro!$K$19</f>
        <v>0</v>
      </c>
      <c r="Q41" s="8">
        <f>[35]Outubro!$K$20</f>
        <v>0</v>
      </c>
      <c r="R41" s="8">
        <f>[35]Outubro!$K$21</f>
        <v>0</v>
      </c>
      <c r="S41" s="8">
        <f>[35]Outubro!$K$22</f>
        <v>0.2</v>
      </c>
      <c r="T41" s="8">
        <f>[35]Outubro!$K$23</f>
        <v>0</v>
      </c>
      <c r="U41" s="8">
        <f>[35]Outubro!$K$24</f>
        <v>0</v>
      </c>
      <c r="V41" s="8">
        <f>[35]Outubro!$K$25</f>
        <v>0</v>
      </c>
      <c r="W41" s="8">
        <f>[35]Outubro!$K$26</f>
        <v>0.2</v>
      </c>
      <c r="X41" s="8">
        <f>[35]Outubro!$K$27</f>
        <v>0</v>
      </c>
      <c r="Y41" s="8">
        <f>[35]Outubro!$K$28</f>
        <v>0</v>
      </c>
      <c r="Z41" s="8">
        <f>[35]Outubro!$K$29</f>
        <v>0</v>
      </c>
      <c r="AA41" s="8">
        <f>[35]Outubro!$K$30</f>
        <v>0</v>
      </c>
      <c r="AB41" s="8">
        <f>[35]Outubro!$K$31</f>
        <v>0</v>
      </c>
      <c r="AC41" s="8">
        <f>[35]Outubro!$K$32</f>
        <v>0</v>
      </c>
      <c r="AD41" s="8">
        <f>[35]Outubro!$K$33</f>
        <v>0</v>
      </c>
      <c r="AE41" s="8">
        <f>[35]Outubro!$K$34</f>
        <v>0</v>
      </c>
      <c r="AF41" s="8">
        <f>[35]Outubro!$K$35</f>
        <v>0</v>
      </c>
      <c r="AG41" s="37">
        <f t="shared" si="7"/>
        <v>2.1999999999999997</v>
      </c>
      <c r="AH41" s="52">
        <f t="shared" si="8"/>
        <v>1.4</v>
      </c>
      <c r="AI41" s="53">
        <f t="shared" si="9"/>
        <v>27</v>
      </c>
    </row>
    <row r="42" spans="1:40" x14ac:dyDescent="0.2">
      <c r="A42" s="5" t="s">
        <v>42</v>
      </c>
      <c r="B42" s="8">
        <f>[36]Outubro!$K$5</f>
        <v>0</v>
      </c>
      <c r="C42" s="8">
        <f>[36]Outubro!$K$6</f>
        <v>0</v>
      </c>
      <c r="D42" s="8">
        <f>[36]Outubro!$K$7</f>
        <v>0</v>
      </c>
      <c r="E42" s="8">
        <f>[36]Outubro!$K$8</f>
        <v>0</v>
      </c>
      <c r="F42" s="8">
        <f>[36]Outubro!$K$9</f>
        <v>0</v>
      </c>
      <c r="G42" s="8">
        <f>[36]Outubro!$K$10</f>
        <v>0</v>
      </c>
      <c r="H42" s="8">
        <f>[36]Outubro!$K$11</f>
        <v>0</v>
      </c>
      <c r="I42" s="8">
        <f>[36]Outubro!$K$12</f>
        <v>0</v>
      </c>
      <c r="J42" s="8">
        <f>[36]Outubro!$K$13</f>
        <v>0</v>
      </c>
      <c r="K42" s="8">
        <f>[36]Outubro!$K$14</f>
        <v>15.8</v>
      </c>
      <c r="L42" s="8">
        <f>[36]Outubro!$K$15</f>
        <v>5.8</v>
      </c>
      <c r="M42" s="8">
        <f>[36]Outubro!$K$16</f>
        <v>0.2</v>
      </c>
      <c r="N42" s="8">
        <f>[36]Outubro!$K$17</f>
        <v>0</v>
      </c>
      <c r="O42" s="8">
        <f>[36]Outubro!$K$18</f>
        <v>0</v>
      </c>
      <c r="P42" s="8">
        <f>[36]Outubro!$K$19</f>
        <v>0</v>
      </c>
      <c r="Q42" s="8">
        <f>[36]Outubro!$K$20</f>
        <v>0</v>
      </c>
      <c r="R42" s="8">
        <f>[36]Outubro!$K$21</f>
        <v>0</v>
      </c>
      <c r="S42" s="8">
        <f>[36]Outubro!$K$22</f>
        <v>18.399999999999999</v>
      </c>
      <c r="T42" s="8">
        <f>[36]Outubro!$K$23</f>
        <v>9.1999999999999993</v>
      </c>
      <c r="U42" s="8">
        <f>[36]Outubro!$K$24</f>
        <v>0.4</v>
      </c>
      <c r="V42" s="8">
        <f>[36]Outubro!$K$25</f>
        <v>0</v>
      </c>
      <c r="W42" s="8">
        <f>[36]Outubro!$K$26</f>
        <v>0</v>
      </c>
      <c r="X42" s="8">
        <f>[36]Outubro!$K$27</f>
        <v>0</v>
      </c>
      <c r="Y42" s="8">
        <f>[36]Outubro!$K$28</f>
        <v>0</v>
      </c>
      <c r="Z42" s="8">
        <f>[36]Outubro!$K$29</f>
        <v>0</v>
      </c>
      <c r="AA42" s="8">
        <f>[36]Outubro!$K$30</f>
        <v>49.2</v>
      </c>
      <c r="AB42" s="8">
        <f>[36]Outubro!$K$31</f>
        <v>0.2</v>
      </c>
      <c r="AC42" s="8">
        <f>[36]Outubro!$K$32</f>
        <v>12.8</v>
      </c>
      <c r="AD42" s="8">
        <f>[36]Outubro!$K$33</f>
        <v>0.6</v>
      </c>
      <c r="AE42" s="8">
        <f>[36]Outubro!$K$34</f>
        <v>0</v>
      </c>
      <c r="AF42" s="8">
        <f>[36]Outubro!$K$35</f>
        <v>0</v>
      </c>
      <c r="AG42" s="37">
        <f t="shared" si="7"/>
        <v>112.6</v>
      </c>
      <c r="AH42" s="52">
        <f t="shared" si="8"/>
        <v>49.2</v>
      </c>
      <c r="AI42" s="53">
        <f t="shared" si="9"/>
        <v>21</v>
      </c>
    </row>
    <row r="43" spans="1:40" x14ac:dyDescent="0.2">
      <c r="A43" s="5" t="s">
        <v>43</v>
      </c>
      <c r="B43" s="8">
        <f>[37]Outubro!$K$5</f>
        <v>0</v>
      </c>
      <c r="C43" s="8">
        <f>[37]Outubro!$K$6</f>
        <v>0</v>
      </c>
      <c r="D43" s="8">
        <f>[37]Outubro!$K$7</f>
        <v>0</v>
      </c>
      <c r="E43" s="8">
        <f>[37]Outubro!$K$8</f>
        <v>0</v>
      </c>
      <c r="F43" s="8">
        <f>[37]Outubro!$K$9</f>
        <v>0</v>
      </c>
      <c r="G43" s="8">
        <f>[37]Outubro!$K$10</f>
        <v>0</v>
      </c>
      <c r="H43" s="8">
        <f>[37]Outubro!$K$11</f>
        <v>0</v>
      </c>
      <c r="I43" s="8">
        <f>[37]Outubro!$K$12</f>
        <v>0</v>
      </c>
      <c r="J43" s="8">
        <f>[37]Outubro!$K$13</f>
        <v>2.6</v>
      </c>
      <c r="K43" s="8">
        <f>[37]Outubro!$K$14</f>
        <v>23.4</v>
      </c>
      <c r="L43" s="8">
        <f>[37]Outubro!$K$15</f>
        <v>31</v>
      </c>
      <c r="M43" s="8">
        <f>[37]Outubro!$K$16</f>
        <v>0.2</v>
      </c>
      <c r="N43" s="8">
        <f>[37]Outubro!$K$17</f>
        <v>0</v>
      </c>
      <c r="O43" s="8">
        <f>[37]Outubro!$K$18</f>
        <v>0</v>
      </c>
      <c r="P43" s="8">
        <f>[37]Outubro!$K$19</f>
        <v>0</v>
      </c>
      <c r="Q43" s="8">
        <f>[37]Outubro!$K$20</f>
        <v>0</v>
      </c>
      <c r="R43" s="8">
        <f>[37]Outubro!$K$21</f>
        <v>0</v>
      </c>
      <c r="S43" s="8">
        <f>[37]Outubro!$K$22</f>
        <v>22</v>
      </c>
      <c r="T43" s="8">
        <f>[37]Outubro!$K$23</f>
        <v>0</v>
      </c>
      <c r="U43" s="8">
        <f>[37]Outubro!$K$24</f>
        <v>0</v>
      </c>
      <c r="V43" s="8">
        <f>[37]Outubro!$K$25</f>
        <v>0</v>
      </c>
      <c r="W43" s="8">
        <f>[37]Outubro!$K$26</f>
        <v>72</v>
      </c>
      <c r="X43" s="8">
        <f>[37]Outubro!$K$27</f>
        <v>0.2</v>
      </c>
      <c r="Y43" s="8">
        <f>[37]Outubro!$K$28</f>
        <v>0</v>
      </c>
      <c r="Z43" s="8">
        <f>[37]Outubro!$K$29</f>
        <v>17.2</v>
      </c>
      <c r="AA43" s="8">
        <f>[37]Outubro!$K$30</f>
        <v>0</v>
      </c>
      <c r="AB43" s="8">
        <f>[37]Outubro!$K$31</f>
        <v>0</v>
      </c>
      <c r="AC43" s="8">
        <f>[37]Outubro!$K$32</f>
        <v>0</v>
      </c>
      <c r="AD43" s="8">
        <f>[37]Outubro!$K$33</f>
        <v>0</v>
      </c>
      <c r="AE43" s="8">
        <f>[37]Outubro!$K$34</f>
        <v>0</v>
      </c>
      <c r="AF43" s="8">
        <f>[37]Outubro!$K$35</f>
        <v>0</v>
      </c>
      <c r="AG43" s="37">
        <f t="shared" si="7"/>
        <v>168.59999999999997</v>
      </c>
      <c r="AH43" s="52">
        <f t="shared" si="8"/>
        <v>72</v>
      </c>
      <c r="AI43" s="53">
        <f t="shared" si="9"/>
        <v>23</v>
      </c>
    </row>
    <row r="44" spans="1:40" x14ac:dyDescent="0.2">
      <c r="A44" s="5" t="s">
        <v>44</v>
      </c>
      <c r="B44" s="8">
        <f>[38]Outubro!$K$5</f>
        <v>0</v>
      </c>
      <c r="C44" s="8">
        <f>[38]Outubro!$K$6</f>
        <v>0</v>
      </c>
      <c r="D44" s="8">
        <f>[38]Outubro!$K$7</f>
        <v>0</v>
      </c>
      <c r="E44" s="8">
        <f>[38]Outubro!$K$8</f>
        <v>0</v>
      </c>
      <c r="F44" s="8">
        <f>[38]Outubro!$K$9</f>
        <v>0</v>
      </c>
      <c r="G44" s="8">
        <f>[38]Outubro!$K$10</f>
        <v>0</v>
      </c>
      <c r="H44" s="8">
        <f>[38]Outubro!$K$11</f>
        <v>0</v>
      </c>
      <c r="I44" s="8">
        <f>[38]Outubro!$K$12</f>
        <v>0</v>
      </c>
      <c r="J44" s="8">
        <f>[38]Outubro!$K$13</f>
        <v>5.4</v>
      </c>
      <c r="K44" s="8">
        <f>[38]Outubro!$K$14</f>
        <v>4</v>
      </c>
      <c r="L44" s="8">
        <f>[38]Outubro!$K$15</f>
        <v>10.4</v>
      </c>
      <c r="M44" s="8">
        <f>[38]Outubro!$K$16</f>
        <v>0.2</v>
      </c>
      <c r="N44" s="8">
        <f>[38]Outubro!$K$17</f>
        <v>0</v>
      </c>
      <c r="O44" s="8">
        <f>[38]Outubro!$K$18</f>
        <v>0</v>
      </c>
      <c r="P44" s="8">
        <f>[38]Outubro!$K$19</f>
        <v>0</v>
      </c>
      <c r="Q44" s="8">
        <f>[38]Outubro!$K$20</f>
        <v>0</v>
      </c>
      <c r="R44" s="8">
        <f>[38]Outubro!$K$21</f>
        <v>0</v>
      </c>
      <c r="S44" s="8">
        <f>[38]Outubro!$K$22</f>
        <v>1</v>
      </c>
      <c r="T44" s="8">
        <f>[38]Outubro!$K$23</f>
        <v>0</v>
      </c>
      <c r="U44" s="8">
        <f>[38]Outubro!$K$24</f>
        <v>0.6</v>
      </c>
      <c r="V44" s="8">
        <f>[38]Outubro!$K$25</f>
        <v>0</v>
      </c>
      <c r="W44" s="8">
        <f>[38]Outubro!$K$26</f>
        <v>0</v>
      </c>
      <c r="X44" s="8">
        <f>[38]Outubro!$K$27</f>
        <v>0</v>
      </c>
      <c r="Y44" s="8">
        <f>[38]Outubro!$K$28</f>
        <v>3.2</v>
      </c>
      <c r="Z44" s="8">
        <f>[38]Outubro!$K$29</f>
        <v>2.8</v>
      </c>
      <c r="AA44" s="8">
        <f>[38]Outubro!$K$30</f>
        <v>42</v>
      </c>
      <c r="AB44" s="8">
        <f>[38]Outubro!$K$31</f>
        <v>0</v>
      </c>
      <c r="AC44" s="8">
        <f>[38]Outubro!$K$32</f>
        <v>0.4</v>
      </c>
      <c r="AD44" s="8">
        <f>[38]Outubro!$K$33</f>
        <v>0</v>
      </c>
      <c r="AE44" s="8">
        <f>[38]Outubro!$K$34</f>
        <v>0</v>
      </c>
      <c r="AF44" s="8">
        <f>[38]Outubro!$K$35</f>
        <v>0</v>
      </c>
      <c r="AG44" s="37">
        <f t="shared" si="7"/>
        <v>70</v>
      </c>
      <c r="AH44" s="52">
        <f t="shared" si="8"/>
        <v>42</v>
      </c>
      <c r="AI44" s="53">
        <f t="shared" si="9"/>
        <v>21</v>
      </c>
      <c r="AK44" s="9" t="s">
        <v>13</v>
      </c>
    </row>
    <row r="45" spans="1:40" ht="13.5" hidden="1" customHeight="1" x14ac:dyDescent="0.2">
      <c r="A45" s="5" t="s">
        <v>45</v>
      </c>
      <c r="B45" s="8">
        <f>[39]Outubro!$K$5</f>
        <v>0</v>
      </c>
      <c r="C45" s="8">
        <f>[39]Outubro!$K$6</f>
        <v>0</v>
      </c>
      <c r="D45" s="8">
        <f>[39]Outubro!$K$7</f>
        <v>0</v>
      </c>
      <c r="E45" s="8">
        <f>[39]Outubro!$K$8</f>
        <v>0</v>
      </c>
      <c r="F45" s="8">
        <f>[39]Outubro!$K$9</f>
        <v>0</v>
      </c>
      <c r="G45" s="8">
        <f>[39]Outubro!$K$10</f>
        <v>0</v>
      </c>
      <c r="H45" s="8">
        <f>[39]Outubro!$K$11</f>
        <v>0</v>
      </c>
      <c r="I45" s="8">
        <f>[39]Outubro!$K$12</f>
        <v>0</v>
      </c>
      <c r="J45" s="8">
        <f>[39]Outubro!$K$13</f>
        <v>3.2</v>
      </c>
      <c r="K45" s="8">
        <f>[39]Outubro!$K$14</f>
        <v>6.4</v>
      </c>
      <c r="L45" s="8">
        <f>[39]Outubro!$K$15</f>
        <v>0.2</v>
      </c>
      <c r="M45" s="8">
        <f>[39]Outubro!$K$16</f>
        <v>0</v>
      </c>
      <c r="N45" s="8">
        <f>[39]Outubro!$K$17</f>
        <v>4</v>
      </c>
      <c r="O45" s="8">
        <f>[39]Outubro!$K$18</f>
        <v>0</v>
      </c>
      <c r="P45" s="8">
        <f>[39]Outubro!$K$19</f>
        <v>0</v>
      </c>
      <c r="Q45" s="8">
        <f>[39]Outubro!$K$20</f>
        <v>0</v>
      </c>
      <c r="R45" s="8">
        <f>[39]Outubro!$K$21</f>
        <v>2</v>
      </c>
      <c r="S45" s="8">
        <f>[39]Outubro!$K$22</f>
        <v>0</v>
      </c>
      <c r="T45" s="8">
        <f>[39]Outubro!$K$23</f>
        <v>42.4</v>
      </c>
      <c r="U45" s="8">
        <f>[39]Outubro!$K$24</f>
        <v>1.4</v>
      </c>
      <c r="V45" s="8">
        <f>[39]Outubro!$K$25</f>
        <v>0</v>
      </c>
      <c r="W45" s="8">
        <f>[39]Outubro!$K$26</f>
        <v>5.4</v>
      </c>
      <c r="X45" s="8">
        <f>[39]Outubro!$K$27</f>
        <v>2.2000000000000002</v>
      </c>
      <c r="Y45" s="8">
        <f>[39]Outubro!$K$28</f>
        <v>1.8</v>
      </c>
      <c r="Z45" s="8">
        <f>[39]Outubro!$K$29</f>
        <v>18.399999999999999</v>
      </c>
      <c r="AA45" s="8">
        <f>[39]Outubro!$K$30</f>
        <v>72.400000000000006</v>
      </c>
      <c r="AB45" s="8">
        <f>[39]Outubro!$K$31</f>
        <v>0</v>
      </c>
      <c r="AC45" s="8">
        <f>[39]Outubro!$K$32</f>
        <v>2.8</v>
      </c>
      <c r="AD45" s="8">
        <f>[39]Outubro!$K$33</f>
        <v>4.8</v>
      </c>
      <c r="AE45" s="8">
        <f>[39]Outubro!$K$34</f>
        <v>0</v>
      </c>
      <c r="AF45" s="8">
        <f>[39]Outubro!$K$35</f>
        <v>0</v>
      </c>
      <c r="AG45" s="37">
        <f t="shared" si="7"/>
        <v>167.40000000000003</v>
      </c>
      <c r="AH45" s="52">
        <f t="shared" si="8"/>
        <v>72.400000000000006</v>
      </c>
      <c r="AI45" s="53">
        <f t="shared" si="9"/>
        <v>17</v>
      </c>
    </row>
    <row r="46" spans="1:40" hidden="1" x14ac:dyDescent="0.2">
      <c r="A46" s="5" t="s">
        <v>46</v>
      </c>
      <c r="B46" s="8" t="str">
        <f>[40]Outubro!$K$5</f>
        <v>*</v>
      </c>
      <c r="C46" s="8" t="str">
        <f>[40]Outubro!$K$6</f>
        <v>*</v>
      </c>
      <c r="D46" s="8" t="str">
        <f>[40]Outubro!$K$7</f>
        <v>*</v>
      </c>
      <c r="E46" s="8" t="str">
        <f>[40]Outubro!$K$8</f>
        <v>*</v>
      </c>
      <c r="F46" s="8" t="str">
        <f>[40]Outubro!$K$9</f>
        <v>*</v>
      </c>
      <c r="G46" s="8" t="str">
        <f>[40]Outubro!$K$10</f>
        <v>*</v>
      </c>
      <c r="H46" s="8" t="str">
        <f>[40]Outubro!$K$11</f>
        <v>*</v>
      </c>
      <c r="I46" s="8" t="str">
        <f>[40]Outubro!$K$12</f>
        <v>*</v>
      </c>
      <c r="J46" s="8" t="str">
        <f>[40]Outubro!$K$13</f>
        <v>*</v>
      </c>
      <c r="K46" s="8" t="str">
        <f>[40]Outubro!$K$14</f>
        <v>*</v>
      </c>
      <c r="L46" s="8" t="str">
        <f>[40]Outubro!$K$15</f>
        <v>*</v>
      </c>
      <c r="M46" s="8" t="str">
        <f>[40]Outubro!$K$16</f>
        <v>*</v>
      </c>
      <c r="N46" s="8" t="str">
        <f>[40]Outubro!$K$17</f>
        <v>*</v>
      </c>
      <c r="O46" s="8" t="str">
        <f>[40]Outubro!$K$18</f>
        <v>*</v>
      </c>
      <c r="P46" s="8" t="str">
        <f>[40]Outubro!$K$19</f>
        <v>*</v>
      </c>
      <c r="Q46" s="8" t="str">
        <f>[40]Outubro!$K$20</f>
        <v>*</v>
      </c>
      <c r="R46" s="8" t="str">
        <f>[40]Outubro!$K$21</f>
        <v>*</v>
      </c>
      <c r="S46" s="8" t="str">
        <f>[40]Outubro!$K$22</f>
        <v>*</v>
      </c>
      <c r="T46" s="8" t="str">
        <f>[40]Outubro!$K$23</f>
        <v>*</v>
      </c>
      <c r="U46" s="8" t="str">
        <f>[40]Outubro!$K$24</f>
        <v>*</v>
      </c>
      <c r="V46" s="8" t="str">
        <f>[40]Outubro!$K$25</f>
        <v>*</v>
      </c>
      <c r="W46" s="8" t="str">
        <f>[40]Outubro!$K$26</f>
        <v>*</v>
      </c>
      <c r="X46" s="8" t="str">
        <f>[40]Outubro!$K$27</f>
        <v>*</v>
      </c>
      <c r="Y46" s="8" t="str">
        <f>[40]Outubro!$K$28</f>
        <v>*</v>
      </c>
      <c r="Z46" s="8" t="str">
        <f>[40]Outubro!$K$29</f>
        <v>*</v>
      </c>
      <c r="AA46" s="8" t="str">
        <f>[40]Outubro!$K$30</f>
        <v>*</v>
      </c>
      <c r="AB46" s="8" t="str">
        <f>[40]Outubro!$K$31</f>
        <v>*</v>
      </c>
      <c r="AC46" s="8" t="str">
        <f>[40]Outubro!$K$32</f>
        <v>*</v>
      </c>
      <c r="AD46" s="8" t="str">
        <f>[40]Outubro!$K$33</f>
        <v>*</v>
      </c>
      <c r="AE46" s="8" t="str">
        <f>[40]Outubro!$K$34</f>
        <v>*</v>
      </c>
      <c r="AF46" s="8" t="str">
        <f>[40]Outubro!$K$35</f>
        <v>*</v>
      </c>
      <c r="AG46" s="37" t="s">
        <v>12</v>
      </c>
      <c r="AH46" s="52" t="s">
        <v>12</v>
      </c>
      <c r="AI46" s="53" t="s">
        <v>12</v>
      </c>
    </row>
    <row r="47" spans="1:40" x14ac:dyDescent="0.2">
      <c r="A47" s="5" t="s">
        <v>47</v>
      </c>
      <c r="B47" s="8">
        <f>[41]Outubro!$K$5</f>
        <v>0</v>
      </c>
      <c r="C47" s="8">
        <f>[41]Outubro!$K$6</f>
        <v>0</v>
      </c>
      <c r="D47" s="8">
        <f>[41]Outubro!$K$7</f>
        <v>1.2</v>
      </c>
      <c r="E47" s="8">
        <f>[41]Outubro!$K$8</f>
        <v>0</v>
      </c>
      <c r="F47" s="8">
        <f>[41]Outubro!$K$9</f>
        <v>0</v>
      </c>
      <c r="G47" s="8">
        <f>[41]Outubro!$K$10</f>
        <v>0</v>
      </c>
      <c r="H47" s="8">
        <f>[41]Outubro!$K$11</f>
        <v>0</v>
      </c>
      <c r="I47" s="8">
        <f>[41]Outubro!$K$12</f>
        <v>0</v>
      </c>
      <c r="J47" s="8">
        <f>[41]Outubro!$K$13</f>
        <v>4.8</v>
      </c>
      <c r="K47" s="8">
        <f>[41]Outubro!$K$14</f>
        <v>5.8</v>
      </c>
      <c r="L47" s="8">
        <f>[41]Outubro!$K$15</f>
        <v>50.8</v>
      </c>
      <c r="M47" s="8">
        <f>[41]Outubro!$K$16</f>
        <v>0</v>
      </c>
      <c r="N47" s="8">
        <f>[41]Outubro!$K$17</f>
        <v>0.2</v>
      </c>
      <c r="O47" s="8">
        <f>[41]Outubro!$K$18</f>
        <v>0</v>
      </c>
      <c r="P47" s="8">
        <f>[41]Outubro!$K$19</f>
        <v>15.2</v>
      </c>
      <c r="Q47" s="8">
        <f>[41]Outubro!$K$20</f>
        <v>0</v>
      </c>
      <c r="R47" s="8">
        <f>[41]Outubro!$K$21</f>
        <v>5</v>
      </c>
      <c r="S47" s="8">
        <f>[41]Outubro!$K$22</f>
        <v>0.8</v>
      </c>
      <c r="T47" s="8">
        <f>[41]Outubro!$K$23</f>
        <v>0.2</v>
      </c>
      <c r="U47" s="8">
        <f>[41]Outubro!$K$24</f>
        <v>0</v>
      </c>
      <c r="V47" s="8">
        <f>[41]Outubro!$K$25</f>
        <v>0</v>
      </c>
      <c r="W47" s="8">
        <f>[41]Outubro!$K$26</f>
        <v>0.8</v>
      </c>
      <c r="X47" s="8">
        <f>[41]Outubro!$K$27</f>
        <v>0.2</v>
      </c>
      <c r="Y47" s="8">
        <f>[41]Outubro!$K$28</f>
        <v>0</v>
      </c>
      <c r="Z47" s="8">
        <f>[41]Outubro!$K$29</f>
        <v>0</v>
      </c>
      <c r="AA47" s="8">
        <f>[41]Outubro!$K$30</f>
        <v>0</v>
      </c>
      <c r="AB47" s="8">
        <f>[41]Outubro!$K$31</f>
        <v>0</v>
      </c>
      <c r="AC47" s="8">
        <f>[41]Outubro!$K$32</f>
        <v>0</v>
      </c>
      <c r="AD47" s="8">
        <f>[41]Outubro!$K$33</f>
        <v>9.4</v>
      </c>
      <c r="AE47" s="8">
        <f>[41]Outubro!$K$34</f>
        <v>0.2</v>
      </c>
      <c r="AF47" s="8">
        <f>[41]Outubro!$K$35</f>
        <v>0</v>
      </c>
      <c r="AG47" s="37">
        <f>SUM(B47:AF47)</f>
        <v>94.600000000000009</v>
      </c>
      <c r="AH47" s="52">
        <f>MAX(B47:AF47)</f>
        <v>50.8</v>
      </c>
      <c r="AI47" s="53">
        <f>COUNTIF(B47:AF47,"=0,0")</f>
        <v>18</v>
      </c>
      <c r="AJ47" s="9" t="s">
        <v>13</v>
      </c>
    </row>
    <row r="48" spans="1:40" x14ac:dyDescent="0.2">
      <c r="A48" s="5" t="s">
        <v>48</v>
      </c>
      <c r="B48" s="8">
        <f>[42]Outubro!$K$5</f>
        <v>0</v>
      </c>
      <c r="C48" s="8">
        <f>[42]Outubro!$K$6</f>
        <v>0</v>
      </c>
      <c r="D48" s="8">
        <f>[42]Outubro!$K$7</f>
        <v>0</v>
      </c>
      <c r="E48" s="8">
        <f>[42]Outubro!$K$8</f>
        <v>0</v>
      </c>
      <c r="F48" s="8">
        <f>[42]Outubro!$K$9</f>
        <v>0</v>
      </c>
      <c r="G48" s="8">
        <f>[42]Outubro!$K$10</f>
        <v>0</v>
      </c>
      <c r="H48" s="8">
        <f>[42]Outubro!$K$11</f>
        <v>0</v>
      </c>
      <c r="I48" s="8">
        <f>[42]Outubro!$K$12</f>
        <v>0</v>
      </c>
      <c r="J48" s="8">
        <f>[42]Outubro!$K$13</f>
        <v>3.4</v>
      </c>
      <c r="K48" s="8">
        <f>[42]Outubro!$K$14</f>
        <v>8.8000000000000007</v>
      </c>
      <c r="L48" s="8">
        <f>[42]Outubro!$K$15</f>
        <v>26.8</v>
      </c>
      <c r="M48" s="8">
        <f>[42]Outubro!$K$16</f>
        <v>0</v>
      </c>
      <c r="N48" s="8">
        <f>[42]Outubro!$K$17</f>
        <v>18.399999999999999</v>
      </c>
      <c r="O48" s="8">
        <f>[42]Outubro!$K$18</f>
        <v>0</v>
      </c>
      <c r="P48" s="8">
        <f>[42]Outubro!$K$19</f>
        <v>0</v>
      </c>
      <c r="Q48" s="8">
        <f>[42]Outubro!$K$20</f>
        <v>0</v>
      </c>
      <c r="R48" s="8">
        <f>[42]Outubro!$K$21</f>
        <v>4</v>
      </c>
      <c r="S48" s="8">
        <f>[42]Outubro!$K$22</f>
        <v>2.8</v>
      </c>
      <c r="T48" s="8">
        <f>[42]Outubro!$K$23</f>
        <v>0.2</v>
      </c>
      <c r="U48" s="8">
        <f>[42]Outubro!$K$24</f>
        <v>0</v>
      </c>
      <c r="V48" s="8">
        <f>[42]Outubro!$K$25</f>
        <v>0</v>
      </c>
      <c r="W48" s="8">
        <f>[42]Outubro!$K$26</f>
        <v>0</v>
      </c>
      <c r="X48" s="8">
        <f>[42]Outubro!$K$27</f>
        <v>0</v>
      </c>
      <c r="Y48" s="8">
        <f>[42]Outubro!$K$28</f>
        <v>0</v>
      </c>
      <c r="Z48" s="8">
        <f>[42]Outubro!$K$29</f>
        <v>2.6</v>
      </c>
      <c r="AA48" s="8">
        <f>[42]Outubro!$K$30</f>
        <v>10.8</v>
      </c>
      <c r="AB48" s="8">
        <f>[42]Outubro!$K$31</f>
        <v>0</v>
      </c>
      <c r="AC48" s="8">
        <f>[42]Outubro!$K$32</f>
        <v>2</v>
      </c>
      <c r="AD48" s="8">
        <f>[42]Outubro!$K$33</f>
        <v>0</v>
      </c>
      <c r="AE48" s="8">
        <f>[42]Outubro!$K$34</f>
        <v>20</v>
      </c>
      <c r="AF48" s="8">
        <f>[42]Outubro!$K$35</f>
        <v>0</v>
      </c>
      <c r="AG48" s="37">
        <f>SUM(B48:AF48)</f>
        <v>99.8</v>
      </c>
      <c r="AH48" s="52">
        <f>MAX(B48:AF48)</f>
        <v>26.8</v>
      </c>
      <c r="AI48" s="53">
        <f>COUNTIF(B48:AF48,"=0,0")</f>
        <v>20</v>
      </c>
    </row>
    <row r="49" spans="1:36" x14ac:dyDescent="0.2">
      <c r="A49" s="5" t="s">
        <v>49</v>
      </c>
      <c r="B49" s="8">
        <f>[43]Outubro!$K$5</f>
        <v>0</v>
      </c>
      <c r="C49" s="8">
        <f>[43]Outubro!$K$6</f>
        <v>0</v>
      </c>
      <c r="D49" s="8">
        <f>[43]Outubro!$K$7</f>
        <v>0</v>
      </c>
      <c r="E49" s="8">
        <f>[43]Outubro!$K$8</f>
        <v>0</v>
      </c>
      <c r="F49" s="8">
        <f>[43]Outubro!$K$9</f>
        <v>0</v>
      </c>
      <c r="G49" s="8">
        <f>[43]Outubro!$K$10</f>
        <v>0</v>
      </c>
      <c r="H49" s="8">
        <f>[43]Outubro!$K$11</f>
        <v>0</v>
      </c>
      <c r="I49" s="8">
        <f>[43]Outubro!$K$12</f>
        <v>0</v>
      </c>
      <c r="J49" s="8">
        <f>[43]Outubro!$K$13</f>
        <v>0.2</v>
      </c>
      <c r="K49" s="8">
        <f>[43]Outubro!$K$14</f>
        <v>9.8000000000000007</v>
      </c>
      <c r="L49" s="8">
        <f>[43]Outubro!$K$15</f>
        <v>1.2</v>
      </c>
      <c r="M49" s="8">
        <f>[43]Outubro!$K$16</f>
        <v>0</v>
      </c>
      <c r="N49" s="8">
        <f>[43]Outubro!$K$17</f>
        <v>0</v>
      </c>
      <c r="O49" s="8">
        <f>[43]Outubro!$K$18</f>
        <v>0</v>
      </c>
      <c r="P49" s="8">
        <f>[43]Outubro!$K$19</f>
        <v>19.2</v>
      </c>
      <c r="Q49" s="8">
        <f>[43]Outubro!$K$20</f>
        <v>0.4</v>
      </c>
      <c r="R49" s="8">
        <f>[43]Outubro!$K$21</f>
        <v>0</v>
      </c>
      <c r="S49" s="8">
        <f>[43]Outubro!$K$22</f>
        <v>0.8</v>
      </c>
      <c r="T49" s="8">
        <f>[43]Outubro!$K$23</f>
        <v>0</v>
      </c>
      <c r="U49" s="8">
        <f>[43]Outubro!$K$24</f>
        <v>0</v>
      </c>
      <c r="V49" s="8">
        <f>[43]Outubro!$K$25</f>
        <v>11</v>
      </c>
      <c r="W49" s="8">
        <f>[43]Outubro!$K$26</f>
        <v>1.4</v>
      </c>
      <c r="X49" s="8">
        <f>[43]Outubro!$K$27</f>
        <v>0.6</v>
      </c>
      <c r="Y49" s="8">
        <f>[43]Outubro!$K$28</f>
        <v>0</v>
      </c>
      <c r="Z49" s="8">
        <f>[43]Outubro!$K$29</f>
        <v>0</v>
      </c>
      <c r="AA49" s="8">
        <f>[43]Outubro!$K$30</f>
        <v>67.400000000000006</v>
      </c>
      <c r="AB49" s="8">
        <f>[43]Outubro!$K$31</f>
        <v>1.8</v>
      </c>
      <c r="AC49" s="8">
        <f>[43]Outubro!$K$32</f>
        <v>1.8</v>
      </c>
      <c r="AD49" s="8">
        <f>[43]Outubro!$K$33</f>
        <v>7.8</v>
      </c>
      <c r="AE49" s="8">
        <f>[43]Outubro!$K$34</f>
        <v>9</v>
      </c>
      <c r="AF49" s="8">
        <f>[43]Outubro!$K$35</f>
        <v>0.2</v>
      </c>
      <c r="AG49" s="37">
        <f>SUM(B49:AF49)</f>
        <v>132.59999999999997</v>
      </c>
      <c r="AH49" s="52">
        <f>MAX(B49:AF49)</f>
        <v>67.400000000000006</v>
      </c>
      <c r="AI49" s="53">
        <f>COUNTIF(B49:AF49,"=0,0")</f>
        <v>16</v>
      </c>
      <c r="AJ49" s="9" t="s">
        <v>13</v>
      </c>
    </row>
    <row r="50" spans="1:36" x14ac:dyDescent="0.2">
      <c r="A50" s="58" t="s">
        <v>50</v>
      </c>
      <c r="B50" s="8">
        <f>[44]Outubro!$K$5</f>
        <v>0</v>
      </c>
      <c r="C50" s="8">
        <f>[44]Outubro!$K$6</f>
        <v>0</v>
      </c>
      <c r="D50" s="8">
        <f>[44]Outubro!$K$7</f>
        <v>0</v>
      </c>
      <c r="E50" s="8">
        <f>[44]Outubro!$K$8</f>
        <v>0</v>
      </c>
      <c r="F50" s="8">
        <f>[44]Outubro!$K$9</f>
        <v>0</v>
      </c>
      <c r="G50" s="8">
        <f>[44]Outubro!$K$10</f>
        <v>0</v>
      </c>
      <c r="H50" s="8">
        <f>[44]Outubro!$K$11</f>
        <v>0</v>
      </c>
      <c r="I50" s="8">
        <f>[44]Outubro!$K$12</f>
        <v>0</v>
      </c>
      <c r="J50" s="8">
        <f>[44]Outubro!$K$13</f>
        <v>0</v>
      </c>
      <c r="K50" s="8">
        <f>[44]Outubro!$K$14</f>
        <v>0.2</v>
      </c>
      <c r="L50" s="8">
        <f>[44]Outubro!$K$15</f>
        <v>0.6</v>
      </c>
      <c r="M50" s="8">
        <f>[44]Outubro!$K$16</f>
        <v>4.4000000000000004</v>
      </c>
      <c r="N50" s="8">
        <f>[44]Outubro!$K$17</f>
        <v>0</v>
      </c>
      <c r="O50" s="8">
        <f>[44]Outubro!$K$18</f>
        <v>0</v>
      </c>
      <c r="P50" s="8">
        <f>[44]Outubro!$K$19</f>
        <v>0</v>
      </c>
      <c r="Q50" s="8">
        <f>[44]Outubro!$K$20</f>
        <v>0</v>
      </c>
      <c r="R50" s="8">
        <f>[44]Outubro!$K$21</f>
        <v>0</v>
      </c>
      <c r="S50" s="8">
        <f>[44]Outubro!$K$22</f>
        <v>0</v>
      </c>
      <c r="T50" s="8">
        <f>[44]Outubro!$K$23</f>
        <v>2.2000000000000002</v>
      </c>
      <c r="U50" s="8">
        <f>[44]Outubro!$K$24</f>
        <v>0.4</v>
      </c>
      <c r="V50" s="8">
        <f>[44]Outubro!$K$25</f>
        <v>0.2</v>
      </c>
      <c r="W50" s="8">
        <f>[44]Outubro!$K$26</f>
        <v>0</v>
      </c>
      <c r="X50" s="8">
        <f>[44]Outubro!$K$27</f>
        <v>0</v>
      </c>
      <c r="Y50" s="8">
        <f>[44]Outubro!$K$28</f>
        <v>16</v>
      </c>
      <c r="Z50" s="8">
        <f>[44]Outubro!$K$29</f>
        <v>11.2</v>
      </c>
      <c r="AA50" s="8">
        <f>[44]Outubro!$K$30</f>
        <v>20</v>
      </c>
      <c r="AB50" s="8">
        <f>[44]Outubro!$K$31</f>
        <v>0.2</v>
      </c>
      <c r="AC50" s="8">
        <f>[44]Outubro!$K$32</f>
        <v>3.4</v>
      </c>
      <c r="AD50" s="8">
        <f>[44]Outubro!$K$33</f>
        <v>0</v>
      </c>
      <c r="AE50" s="8">
        <f>[44]Outubro!$K$34</f>
        <v>0</v>
      </c>
      <c r="AF50" s="8">
        <f>[44]Outubro!$K$35</f>
        <v>0</v>
      </c>
      <c r="AG50" s="37">
        <f>SUM(B50:AF50)</f>
        <v>58.800000000000004</v>
      </c>
      <c r="AH50" s="52">
        <f>MAX(B50:AF50)</f>
        <v>20</v>
      </c>
      <c r="AI50" s="53">
        <f>COUNTIF(B50:AF50,"=0,0")</f>
        <v>20</v>
      </c>
    </row>
    <row r="51" spans="1:36" x14ac:dyDescent="0.2">
      <c r="A51" s="134" t="s">
        <v>239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2.8</v>
      </c>
      <c r="L51" s="8">
        <v>36.200000000000003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13</v>
      </c>
      <c r="S51" s="8">
        <v>20.6</v>
      </c>
      <c r="T51" s="8">
        <v>0.6</v>
      </c>
      <c r="U51" s="8">
        <v>1.6</v>
      </c>
      <c r="V51" s="8">
        <v>0</v>
      </c>
      <c r="W51" s="8">
        <v>2.8</v>
      </c>
      <c r="X51" s="8">
        <v>27.6</v>
      </c>
      <c r="Y51" s="8">
        <v>0.2</v>
      </c>
      <c r="Z51" s="8">
        <v>20.8</v>
      </c>
      <c r="AA51" s="8">
        <v>28.8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37">
        <f>SUM(B51:AF51)</f>
        <v>155</v>
      </c>
      <c r="AH51" s="52">
        <f>MAX(B51:AF51)</f>
        <v>36.200000000000003</v>
      </c>
      <c r="AI51" s="53">
        <f>COUNTIF(B51:AF51,"=0,0")</f>
        <v>20</v>
      </c>
    </row>
    <row r="52" spans="1:36" x14ac:dyDescent="0.2">
      <c r="A52" s="59" t="s">
        <v>10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9.1999999999999993</v>
      </c>
      <c r="K52" s="56">
        <v>7.8</v>
      </c>
      <c r="L52" s="56">
        <v>11.4</v>
      </c>
      <c r="M52" s="56">
        <v>0.2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4.4000000000000004</v>
      </c>
      <c r="U52" s="56">
        <v>0.2</v>
      </c>
      <c r="V52" s="56">
        <v>0</v>
      </c>
      <c r="W52" s="56">
        <v>0</v>
      </c>
      <c r="X52" s="56">
        <v>0.2</v>
      </c>
      <c r="Y52" s="56">
        <v>10.199999999999999</v>
      </c>
      <c r="Z52" s="56">
        <v>10.6</v>
      </c>
      <c r="AA52" s="56">
        <v>34.4</v>
      </c>
      <c r="AB52" s="56">
        <v>0</v>
      </c>
      <c r="AC52" s="56">
        <v>0.6</v>
      </c>
      <c r="AD52" s="56">
        <v>0</v>
      </c>
      <c r="AE52" s="56">
        <v>0</v>
      </c>
      <c r="AF52" s="56">
        <v>0</v>
      </c>
      <c r="AG52" s="37">
        <f t="shared" ref="AG52:AG74" si="10">SUM(B52:AF52)</f>
        <v>89.2</v>
      </c>
      <c r="AH52" s="52">
        <f t="shared" ref="AH52:AH74" si="11">MAX(B52:AF52)</f>
        <v>34.4</v>
      </c>
      <c r="AI52" s="53">
        <f t="shared" ref="AI52:AI74" si="12">COUNTIF(B52:AF52,"=0,0")</f>
        <v>20</v>
      </c>
    </row>
    <row r="53" spans="1:36" s="4" customFormat="1" x14ac:dyDescent="0.2">
      <c r="A53" s="59" t="s">
        <v>71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49</v>
      </c>
      <c r="K53" s="56">
        <v>14</v>
      </c>
      <c r="L53" s="56">
        <v>1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4</v>
      </c>
      <c r="T53" s="56">
        <v>2</v>
      </c>
      <c r="U53" s="56">
        <v>0.2</v>
      </c>
      <c r="V53" s="56">
        <v>0</v>
      </c>
      <c r="W53" s="56">
        <v>0</v>
      </c>
      <c r="X53" s="56">
        <v>0</v>
      </c>
      <c r="Y53" s="56">
        <v>0</v>
      </c>
      <c r="Z53" s="56">
        <v>8.8000000000000007</v>
      </c>
      <c r="AA53" s="56">
        <v>50.2</v>
      </c>
      <c r="AB53" s="56">
        <v>0.2</v>
      </c>
      <c r="AC53" s="56">
        <v>0</v>
      </c>
      <c r="AD53" s="56">
        <v>0</v>
      </c>
      <c r="AE53" s="56">
        <v>0</v>
      </c>
      <c r="AF53" s="56">
        <v>0</v>
      </c>
      <c r="AG53" s="37">
        <f t="shared" si="10"/>
        <v>129.39999999999998</v>
      </c>
      <c r="AH53" s="52">
        <f t="shared" si="11"/>
        <v>50.2</v>
      </c>
      <c r="AI53" s="53">
        <f t="shared" si="12"/>
        <v>22</v>
      </c>
    </row>
    <row r="54" spans="1:36" x14ac:dyDescent="0.2">
      <c r="A54" s="59" t="s">
        <v>72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32</v>
      </c>
      <c r="K54" s="56">
        <v>9.8000000000000007</v>
      </c>
      <c r="L54" s="56">
        <v>0.4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0.2</v>
      </c>
      <c r="T54" s="56">
        <v>3.2</v>
      </c>
      <c r="U54" s="56">
        <v>0.4</v>
      </c>
      <c r="V54" s="56">
        <v>0</v>
      </c>
      <c r="W54" s="56">
        <v>0</v>
      </c>
      <c r="X54" s="56">
        <v>0</v>
      </c>
      <c r="Y54" s="56">
        <v>0</v>
      </c>
      <c r="Z54" s="56">
        <v>9.8000000000000007</v>
      </c>
      <c r="AA54" s="56">
        <v>38.4</v>
      </c>
      <c r="AB54" s="56">
        <v>1</v>
      </c>
      <c r="AC54" s="56">
        <v>0</v>
      </c>
      <c r="AD54" s="56">
        <v>0</v>
      </c>
      <c r="AE54" s="56">
        <v>0</v>
      </c>
      <c r="AF54" s="56">
        <v>0</v>
      </c>
      <c r="AG54" s="37">
        <f t="shared" si="10"/>
        <v>95.199999999999989</v>
      </c>
      <c r="AH54" s="52">
        <f t="shared" si="11"/>
        <v>38.4</v>
      </c>
      <c r="AI54" s="53">
        <f t="shared" si="12"/>
        <v>22</v>
      </c>
      <c r="AJ54" t="s">
        <v>13</v>
      </c>
    </row>
    <row r="55" spans="1:36" x14ac:dyDescent="0.2">
      <c r="A55" s="59" t="s">
        <v>73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70.599999999999994</v>
      </c>
      <c r="K55" s="56">
        <v>16.600000000000001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0.4</v>
      </c>
      <c r="S55" s="56">
        <v>4.8</v>
      </c>
      <c r="T55" s="56">
        <v>0.6</v>
      </c>
      <c r="U55" s="56">
        <v>9.8000000000000007</v>
      </c>
      <c r="V55" s="56">
        <v>0.2</v>
      </c>
      <c r="W55" s="56">
        <v>3</v>
      </c>
      <c r="X55" s="56">
        <v>0.6</v>
      </c>
      <c r="Y55" s="56">
        <v>0.2</v>
      </c>
      <c r="Z55" s="56">
        <v>27.4</v>
      </c>
      <c r="AA55" s="56">
        <v>21.4</v>
      </c>
      <c r="AB55" s="56">
        <v>0.2</v>
      </c>
      <c r="AC55" s="56">
        <v>0.6</v>
      </c>
      <c r="AD55" s="56">
        <v>1.4</v>
      </c>
      <c r="AE55" s="56">
        <v>0</v>
      </c>
      <c r="AF55" s="56">
        <v>0</v>
      </c>
      <c r="AG55" s="37">
        <f t="shared" si="10"/>
        <v>157.79999999999998</v>
      </c>
      <c r="AH55" s="52">
        <f t="shared" si="11"/>
        <v>70.599999999999994</v>
      </c>
      <c r="AI55" s="53">
        <f t="shared" si="12"/>
        <v>16</v>
      </c>
    </row>
    <row r="56" spans="1:36" x14ac:dyDescent="0.2">
      <c r="A56" s="59" t="s">
        <v>74</v>
      </c>
      <c r="B56" s="56">
        <v>0</v>
      </c>
      <c r="C56" s="56">
        <v>0</v>
      </c>
      <c r="D56" s="56">
        <v>0.6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26.6</v>
      </c>
      <c r="L56" s="56">
        <v>0</v>
      </c>
      <c r="M56" s="56">
        <v>0</v>
      </c>
      <c r="N56" s="56">
        <v>0</v>
      </c>
      <c r="O56" s="56">
        <v>3</v>
      </c>
      <c r="P56" s="56">
        <v>0</v>
      </c>
      <c r="Q56" s="56">
        <v>0.8</v>
      </c>
      <c r="R56" s="56">
        <v>0</v>
      </c>
      <c r="S56" s="56">
        <v>8.8000000000000007</v>
      </c>
      <c r="T56" s="56">
        <v>3.6</v>
      </c>
      <c r="U56" s="56">
        <v>0</v>
      </c>
      <c r="V56" s="56">
        <v>22</v>
      </c>
      <c r="W56" s="56">
        <v>0.4</v>
      </c>
      <c r="X56" s="56">
        <v>0</v>
      </c>
      <c r="Y56" s="56">
        <v>0</v>
      </c>
      <c r="Z56" s="56">
        <v>26.2</v>
      </c>
      <c r="AA56" s="56">
        <v>44.8</v>
      </c>
      <c r="AB56" s="56">
        <v>0.8</v>
      </c>
      <c r="AC56" s="56">
        <v>0</v>
      </c>
      <c r="AD56" s="56">
        <v>0</v>
      </c>
      <c r="AE56" s="56">
        <v>0</v>
      </c>
      <c r="AF56" s="56">
        <v>0</v>
      </c>
      <c r="AG56" s="37">
        <f t="shared" si="10"/>
        <v>137.60000000000002</v>
      </c>
      <c r="AH56" s="52">
        <f t="shared" si="11"/>
        <v>44.8</v>
      </c>
      <c r="AI56" s="53">
        <f t="shared" si="12"/>
        <v>20</v>
      </c>
    </row>
    <row r="57" spans="1:36" hidden="1" x14ac:dyDescent="0.2">
      <c r="A57" s="59" t="s">
        <v>74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4</v>
      </c>
      <c r="K57" s="56">
        <v>11</v>
      </c>
      <c r="L57" s="56">
        <v>17.2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17.399999999999999</v>
      </c>
      <c r="T57" s="56">
        <v>0</v>
      </c>
      <c r="U57" s="56">
        <v>24</v>
      </c>
      <c r="V57" s="56">
        <v>0</v>
      </c>
      <c r="W57" s="56">
        <v>0</v>
      </c>
      <c r="X57" s="56">
        <v>0</v>
      </c>
      <c r="Y57" s="56">
        <v>0</v>
      </c>
      <c r="Z57" s="56">
        <v>0.8</v>
      </c>
      <c r="AA57" s="56">
        <v>12.8</v>
      </c>
      <c r="AB57" s="56">
        <v>0.2</v>
      </c>
      <c r="AC57" s="56">
        <v>0.2</v>
      </c>
      <c r="AD57" s="56">
        <v>2.4</v>
      </c>
      <c r="AE57" s="56">
        <v>0</v>
      </c>
      <c r="AF57" s="56">
        <v>0.2</v>
      </c>
      <c r="AG57" s="37">
        <f t="shared" si="10"/>
        <v>90.2</v>
      </c>
      <c r="AH57" s="52">
        <f t="shared" si="11"/>
        <v>24</v>
      </c>
      <c r="AI57" s="53">
        <f t="shared" si="12"/>
        <v>20</v>
      </c>
    </row>
    <row r="58" spans="1:36" s="57" customFormat="1" x14ac:dyDescent="0.2">
      <c r="A58" s="112" t="s">
        <v>23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4</v>
      </c>
      <c r="K58" s="56">
        <v>11</v>
      </c>
      <c r="L58" s="56">
        <v>17.2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17.399999999999999</v>
      </c>
      <c r="T58" s="56">
        <v>0</v>
      </c>
      <c r="U58" s="56">
        <v>24</v>
      </c>
      <c r="V58" s="56">
        <v>0</v>
      </c>
      <c r="W58" s="56">
        <v>0</v>
      </c>
      <c r="X58" s="56">
        <v>0</v>
      </c>
      <c r="Y58" s="56">
        <v>0</v>
      </c>
      <c r="Z58" s="56">
        <v>0.8</v>
      </c>
      <c r="AA58" s="56">
        <v>12.8</v>
      </c>
      <c r="AB58" s="56">
        <v>0.2</v>
      </c>
      <c r="AC58" s="56">
        <v>0.2</v>
      </c>
      <c r="AD58" s="56">
        <v>2.4</v>
      </c>
      <c r="AE58" s="56">
        <v>0</v>
      </c>
      <c r="AF58" s="56">
        <v>0.2</v>
      </c>
      <c r="AG58" s="37">
        <f t="shared" si="10"/>
        <v>90.2</v>
      </c>
      <c r="AH58" s="52">
        <f t="shared" si="11"/>
        <v>24</v>
      </c>
      <c r="AI58" s="53">
        <f t="shared" si="12"/>
        <v>20</v>
      </c>
    </row>
    <row r="59" spans="1:36" x14ac:dyDescent="0.2">
      <c r="A59" s="59" t="s">
        <v>75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35.200000000000003</v>
      </c>
      <c r="L59" s="56">
        <v>45.4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7.4</v>
      </c>
      <c r="T59" s="56">
        <v>0.2</v>
      </c>
      <c r="U59" s="56">
        <v>0</v>
      </c>
      <c r="V59" s="56">
        <v>0</v>
      </c>
      <c r="W59" s="56">
        <v>0.2</v>
      </c>
      <c r="X59" s="56">
        <v>0.2</v>
      </c>
      <c r="Y59" s="56">
        <v>0.6</v>
      </c>
      <c r="Z59" s="56">
        <v>27.8</v>
      </c>
      <c r="AA59" s="56">
        <v>27.6</v>
      </c>
      <c r="AB59" s="56">
        <v>0</v>
      </c>
      <c r="AC59" s="56">
        <v>0.8</v>
      </c>
      <c r="AD59" s="56">
        <v>0</v>
      </c>
      <c r="AE59" s="56">
        <v>0</v>
      </c>
      <c r="AF59" s="56">
        <v>0</v>
      </c>
      <c r="AG59" s="37">
        <f t="shared" si="10"/>
        <v>145.4</v>
      </c>
      <c r="AH59" s="52">
        <f t="shared" si="11"/>
        <v>45.4</v>
      </c>
      <c r="AI59" s="53">
        <f t="shared" si="12"/>
        <v>21</v>
      </c>
      <c r="AJ59" s="86"/>
    </row>
    <row r="60" spans="1:36" ht="12.75" hidden="1" customHeight="1" x14ac:dyDescent="0.2">
      <c r="A60" s="59" t="s">
        <v>24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37">
        <f t="shared" si="10"/>
        <v>0</v>
      </c>
      <c r="AH60" s="52">
        <f t="shared" si="11"/>
        <v>0</v>
      </c>
      <c r="AI60" s="53">
        <f t="shared" si="12"/>
        <v>0</v>
      </c>
      <c r="AJ60" s="86"/>
    </row>
    <row r="61" spans="1:36" x14ac:dyDescent="0.2">
      <c r="A61" s="59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1.8</v>
      </c>
      <c r="K61" s="56">
        <v>0.4</v>
      </c>
      <c r="L61" s="56">
        <v>0</v>
      </c>
      <c r="M61" s="56">
        <v>0</v>
      </c>
      <c r="N61" s="56">
        <v>0</v>
      </c>
      <c r="O61" s="56">
        <v>0</v>
      </c>
      <c r="P61" s="56">
        <v>0.2</v>
      </c>
      <c r="Q61" s="56">
        <v>0</v>
      </c>
      <c r="R61" s="56">
        <v>0</v>
      </c>
      <c r="S61" s="56">
        <v>1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37">
        <f t="shared" si="10"/>
        <v>3.4000000000000004</v>
      </c>
      <c r="AH61" s="52">
        <f t="shared" si="11"/>
        <v>1.8</v>
      </c>
      <c r="AI61" s="53">
        <f t="shared" si="12"/>
        <v>27</v>
      </c>
      <c r="AJ61" s="86"/>
    </row>
    <row r="62" spans="1:36" x14ac:dyDescent="0.2">
      <c r="A62" s="59" t="s">
        <v>29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5</v>
      </c>
      <c r="K62" s="56">
        <v>16.2</v>
      </c>
      <c r="L62" s="56">
        <v>20.8</v>
      </c>
      <c r="M62" s="56">
        <v>0.2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0.2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9</v>
      </c>
      <c r="AB62" s="56">
        <v>0</v>
      </c>
      <c r="AC62" s="56">
        <v>0.6</v>
      </c>
      <c r="AD62" s="56">
        <v>0</v>
      </c>
      <c r="AE62" s="56">
        <v>0</v>
      </c>
      <c r="AF62" s="56">
        <v>0</v>
      </c>
      <c r="AG62" s="37">
        <f t="shared" si="10"/>
        <v>52.000000000000007</v>
      </c>
      <c r="AH62" s="52">
        <f t="shared" si="11"/>
        <v>20.8</v>
      </c>
      <c r="AI62" s="53">
        <f t="shared" si="12"/>
        <v>24</v>
      </c>
      <c r="AJ62" s="86"/>
    </row>
    <row r="63" spans="1:36" x14ac:dyDescent="0.2">
      <c r="A63" s="59" t="s">
        <v>33</v>
      </c>
      <c r="B63" s="56">
        <v>0.2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0.2</v>
      </c>
      <c r="K63" s="56">
        <v>38.200000000000003</v>
      </c>
      <c r="L63" s="56">
        <v>26.8</v>
      </c>
      <c r="M63" s="56">
        <v>0</v>
      </c>
      <c r="N63" s="56">
        <v>0</v>
      </c>
      <c r="O63" s="56">
        <v>0</v>
      </c>
      <c r="P63" s="56">
        <v>0</v>
      </c>
      <c r="Q63" s="56">
        <v>10</v>
      </c>
      <c r="R63" s="56">
        <v>0</v>
      </c>
      <c r="S63" s="56">
        <v>26.8</v>
      </c>
      <c r="T63" s="56">
        <v>4.2</v>
      </c>
      <c r="U63" s="56">
        <v>0</v>
      </c>
      <c r="V63" s="56">
        <v>0</v>
      </c>
      <c r="W63" s="56">
        <v>22.6</v>
      </c>
      <c r="X63" s="56">
        <v>0</v>
      </c>
      <c r="Y63" s="56">
        <v>0</v>
      </c>
      <c r="Z63" s="56">
        <v>0.8</v>
      </c>
      <c r="AA63" s="56">
        <v>0.2</v>
      </c>
      <c r="AB63" s="56">
        <v>0</v>
      </c>
      <c r="AC63" s="56">
        <v>10.4</v>
      </c>
      <c r="AD63" s="56">
        <v>0.2</v>
      </c>
      <c r="AE63" s="56">
        <v>0</v>
      </c>
      <c r="AF63" s="56">
        <v>0</v>
      </c>
      <c r="AG63" s="37">
        <f t="shared" si="10"/>
        <v>140.6</v>
      </c>
      <c r="AH63" s="52">
        <f t="shared" si="11"/>
        <v>38.200000000000003</v>
      </c>
      <c r="AI63" s="53">
        <f t="shared" si="12"/>
        <v>19</v>
      </c>
      <c r="AJ63" s="86" t="s">
        <v>13</v>
      </c>
    </row>
    <row r="64" spans="1:36" x14ac:dyDescent="0.2">
      <c r="A64" s="59" t="s">
        <v>77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0.4</v>
      </c>
      <c r="K64" s="56">
        <v>12</v>
      </c>
      <c r="L64" s="56">
        <v>53.2</v>
      </c>
      <c r="M64" s="56">
        <v>0.2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26.6</v>
      </c>
      <c r="T64" s="56">
        <v>0</v>
      </c>
      <c r="U64" s="56">
        <v>0</v>
      </c>
      <c r="V64" s="56">
        <v>0</v>
      </c>
      <c r="W64" s="56">
        <v>0</v>
      </c>
      <c r="X64" s="56">
        <v>7.4</v>
      </c>
      <c r="Y64" s="56">
        <v>6.8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37">
        <f t="shared" si="10"/>
        <v>106.60000000000001</v>
      </c>
      <c r="AH64" s="52">
        <f t="shared" si="11"/>
        <v>53.2</v>
      </c>
      <c r="AI64" s="136">
        <f t="shared" si="12"/>
        <v>24</v>
      </c>
      <c r="AJ64" s="86"/>
    </row>
    <row r="65" spans="1:36" s="63" customFormat="1" x14ac:dyDescent="0.2">
      <c r="A65" s="59" t="s">
        <v>40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26.2</v>
      </c>
      <c r="L65" s="60">
        <v>43.4</v>
      </c>
      <c r="M65" s="60">
        <v>0</v>
      </c>
      <c r="N65" s="60">
        <v>0</v>
      </c>
      <c r="O65" s="60">
        <v>0</v>
      </c>
      <c r="P65" s="60">
        <v>0</v>
      </c>
      <c r="Q65" s="60">
        <v>16</v>
      </c>
      <c r="R65" s="60">
        <v>2.6</v>
      </c>
      <c r="S65" s="60">
        <v>4.4000000000000004</v>
      </c>
      <c r="T65" s="60">
        <v>1</v>
      </c>
      <c r="U65" s="60">
        <v>0</v>
      </c>
      <c r="V65" s="60">
        <v>0</v>
      </c>
      <c r="W65" s="60">
        <v>0.8</v>
      </c>
      <c r="X65" s="60">
        <v>0</v>
      </c>
      <c r="Y65" s="60">
        <v>0</v>
      </c>
      <c r="Z65" s="60">
        <v>0</v>
      </c>
      <c r="AA65" s="60">
        <v>0.6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G65" s="61">
        <f t="shared" si="10"/>
        <v>94.999999999999986</v>
      </c>
      <c r="AH65" s="62">
        <f t="shared" si="11"/>
        <v>43.4</v>
      </c>
      <c r="AI65" s="136">
        <f t="shared" si="12"/>
        <v>23</v>
      </c>
    </row>
    <row r="66" spans="1:36" x14ac:dyDescent="0.2">
      <c r="A66" s="59" t="s">
        <v>78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9.1999999999999993</v>
      </c>
      <c r="K66" s="56">
        <v>1.2</v>
      </c>
      <c r="L66" s="56">
        <v>0.2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11.8</v>
      </c>
      <c r="T66" s="56">
        <v>5.6</v>
      </c>
      <c r="U66" s="56">
        <v>6.8</v>
      </c>
      <c r="V66" s="56">
        <v>0</v>
      </c>
      <c r="W66" s="56">
        <v>2.8</v>
      </c>
      <c r="X66" s="56">
        <v>0</v>
      </c>
      <c r="Y66" s="56">
        <v>9.1999999999999993</v>
      </c>
      <c r="Z66" s="56">
        <v>4</v>
      </c>
      <c r="AA66" s="56">
        <v>27.2</v>
      </c>
      <c r="AB66" s="56">
        <v>0</v>
      </c>
      <c r="AC66" s="56">
        <v>0</v>
      </c>
      <c r="AD66" s="56">
        <v>15</v>
      </c>
      <c r="AE66" s="56">
        <v>0</v>
      </c>
      <c r="AF66" s="56">
        <v>0</v>
      </c>
      <c r="AG66" s="37">
        <f t="shared" si="10"/>
        <v>93</v>
      </c>
      <c r="AH66" s="52">
        <f t="shared" si="11"/>
        <v>27.2</v>
      </c>
      <c r="AI66" s="53">
        <f t="shared" si="12"/>
        <v>20</v>
      </c>
      <c r="AJ66" s="9" t="s">
        <v>13</v>
      </c>
    </row>
    <row r="67" spans="1:36" x14ac:dyDescent="0.2">
      <c r="A67" s="59" t="s">
        <v>45</v>
      </c>
      <c r="B67" s="56">
        <v>0</v>
      </c>
      <c r="C67" s="56">
        <v>0</v>
      </c>
      <c r="D67" s="56">
        <v>0.4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4</v>
      </c>
      <c r="K67" s="56">
        <v>8.1999999999999993</v>
      </c>
      <c r="L67" s="56">
        <v>0</v>
      </c>
      <c r="M67" s="56">
        <v>0</v>
      </c>
      <c r="N67" s="56">
        <v>13.4</v>
      </c>
      <c r="O67" s="56">
        <v>0</v>
      </c>
      <c r="P67" s="56">
        <v>5.6</v>
      </c>
      <c r="Q67" s="56">
        <v>4</v>
      </c>
      <c r="R67" s="56">
        <v>13.2</v>
      </c>
      <c r="S67" s="56">
        <v>0</v>
      </c>
      <c r="T67" s="56">
        <v>51.2</v>
      </c>
      <c r="U67" s="56">
        <v>3.4</v>
      </c>
      <c r="V67" s="56">
        <v>0</v>
      </c>
      <c r="W67" s="56">
        <v>0</v>
      </c>
      <c r="X67" s="56">
        <v>6.2</v>
      </c>
      <c r="Y67" s="56">
        <v>4.2</v>
      </c>
      <c r="Z67" s="56">
        <v>26.8</v>
      </c>
      <c r="AA67" s="56">
        <v>107</v>
      </c>
      <c r="AB67" s="56">
        <v>0</v>
      </c>
      <c r="AC67" s="56">
        <v>5.2</v>
      </c>
      <c r="AD67" s="56">
        <v>3.6</v>
      </c>
      <c r="AE67" s="56">
        <v>0</v>
      </c>
      <c r="AF67" s="56">
        <v>0</v>
      </c>
      <c r="AG67" s="37">
        <f t="shared" si="10"/>
        <v>256.40000000000003</v>
      </c>
      <c r="AH67" s="52">
        <f t="shared" si="11"/>
        <v>107</v>
      </c>
      <c r="AI67" s="53">
        <f t="shared" si="12"/>
        <v>16</v>
      </c>
      <c r="AJ67" s="86"/>
    </row>
    <row r="68" spans="1:36" x14ac:dyDescent="0.2">
      <c r="A68" s="135" t="s">
        <v>79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0.4</v>
      </c>
      <c r="K68" s="8">
        <v>13.2</v>
      </c>
      <c r="L68" s="8">
        <v>2.2000000000000002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1</v>
      </c>
      <c r="T68" s="8">
        <v>1.6</v>
      </c>
      <c r="U68" s="8">
        <v>1.8</v>
      </c>
      <c r="V68" s="8">
        <v>0</v>
      </c>
      <c r="W68" s="8">
        <v>0</v>
      </c>
      <c r="X68" s="8">
        <v>15</v>
      </c>
      <c r="Y68" s="8">
        <v>7.6</v>
      </c>
      <c r="Z68" s="8">
        <v>18.8</v>
      </c>
      <c r="AA68" s="8">
        <v>27.6</v>
      </c>
      <c r="AB68" s="8">
        <v>0</v>
      </c>
      <c r="AC68" s="8">
        <v>0.2</v>
      </c>
      <c r="AD68" s="8">
        <v>0</v>
      </c>
      <c r="AE68" s="8">
        <v>0</v>
      </c>
      <c r="AF68" s="8">
        <v>0</v>
      </c>
      <c r="AG68" s="37">
        <f t="shared" si="10"/>
        <v>89.40000000000002</v>
      </c>
      <c r="AH68" s="52">
        <f t="shared" si="11"/>
        <v>27.6</v>
      </c>
      <c r="AI68" s="53">
        <f t="shared" si="12"/>
        <v>20</v>
      </c>
      <c r="AJ68" s="9" t="s">
        <v>13</v>
      </c>
    </row>
    <row r="69" spans="1:36" s="55" customFormat="1" x14ac:dyDescent="0.2">
      <c r="A69" s="111" t="s">
        <v>80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2</v>
      </c>
      <c r="K69" s="8">
        <v>28.9</v>
      </c>
      <c r="L69" s="8">
        <v>46.5</v>
      </c>
      <c r="M69" s="8">
        <v>0.1</v>
      </c>
      <c r="N69" s="8">
        <v>0</v>
      </c>
      <c r="O69" s="8">
        <v>0</v>
      </c>
      <c r="P69" s="8">
        <v>0</v>
      </c>
      <c r="Q69" s="8">
        <v>0.5</v>
      </c>
      <c r="R69" s="8">
        <v>18.100000000000001</v>
      </c>
      <c r="S69" s="8">
        <v>1.5</v>
      </c>
      <c r="T69" s="8">
        <v>2.4</v>
      </c>
      <c r="U69" s="8">
        <v>0.2</v>
      </c>
      <c r="V69" s="8">
        <v>0</v>
      </c>
      <c r="W69" s="8">
        <v>4.5</v>
      </c>
      <c r="X69" s="8">
        <v>0</v>
      </c>
      <c r="Y69" s="8">
        <v>4.5</v>
      </c>
      <c r="Z69" s="8">
        <v>0.1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37">
        <f>SUM(B69:AF69)</f>
        <v>109.3</v>
      </c>
      <c r="AH69" s="52">
        <f t="shared" si="11"/>
        <v>46.5</v>
      </c>
      <c r="AI69" s="54">
        <f t="shared" si="12"/>
        <v>19</v>
      </c>
    </row>
    <row r="70" spans="1:36" s="55" customFormat="1" x14ac:dyDescent="0.2">
      <c r="A70" s="111" t="s">
        <v>81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1.1000000000000001</v>
      </c>
      <c r="K70" s="8">
        <v>32.1</v>
      </c>
      <c r="L70" s="8">
        <v>54.5</v>
      </c>
      <c r="M70" s="8">
        <v>0.2</v>
      </c>
      <c r="N70" s="8">
        <v>0</v>
      </c>
      <c r="O70" s="8">
        <v>0</v>
      </c>
      <c r="P70" s="8">
        <v>0</v>
      </c>
      <c r="Q70" s="8">
        <v>2.2000000000000002</v>
      </c>
      <c r="R70" s="8">
        <v>14.3</v>
      </c>
      <c r="S70" s="8">
        <v>1.4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0.9</v>
      </c>
      <c r="Z70" s="8">
        <v>0</v>
      </c>
      <c r="AA70" s="8">
        <v>1.3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37">
        <f t="shared" si="10"/>
        <v>108.00000000000001</v>
      </c>
      <c r="AH70" s="52">
        <f t="shared" si="11"/>
        <v>54.5</v>
      </c>
      <c r="AI70" s="54">
        <f t="shared" si="12"/>
        <v>22</v>
      </c>
    </row>
    <row r="71" spans="1:36" s="55" customFormat="1" x14ac:dyDescent="0.2">
      <c r="A71" s="111" t="s">
        <v>82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6.2</v>
      </c>
      <c r="K71" s="8">
        <v>16.899999999999999</v>
      </c>
      <c r="L71" s="8">
        <v>20.5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0.2</v>
      </c>
      <c r="U71" s="8">
        <v>0</v>
      </c>
      <c r="V71" s="8">
        <v>0</v>
      </c>
      <c r="W71" s="8">
        <v>0</v>
      </c>
      <c r="X71" s="8">
        <v>0</v>
      </c>
      <c r="Y71" s="8">
        <v>0.3</v>
      </c>
      <c r="Z71" s="8">
        <v>2.4</v>
      </c>
      <c r="AA71" s="8">
        <v>0</v>
      </c>
      <c r="AB71" s="8">
        <v>0</v>
      </c>
      <c r="AC71" s="8">
        <v>0</v>
      </c>
      <c r="AD71" s="8">
        <v>0</v>
      </c>
      <c r="AE71" s="8">
        <v>4.8</v>
      </c>
      <c r="AF71" s="8">
        <v>0</v>
      </c>
      <c r="AG71" s="37">
        <f t="shared" si="10"/>
        <v>51.29999999999999</v>
      </c>
      <c r="AH71" s="52">
        <f t="shared" si="11"/>
        <v>20.5</v>
      </c>
      <c r="AI71" s="54">
        <f t="shared" si="12"/>
        <v>24</v>
      </c>
    </row>
    <row r="72" spans="1:36" x14ac:dyDescent="0.2">
      <c r="A72" s="111" t="s">
        <v>83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4.5</v>
      </c>
      <c r="K72" s="8">
        <v>17.7</v>
      </c>
      <c r="L72" s="8">
        <v>15.9</v>
      </c>
      <c r="M72" s="8">
        <v>0.1</v>
      </c>
      <c r="N72" s="8">
        <v>0</v>
      </c>
      <c r="O72" s="8">
        <v>0</v>
      </c>
      <c r="P72" s="8">
        <v>0</v>
      </c>
      <c r="Q72" s="8">
        <v>0.1</v>
      </c>
      <c r="R72" s="8">
        <v>1</v>
      </c>
      <c r="S72" s="8">
        <v>5.2</v>
      </c>
      <c r="T72" s="8">
        <v>0.4</v>
      </c>
      <c r="U72" s="8">
        <v>0</v>
      </c>
      <c r="V72" s="8">
        <v>0</v>
      </c>
      <c r="W72" s="8">
        <v>31.3</v>
      </c>
      <c r="X72" s="8">
        <v>0</v>
      </c>
      <c r="Y72" s="8">
        <v>11</v>
      </c>
      <c r="Z72" s="8">
        <v>0.1</v>
      </c>
      <c r="AA72" s="8">
        <v>2.1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37">
        <f t="shared" si="10"/>
        <v>89.399999999999991</v>
      </c>
      <c r="AH72" s="52">
        <f t="shared" si="11"/>
        <v>31.3</v>
      </c>
      <c r="AI72" s="53">
        <f t="shared" si="12"/>
        <v>19</v>
      </c>
      <c r="AJ72" s="86"/>
    </row>
    <row r="73" spans="1:36" x14ac:dyDescent="0.2">
      <c r="A73" s="65" t="s">
        <v>84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1</v>
      </c>
      <c r="J73" s="64">
        <v>2.6</v>
      </c>
      <c r="K73" s="64">
        <v>11.4</v>
      </c>
      <c r="L73" s="64">
        <v>29.4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8.8000000000000007</v>
      </c>
      <c r="T73" s="64">
        <v>0.2</v>
      </c>
      <c r="U73" s="64">
        <v>0.4</v>
      </c>
      <c r="V73" s="64">
        <v>0</v>
      </c>
      <c r="W73" s="64">
        <v>5</v>
      </c>
      <c r="X73" s="64">
        <v>0</v>
      </c>
      <c r="Y73" s="64">
        <v>0</v>
      </c>
      <c r="Z73" s="64">
        <v>0</v>
      </c>
      <c r="AA73" s="64">
        <v>4.4000000000000004</v>
      </c>
      <c r="AB73" s="64">
        <v>0</v>
      </c>
      <c r="AC73" s="64">
        <v>0</v>
      </c>
      <c r="AD73" s="64">
        <v>0</v>
      </c>
      <c r="AE73" s="64">
        <v>1.6</v>
      </c>
      <c r="AF73" s="64">
        <v>0</v>
      </c>
      <c r="AG73" s="37">
        <f t="shared" si="10"/>
        <v>64.8</v>
      </c>
      <c r="AH73" s="52">
        <f t="shared" si="11"/>
        <v>29.4</v>
      </c>
      <c r="AI73" s="53">
        <f t="shared" si="12"/>
        <v>21</v>
      </c>
      <c r="AJ73" s="86"/>
    </row>
    <row r="74" spans="1:36" s="4" customFormat="1" ht="17.100000000000001" customHeight="1" thickBot="1" x14ac:dyDescent="0.25">
      <c r="A74" s="13" t="s">
        <v>59</v>
      </c>
      <c r="B74" s="14">
        <f t="shared" ref="B74:AF74" si="13">MAX(B5:B72)</f>
        <v>0.2</v>
      </c>
      <c r="C74" s="14">
        <f t="shared" si="13"/>
        <v>4</v>
      </c>
      <c r="D74" s="14">
        <f t="shared" si="13"/>
        <v>13</v>
      </c>
      <c r="E74" s="14">
        <f t="shared" si="13"/>
        <v>4.8</v>
      </c>
      <c r="F74" s="14">
        <f t="shared" si="13"/>
        <v>0</v>
      </c>
      <c r="G74" s="14">
        <f t="shared" si="13"/>
        <v>0</v>
      </c>
      <c r="H74" s="14">
        <f t="shared" si="13"/>
        <v>0</v>
      </c>
      <c r="I74" s="14">
        <f t="shared" si="13"/>
        <v>8.1999999999999993</v>
      </c>
      <c r="J74" s="14">
        <f t="shared" si="13"/>
        <v>70.599999999999994</v>
      </c>
      <c r="K74" s="14">
        <f t="shared" si="13"/>
        <v>38.200000000000003</v>
      </c>
      <c r="L74" s="14">
        <f t="shared" si="13"/>
        <v>55.2</v>
      </c>
      <c r="M74" s="14">
        <f t="shared" si="13"/>
        <v>4.4000000000000004</v>
      </c>
      <c r="N74" s="14">
        <f t="shared" si="13"/>
        <v>18.399999999999999</v>
      </c>
      <c r="O74" s="14">
        <f t="shared" si="13"/>
        <v>3</v>
      </c>
      <c r="P74" s="14">
        <f t="shared" si="13"/>
        <v>19.2</v>
      </c>
      <c r="Q74" s="14">
        <f t="shared" si="13"/>
        <v>17</v>
      </c>
      <c r="R74" s="14">
        <f t="shared" si="13"/>
        <v>18.100000000000001</v>
      </c>
      <c r="S74" s="14">
        <f t="shared" si="13"/>
        <v>27.2</v>
      </c>
      <c r="T74" s="14">
        <f t="shared" si="13"/>
        <v>61.4</v>
      </c>
      <c r="U74" s="14">
        <f t="shared" si="13"/>
        <v>41.6</v>
      </c>
      <c r="V74" s="14">
        <f t="shared" si="13"/>
        <v>22</v>
      </c>
      <c r="W74" s="14">
        <f t="shared" si="13"/>
        <v>72</v>
      </c>
      <c r="X74" s="14">
        <f t="shared" si="13"/>
        <v>27.6</v>
      </c>
      <c r="Y74" s="14">
        <f t="shared" si="13"/>
        <v>22</v>
      </c>
      <c r="Z74" s="14">
        <f t="shared" si="13"/>
        <v>27.8</v>
      </c>
      <c r="AA74" s="14">
        <f t="shared" si="13"/>
        <v>107</v>
      </c>
      <c r="AB74" s="14">
        <f t="shared" si="13"/>
        <v>1.8</v>
      </c>
      <c r="AC74" s="14">
        <f t="shared" si="13"/>
        <v>28.8</v>
      </c>
      <c r="AD74" s="14">
        <f t="shared" si="13"/>
        <v>15</v>
      </c>
      <c r="AE74" s="14">
        <f t="shared" si="13"/>
        <v>20</v>
      </c>
      <c r="AF74" s="14">
        <f t="shared" si="13"/>
        <v>4.8</v>
      </c>
      <c r="AG74" s="37">
        <f t="shared" si="10"/>
        <v>753.29999999999984</v>
      </c>
      <c r="AH74" s="52">
        <f t="shared" si="11"/>
        <v>107</v>
      </c>
      <c r="AI74" s="53">
        <f t="shared" si="12"/>
        <v>3</v>
      </c>
    </row>
    <row r="75" spans="1:36" x14ac:dyDescent="0.2">
      <c r="A75" s="127" t="s">
        <v>85</v>
      </c>
      <c r="B75" s="132"/>
      <c r="C75" s="16"/>
      <c r="D75" s="16"/>
      <c r="E75" s="16"/>
      <c r="F75" s="16"/>
      <c r="G75" s="1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  <c r="AE75" s="19"/>
      <c r="AF75" s="19"/>
      <c r="AG75" s="66"/>
      <c r="AH75" s="66"/>
      <c r="AI75" s="67"/>
      <c r="AJ75" s="86"/>
    </row>
    <row r="76" spans="1:36" x14ac:dyDescent="0.2">
      <c r="A76" s="122" t="s">
        <v>86</v>
      </c>
      <c r="B76" s="131"/>
      <c r="C76" s="21"/>
      <c r="D76" s="21"/>
      <c r="E76" s="21"/>
      <c r="F76" s="21"/>
      <c r="G76" s="21"/>
      <c r="H76" s="21"/>
      <c r="I76" s="21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17"/>
      <c r="U76" s="117"/>
      <c r="V76" s="117"/>
      <c r="W76" s="117"/>
      <c r="X76" s="117"/>
      <c r="Y76" s="17"/>
      <c r="Z76" s="17"/>
      <c r="AA76" s="17"/>
      <c r="AB76" s="17"/>
      <c r="AC76" s="17"/>
      <c r="AD76" s="17"/>
      <c r="AE76" s="17"/>
      <c r="AF76" s="17"/>
      <c r="AG76" s="66"/>
      <c r="AH76" s="66"/>
      <c r="AI76" s="67"/>
      <c r="AJ76" s="86"/>
    </row>
    <row r="77" spans="1:36" x14ac:dyDescent="0.2">
      <c r="A77" s="15" t="s">
        <v>52</v>
      </c>
      <c r="B77" s="30"/>
      <c r="C77" s="17"/>
      <c r="D77" s="17"/>
      <c r="E77" s="17"/>
      <c r="F77" s="17"/>
      <c r="G77" s="17"/>
      <c r="H77" s="17"/>
      <c r="I77" s="17"/>
      <c r="J77" s="23"/>
      <c r="K77" s="23"/>
      <c r="L77" s="23"/>
      <c r="M77" s="23"/>
      <c r="N77" s="23"/>
      <c r="O77" s="23"/>
      <c r="P77" s="23"/>
      <c r="Q77" s="17"/>
      <c r="R77" s="17"/>
      <c r="S77" s="17"/>
      <c r="T77" s="113"/>
      <c r="U77" s="113"/>
      <c r="V77" s="113"/>
      <c r="W77" s="113"/>
      <c r="X77" s="113"/>
      <c r="Y77" s="17"/>
      <c r="Z77" s="17"/>
      <c r="AA77" s="17"/>
      <c r="AB77" s="17"/>
      <c r="AC77" s="17"/>
      <c r="AD77" s="18"/>
      <c r="AE77" s="18"/>
      <c r="AF77" s="18"/>
      <c r="AG77" s="66"/>
      <c r="AH77" s="66"/>
      <c r="AI77" s="67"/>
      <c r="AJ77" s="86"/>
    </row>
    <row r="78" spans="1:36" x14ac:dyDescent="0.2">
      <c r="A78" s="123" t="s">
        <v>240</v>
      </c>
      <c r="B78" s="130"/>
      <c r="C78" s="17"/>
      <c r="D78" s="17"/>
      <c r="E78" s="17"/>
      <c r="F78" s="17"/>
      <c r="G78" s="17"/>
      <c r="H78" s="17"/>
      <c r="I78" s="17"/>
      <c r="J78" s="23"/>
      <c r="K78" s="23"/>
      <c r="L78" s="23"/>
      <c r="M78" s="23"/>
      <c r="N78" s="23"/>
      <c r="O78" s="23"/>
      <c r="P78" s="23"/>
      <c r="Q78" s="17"/>
      <c r="R78" s="17"/>
      <c r="S78" s="17"/>
      <c r="T78" s="23"/>
      <c r="U78" s="23"/>
      <c r="V78" s="23"/>
      <c r="W78" s="23"/>
      <c r="X78" s="23"/>
      <c r="Y78" s="17"/>
      <c r="Z78" s="17"/>
      <c r="AA78" s="17"/>
      <c r="AB78" s="17"/>
      <c r="AC78" s="17"/>
      <c r="AD78" s="18"/>
      <c r="AE78" s="18"/>
      <c r="AF78" s="18"/>
      <c r="AG78" s="66"/>
      <c r="AH78" s="66"/>
      <c r="AI78" s="67"/>
      <c r="AJ78" s="86"/>
    </row>
    <row r="79" spans="1:36" x14ac:dyDescent="0.2">
      <c r="A79" s="15" t="s">
        <v>53</v>
      </c>
      <c r="B79" s="29"/>
      <c r="C79" s="16"/>
      <c r="D79" s="16"/>
      <c r="E79" s="17"/>
      <c r="F79" s="17"/>
      <c r="G79" s="17"/>
      <c r="H79" s="17"/>
      <c r="I79" s="16"/>
      <c r="J79" s="16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8"/>
      <c r="AE79" s="18"/>
      <c r="AF79" s="18"/>
      <c r="AG79" s="66"/>
      <c r="AH79" s="66"/>
      <c r="AI79" s="67"/>
      <c r="AJ79" s="86"/>
    </row>
    <row r="80" spans="1:36" x14ac:dyDescent="0.2">
      <c r="A80" s="22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8"/>
      <c r="AG80" s="66"/>
      <c r="AH80" s="66"/>
      <c r="AI80" s="67"/>
      <c r="AJ80" s="86"/>
    </row>
    <row r="81" spans="1:35" x14ac:dyDescent="0.2">
      <c r="A81" s="22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25"/>
      <c r="AF81" s="25"/>
      <c r="AG81" s="66"/>
      <c r="AH81" s="66"/>
      <c r="AI81" s="67"/>
    </row>
    <row r="82" spans="1:35" ht="13.5" thickBot="1" x14ac:dyDescent="0.25">
      <c r="A82" s="26"/>
      <c r="B82" s="27"/>
      <c r="C82" s="27"/>
      <c r="D82" s="27"/>
      <c r="E82" s="27"/>
      <c r="F82" s="27"/>
      <c r="G82" s="27" t="s">
        <v>13</v>
      </c>
      <c r="H82" s="27"/>
      <c r="I82" s="27"/>
      <c r="J82" s="27"/>
      <c r="K82" s="27"/>
      <c r="L82" s="27" t="s">
        <v>13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68"/>
      <c r="AH82" s="68"/>
      <c r="AI82" s="69" t="s">
        <v>13</v>
      </c>
    </row>
    <row r="83" spans="1:35" x14ac:dyDescent="0.2">
      <c r="AG83" s="1"/>
      <c r="AH83" s="1"/>
      <c r="AI83" s="1"/>
    </row>
    <row r="84" spans="1:35" x14ac:dyDescent="0.2">
      <c r="AG84" s="1"/>
      <c r="AH84" s="1"/>
      <c r="AI84" s="1"/>
    </row>
    <row r="85" spans="1:35" x14ac:dyDescent="0.2">
      <c r="G85" s="1" t="s">
        <v>13</v>
      </c>
      <c r="AG85" s="1"/>
      <c r="AH85" s="1"/>
      <c r="AI85" s="1"/>
    </row>
    <row r="86" spans="1:35" x14ac:dyDescent="0.2">
      <c r="Q86" s="1" t="s">
        <v>13</v>
      </c>
      <c r="T86" s="1" t="s">
        <v>13</v>
      </c>
      <c r="V86" s="1" t="s">
        <v>13</v>
      </c>
      <c r="X86" s="1" t="s">
        <v>13</v>
      </c>
      <c r="Z86" s="1" t="s">
        <v>13</v>
      </c>
      <c r="AG86" s="1"/>
      <c r="AH86" s="1"/>
      <c r="AI86" s="1"/>
    </row>
    <row r="87" spans="1:35" x14ac:dyDescent="0.2">
      <c r="J87" s="1" t="s">
        <v>13</v>
      </c>
      <c r="M87" s="1" t="s">
        <v>13</v>
      </c>
      <c r="P87" s="1" t="s">
        <v>13</v>
      </c>
      <c r="Q87" s="1" t="s">
        <v>13</v>
      </c>
      <c r="R87" s="1" t="s">
        <v>13</v>
      </c>
      <c r="S87" s="1" t="s">
        <v>13</v>
      </c>
      <c r="T87" s="1" t="s">
        <v>13</v>
      </c>
      <c r="W87" s="1" t="s">
        <v>13</v>
      </c>
      <c r="X87" s="1" t="s">
        <v>13</v>
      </c>
      <c r="Z87" s="1" t="s">
        <v>13</v>
      </c>
      <c r="AB87" s="1" t="s">
        <v>13</v>
      </c>
      <c r="AG87" s="1"/>
      <c r="AH87" s="1" t="s">
        <v>13</v>
      </c>
      <c r="AI87" s="1"/>
    </row>
    <row r="88" spans="1:35" x14ac:dyDescent="0.2">
      <c r="Q88" s="1" t="s">
        <v>13</v>
      </c>
      <c r="S88" s="1" t="s">
        <v>13</v>
      </c>
      <c r="V88" s="1" t="s">
        <v>13</v>
      </c>
      <c r="W88" s="1" t="s">
        <v>13</v>
      </c>
      <c r="AB88" s="1" t="s">
        <v>13</v>
      </c>
      <c r="AC88" s="1" t="s">
        <v>13</v>
      </c>
      <c r="AG88" s="1" t="s">
        <v>13</v>
      </c>
      <c r="AH88" s="1" t="s">
        <v>13</v>
      </c>
      <c r="AI88" s="1"/>
    </row>
    <row r="89" spans="1:35" x14ac:dyDescent="0.2">
      <c r="J89" s="1" t="s">
        <v>13</v>
      </c>
      <c r="O89" s="1" t="s">
        <v>58</v>
      </c>
      <c r="P89" s="1" t="s">
        <v>13</v>
      </c>
      <c r="S89" s="1" t="s">
        <v>13</v>
      </c>
      <c r="T89" s="1" t="s">
        <v>13</v>
      </c>
      <c r="U89" s="1" t="s">
        <v>13</v>
      </c>
      <c r="V89" s="1" t="s">
        <v>13</v>
      </c>
      <c r="Z89" s="1" t="s">
        <v>13</v>
      </c>
      <c r="AG89" s="1"/>
      <c r="AH89" s="1"/>
      <c r="AI89" s="1" t="s">
        <v>13</v>
      </c>
    </row>
    <row r="90" spans="1:35" x14ac:dyDescent="0.2">
      <c r="K90" s="1" t="s">
        <v>13</v>
      </c>
      <c r="L90" s="1" t="s">
        <v>13</v>
      </c>
      <c r="M90" s="1" t="s">
        <v>13</v>
      </c>
      <c r="P90" s="1" t="s">
        <v>13</v>
      </c>
      <c r="Q90" s="1" t="s">
        <v>13</v>
      </c>
      <c r="S90" s="1" t="s">
        <v>13</v>
      </c>
      <c r="W90" s="1" t="s">
        <v>13</v>
      </c>
      <c r="Z90" s="1" t="s">
        <v>13</v>
      </c>
      <c r="AB90" s="1" t="s">
        <v>13</v>
      </c>
      <c r="AG90" s="1"/>
      <c r="AH90" s="1"/>
      <c r="AI90" s="1"/>
    </row>
    <row r="91" spans="1:35" x14ac:dyDescent="0.2">
      <c r="H91" s="1" t="s">
        <v>13</v>
      </c>
      <c r="S91" s="1" t="s">
        <v>13</v>
      </c>
      <c r="W91" s="1" t="s">
        <v>13</v>
      </c>
      <c r="AG91" s="1"/>
      <c r="AH91" s="1"/>
      <c r="AI91" s="1"/>
    </row>
    <row r="92" spans="1:35" x14ac:dyDescent="0.2">
      <c r="Q92" s="1" t="s">
        <v>13</v>
      </c>
      <c r="R92" s="1" t="s">
        <v>13</v>
      </c>
      <c r="AE92" s="1" t="s">
        <v>13</v>
      </c>
      <c r="AG92" s="1"/>
      <c r="AH92" s="1"/>
      <c r="AI92" s="1"/>
    </row>
    <row r="93" spans="1:35" x14ac:dyDescent="0.2">
      <c r="S93" s="1" t="s">
        <v>13</v>
      </c>
      <c r="X93" s="1" t="s">
        <v>13</v>
      </c>
      <c r="AC93" s="1" t="s">
        <v>13</v>
      </c>
      <c r="AG93" s="1"/>
      <c r="AH93" s="1"/>
      <c r="AI93" s="1" t="s">
        <v>13</v>
      </c>
    </row>
    <row r="94" spans="1:35" x14ac:dyDescent="0.2">
      <c r="Y94" s="1" t="s">
        <v>13</v>
      </c>
      <c r="AG94" s="1"/>
      <c r="AH94" s="1"/>
      <c r="AI94" s="1"/>
    </row>
    <row r="95" spans="1:35" x14ac:dyDescent="0.2">
      <c r="AG95" s="1"/>
      <c r="AH95" s="1"/>
      <c r="AI95" s="1"/>
    </row>
    <row r="96" spans="1:35" x14ac:dyDescent="0.2">
      <c r="AG96" s="1"/>
      <c r="AH96" s="1"/>
      <c r="AI96" s="1"/>
    </row>
    <row r="97" spans="19:35" x14ac:dyDescent="0.2">
      <c r="AG97" s="1"/>
      <c r="AH97" s="1"/>
      <c r="AI97" s="1"/>
    </row>
    <row r="98" spans="19:35" x14ac:dyDescent="0.2">
      <c r="S98" s="1" t="s">
        <v>13</v>
      </c>
      <c r="AG98" s="1"/>
      <c r="AH98" s="1"/>
      <c r="AI98" s="1"/>
    </row>
    <row r="99" spans="19:35" x14ac:dyDescent="0.2">
      <c r="AG99" s="1"/>
      <c r="AH99" s="1"/>
      <c r="AI99" s="1"/>
    </row>
    <row r="100" spans="19:35" x14ac:dyDescent="0.2">
      <c r="AG100" s="1"/>
      <c r="AH100" s="1"/>
      <c r="AI100" s="1"/>
    </row>
    <row r="101" spans="19:35" x14ac:dyDescent="0.2">
      <c r="AG101" s="1"/>
      <c r="AH101" s="1"/>
      <c r="AI101" s="1"/>
    </row>
    <row r="102" spans="19:35" x14ac:dyDescent="0.2">
      <c r="AG102" s="1"/>
      <c r="AH102" s="1"/>
      <c r="AI102" s="1"/>
    </row>
  </sheetData>
  <mergeCells count="40">
    <mergeCell ref="A1:AI1"/>
    <mergeCell ref="A2:A4"/>
    <mergeCell ref="B2:AI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E3:AE4"/>
    <mergeCell ref="AF3:AF4"/>
    <mergeCell ref="AI3:AI4"/>
    <mergeCell ref="A75:B75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  <mergeCell ref="O3:O4"/>
    <mergeCell ref="P3:P4"/>
    <mergeCell ref="A76:B76"/>
    <mergeCell ref="T76:X76"/>
    <mergeCell ref="T77:X77"/>
    <mergeCell ref="A78:B78"/>
    <mergeCell ref="AD3:AD4"/>
    <mergeCell ref="Q3:Q4"/>
    <mergeCell ref="R3:R4"/>
    <mergeCell ref="S3:S4"/>
  </mergeCells>
  <pageMargins left="0.39374999999999999" right="0.39374999999999999" top="1.1812499999999999" bottom="0.98402777777777795" header="0.51180555555555496" footer="0.51180555555555496"/>
  <pageSetup paperSize="9" scale="55" firstPageNumber="0" orientation="landscape" horizontalDpi="300" verticalDpi="300" r:id="rId1"/>
  <headerFooter>
    <oddHeader>&amp;L&amp;"Arial Narrow,Regular"&amp;12Centro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revision>1</cp:revision>
  <cp:lastPrinted>2018-11-22T17:22:01Z</cp:lastPrinted>
  <dcterms:created xsi:type="dcterms:W3CDTF">2008-08-15T13:32:29Z</dcterms:created>
  <dcterms:modified xsi:type="dcterms:W3CDTF">2024-11-05T17:48:50Z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-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